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D33D7292-B900-40EA-9751-206574A3E41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ETAIL" sheetId="11" r:id="rId1"/>
  </sheets>
  <definedNames>
    <definedName name="_xlnm._FilterDatabase" localSheetId="0" hidden="1">DETAIL!$E$56:$I$586</definedName>
    <definedName name="_xlnm.Print_Area" localSheetId="0">DETAIL!$A$1:$Q$590</definedName>
    <definedName name="_xlnm.Print_Titles" localSheetId="0">DETAIL!$39:$39</definedName>
  </definedNames>
  <calcPr calcId="181029"/>
</workbook>
</file>

<file path=xl/calcChain.xml><?xml version="1.0" encoding="utf-8"?>
<calcChain xmlns="http://schemas.openxmlformats.org/spreadsheetml/2006/main">
  <c r="K55" i="11" l="1"/>
  <c r="K53" i="11"/>
  <c r="K54" i="11"/>
  <c r="A51" i="11"/>
  <c r="A52" i="11"/>
  <c r="A56" i="11"/>
  <c r="A57" i="11"/>
  <c r="A58" i="11"/>
  <c r="A62" i="11"/>
  <c r="G54" i="11" l="1"/>
  <c r="H54" i="11" s="1"/>
  <c r="G55" i="11"/>
  <c r="H55" i="11"/>
  <c r="N55" i="11" l="1"/>
  <c r="O55" i="11"/>
  <c r="O54" i="11"/>
  <c r="N54" i="11"/>
  <c r="P54" i="11" s="1"/>
  <c r="A414" i="11"/>
  <c r="A415" i="11"/>
  <c r="A425" i="11"/>
  <c r="A441" i="11"/>
  <c r="A449" i="11"/>
  <c r="A452" i="11"/>
  <c r="A454" i="11"/>
  <c r="A465" i="11"/>
  <c r="A467" i="11"/>
  <c r="A468" i="11"/>
  <c r="A476" i="11"/>
  <c r="A480" i="11"/>
  <c r="A482" i="11"/>
  <c r="A484" i="11"/>
  <c r="A488" i="11"/>
  <c r="A494" i="11"/>
  <c r="A496" i="11"/>
  <c r="A497" i="11"/>
  <c r="A504" i="11"/>
  <c r="A529" i="11"/>
  <c r="A531" i="11"/>
  <c r="A532" i="11"/>
  <c r="A535" i="11"/>
  <c r="A536" i="11"/>
  <c r="A538" i="11"/>
  <c r="A542" i="11"/>
  <c r="A545" i="11"/>
  <c r="A547" i="11"/>
  <c r="A552" i="11"/>
  <c r="A554" i="11"/>
  <c r="A557" i="11"/>
  <c r="A559" i="11"/>
  <c r="A561" i="11"/>
  <c r="A563" i="11"/>
  <c r="A565" i="11"/>
  <c r="A573" i="11"/>
  <c r="A575" i="11"/>
  <c r="A576" i="11"/>
  <c r="A579" i="11"/>
  <c r="A581" i="11"/>
  <c r="A583" i="11"/>
  <c r="A585" i="11"/>
  <c r="A68" i="11"/>
  <c r="A71" i="11"/>
  <c r="A73" i="11"/>
  <c r="A78" i="11"/>
  <c r="A80" i="11"/>
  <c r="A82" i="11"/>
  <c r="A83" i="11"/>
  <c r="A151" i="11"/>
  <c r="A153" i="11"/>
  <c r="A154" i="11"/>
  <c r="A158" i="11"/>
  <c r="A160" i="11"/>
  <c r="A164" i="11"/>
  <c r="A165" i="11"/>
  <c r="A167" i="11"/>
  <c r="A174" i="11"/>
  <c r="A180" i="11"/>
  <c r="A182" i="11"/>
  <c r="A188" i="11"/>
  <c r="A190" i="11"/>
  <c r="A191" i="11"/>
  <c r="A195" i="11"/>
  <c r="A197" i="11"/>
  <c r="A199" i="11"/>
  <c r="A201" i="11"/>
  <c r="A206" i="11"/>
  <c r="A208" i="11"/>
  <c r="A209" i="11"/>
  <c r="A214" i="11"/>
  <c r="A216" i="11"/>
  <c r="A218" i="11"/>
  <c r="A220" i="11"/>
  <c r="A222" i="11"/>
  <c r="A224" i="11"/>
  <c r="A227" i="11"/>
  <c r="A234" i="11"/>
  <c r="A236" i="11"/>
  <c r="A239" i="11"/>
  <c r="A241" i="11"/>
  <c r="A248" i="11"/>
  <c r="A250" i="11"/>
  <c r="A251" i="11"/>
  <c r="A263" i="11"/>
  <c r="A279" i="11"/>
  <c r="A281" i="11"/>
  <c r="A283" i="11"/>
  <c r="A284" i="11"/>
  <c r="A297" i="11"/>
  <c r="A299" i="11"/>
  <c r="A306" i="11"/>
  <c r="A307" i="11"/>
  <c r="A312" i="11"/>
  <c r="A316" i="11"/>
  <c r="A318" i="11"/>
  <c r="A321" i="11"/>
  <c r="A324" i="11"/>
  <c r="A326" i="11"/>
  <c r="A327" i="11"/>
  <c r="A334" i="11"/>
  <c r="A342" i="11"/>
  <c r="A348" i="11"/>
  <c r="A354" i="11"/>
  <c r="A360" i="11"/>
  <c r="A373" i="11"/>
  <c r="A375" i="11"/>
  <c r="A376" i="11"/>
  <c r="A378" i="11"/>
  <c r="A384" i="11"/>
  <c r="A386" i="11"/>
  <c r="A387" i="11"/>
  <c r="A396" i="11"/>
  <c r="A397" i="11"/>
  <c r="A401" i="11"/>
  <c r="A408" i="11"/>
  <c r="A409" i="11"/>
  <c r="A411" i="11"/>
  <c r="A412" i="11"/>
  <c r="G461" i="11"/>
  <c r="H461" i="11" s="1"/>
  <c r="G460" i="11"/>
  <c r="H460" i="11" s="1"/>
  <c r="G459" i="11"/>
  <c r="H459" i="11" s="1"/>
  <c r="G458" i="11"/>
  <c r="H458" i="11" s="1"/>
  <c r="G457" i="11"/>
  <c r="H457" i="11" s="1"/>
  <c r="G456" i="11"/>
  <c r="H456" i="11" s="1"/>
  <c r="G455" i="11"/>
  <c r="H455" i="11" s="1"/>
  <c r="H453" i="11"/>
  <c r="N453" i="11" s="1"/>
  <c r="H451" i="11"/>
  <c r="O451" i="11" s="1"/>
  <c r="H450" i="11"/>
  <c r="H448" i="11"/>
  <c r="H447" i="11"/>
  <c r="H446" i="11"/>
  <c r="N446" i="11" s="1"/>
  <c r="H445" i="11"/>
  <c r="N445" i="11" s="1"/>
  <c r="H444" i="11"/>
  <c r="H443" i="11"/>
  <c r="N443" i="11" s="1"/>
  <c r="H442" i="11"/>
  <c r="N442" i="11" s="1"/>
  <c r="H424" i="11"/>
  <c r="H423" i="11"/>
  <c r="H422" i="11"/>
  <c r="N422" i="11" s="1"/>
  <c r="H421" i="11"/>
  <c r="N421" i="11" s="1"/>
  <c r="H420" i="11"/>
  <c r="N420" i="11" s="1"/>
  <c r="H419" i="11"/>
  <c r="H418" i="11"/>
  <c r="O418" i="11" s="1"/>
  <c r="H417" i="11"/>
  <c r="N417" i="11" s="1"/>
  <c r="H416" i="11"/>
  <c r="N416" i="11" s="1"/>
  <c r="N419" i="11"/>
  <c r="O419" i="11"/>
  <c r="O420" i="11"/>
  <c r="N423" i="11"/>
  <c r="O423" i="11"/>
  <c r="N424" i="11"/>
  <c r="P424" i="11" s="1"/>
  <c r="O424" i="11"/>
  <c r="N425" i="11"/>
  <c r="O425" i="11"/>
  <c r="P425" i="11"/>
  <c r="N441" i="11"/>
  <c r="O441" i="11"/>
  <c r="P441" i="11"/>
  <c r="O442" i="11"/>
  <c r="N444" i="11"/>
  <c r="O444" i="11"/>
  <c r="N447" i="11"/>
  <c r="O447" i="11"/>
  <c r="N448" i="11"/>
  <c r="O448" i="11"/>
  <c r="N449" i="11"/>
  <c r="O449" i="11"/>
  <c r="P449" i="11"/>
  <c r="N450" i="11"/>
  <c r="O450" i="11"/>
  <c r="N451" i="11"/>
  <c r="N452" i="11"/>
  <c r="O452" i="11"/>
  <c r="P452" i="11"/>
  <c r="N454" i="11"/>
  <c r="O454" i="11"/>
  <c r="P454" i="11"/>
  <c r="N465" i="11"/>
  <c r="O465" i="11"/>
  <c r="P465" i="11"/>
  <c r="P415" i="11"/>
  <c r="O415" i="11"/>
  <c r="N415" i="11"/>
  <c r="G466" i="11"/>
  <c r="H466" i="11" s="1"/>
  <c r="N466" i="11" s="1"/>
  <c r="H465" i="11"/>
  <c r="G465" i="11"/>
  <c r="G464" i="11"/>
  <c r="H464" i="11" s="1"/>
  <c r="N464" i="11" s="1"/>
  <c r="G463" i="11"/>
  <c r="H463" i="11" s="1"/>
  <c r="N463" i="11" s="1"/>
  <c r="G462" i="11"/>
  <c r="H462" i="11" s="1"/>
  <c r="N462" i="11" s="1"/>
  <c r="H440" i="11"/>
  <c r="N440" i="11" s="1"/>
  <c r="H439" i="11"/>
  <c r="O439" i="11" s="1"/>
  <c r="H438" i="11"/>
  <c r="N438" i="11" s="1"/>
  <c r="H437" i="11"/>
  <c r="O437" i="11" s="1"/>
  <c r="H436" i="11"/>
  <c r="N436" i="11" s="1"/>
  <c r="H435" i="11"/>
  <c r="O435" i="11" s="1"/>
  <c r="H434" i="11"/>
  <c r="N434" i="11" s="1"/>
  <c r="H433" i="11"/>
  <c r="O433" i="11" s="1"/>
  <c r="H432" i="11"/>
  <c r="N432" i="11" s="1"/>
  <c r="H431" i="11"/>
  <c r="O431" i="11" s="1"/>
  <c r="H430" i="11"/>
  <c r="N430" i="11" s="1"/>
  <c r="H429" i="11"/>
  <c r="O429" i="11" s="1"/>
  <c r="H428" i="11"/>
  <c r="N428" i="11" s="1"/>
  <c r="H427" i="11"/>
  <c r="N427" i="11" s="1"/>
  <c r="H426" i="11"/>
  <c r="N426" i="11" s="1"/>
  <c r="N461" i="11" l="1"/>
  <c r="O461" i="11"/>
  <c r="O440" i="11"/>
  <c r="O436" i="11"/>
  <c r="N418" i="11"/>
  <c r="O432" i="11"/>
  <c r="N431" i="11"/>
  <c r="P431" i="11" s="1"/>
  <c r="N435" i="11"/>
  <c r="O427" i="11"/>
  <c r="O416" i="11"/>
  <c r="O463" i="11"/>
  <c r="P463" i="11" s="1"/>
  <c r="O422" i="11"/>
  <c r="N439" i="11"/>
  <c r="N455" i="11"/>
  <c r="O455" i="11"/>
  <c r="N459" i="11"/>
  <c r="O459" i="11"/>
  <c r="N457" i="11"/>
  <c r="O457" i="11"/>
  <c r="N433" i="11"/>
  <c r="P433" i="11" s="1"/>
  <c r="N437" i="11"/>
  <c r="P437" i="11" s="1"/>
  <c r="O466" i="11"/>
  <c r="P466" i="11" s="1"/>
  <c r="P440" i="11"/>
  <c r="O438" i="11"/>
  <c r="P438" i="11" s="1"/>
  <c r="O434" i="11"/>
  <c r="N429" i="11"/>
  <c r="P429" i="11" s="1"/>
  <c r="O464" i="11"/>
  <c r="P464" i="11" s="1"/>
  <c r="O462" i="11"/>
  <c r="P462" i="11" s="1"/>
  <c r="O446" i="11"/>
  <c r="P446" i="11" s="1"/>
  <c r="O443" i="11"/>
  <c r="O430" i="11"/>
  <c r="O428" i="11"/>
  <c r="P428" i="11" s="1"/>
  <c r="O426" i="11"/>
  <c r="P426" i="11" s="1"/>
  <c r="O421" i="11"/>
  <c r="P55" i="11"/>
  <c r="P459" i="11"/>
  <c r="P450" i="11"/>
  <c r="P448" i="11"/>
  <c r="P447" i="11"/>
  <c r="P443" i="11"/>
  <c r="P442" i="11"/>
  <c r="P439" i="11"/>
  <c r="P436" i="11"/>
  <c r="P435" i="11"/>
  <c r="P434" i="11"/>
  <c r="P432" i="11"/>
  <c r="P430" i="11"/>
  <c r="P427" i="11"/>
  <c r="P451" i="11"/>
  <c r="P444" i="11"/>
  <c r="P422" i="11"/>
  <c r="P421" i="11"/>
  <c r="P420" i="11"/>
  <c r="P419" i="11"/>
  <c r="P416" i="11"/>
  <c r="P423" i="11"/>
  <c r="N460" i="11"/>
  <c r="O460" i="11"/>
  <c r="O458" i="11"/>
  <c r="N458" i="11"/>
  <c r="N456" i="11"/>
  <c r="O456" i="11"/>
  <c r="P461" i="11"/>
  <c r="O453" i="11"/>
  <c r="P453" i="11" s="1"/>
  <c r="O445" i="11"/>
  <c r="P445" i="11" s="1"/>
  <c r="P418" i="11"/>
  <c r="O417" i="11"/>
  <c r="P417" i="11" s="1"/>
  <c r="G586" i="11"/>
  <c r="H586" i="11" s="1"/>
  <c r="G584" i="11"/>
  <c r="H584" i="11" s="1"/>
  <c r="G582" i="11"/>
  <c r="H582" i="11" s="1"/>
  <c r="G580" i="11"/>
  <c r="H580" i="11" s="1"/>
  <c r="G578" i="11"/>
  <c r="H578" i="11" s="1"/>
  <c r="G577" i="11"/>
  <c r="H577" i="11" s="1"/>
  <c r="G572" i="11"/>
  <c r="H572" i="11" s="1"/>
  <c r="G571" i="11"/>
  <c r="H571" i="11" s="1"/>
  <c r="G570" i="11"/>
  <c r="H570" i="11" s="1"/>
  <c r="G569" i="11"/>
  <c r="H569" i="11" s="1"/>
  <c r="G568" i="11"/>
  <c r="H568" i="11" s="1"/>
  <c r="G567" i="11"/>
  <c r="H567" i="11" s="1"/>
  <c r="G566" i="11"/>
  <c r="H566" i="11" s="1"/>
  <c r="G560" i="11"/>
  <c r="H560" i="11" s="1"/>
  <c r="G558" i="11"/>
  <c r="H558" i="11" s="1"/>
  <c r="G556" i="11"/>
  <c r="H556" i="11" s="1"/>
  <c r="G555" i="11"/>
  <c r="H555" i="11" s="1"/>
  <c r="G551" i="11"/>
  <c r="H551" i="11" s="1"/>
  <c r="G550" i="11"/>
  <c r="H550" i="11" s="1"/>
  <c r="G549" i="11"/>
  <c r="H549" i="11" s="1"/>
  <c r="G544" i="11"/>
  <c r="H544" i="11" s="1"/>
  <c r="G543" i="11"/>
  <c r="H543" i="11" s="1"/>
  <c r="G530" i="11"/>
  <c r="H530" i="11" s="1"/>
  <c r="G528" i="11"/>
  <c r="H528" i="11" s="1"/>
  <c r="G527" i="11"/>
  <c r="H527" i="11" s="1"/>
  <c r="G526" i="11"/>
  <c r="H526" i="11" s="1"/>
  <c r="G525" i="11"/>
  <c r="H525" i="11" s="1"/>
  <c r="G524" i="11"/>
  <c r="H524" i="11" s="1"/>
  <c r="G523" i="11"/>
  <c r="H523" i="11" s="1"/>
  <c r="G522" i="11"/>
  <c r="H522" i="11" s="1"/>
  <c r="G521" i="11"/>
  <c r="H521" i="11" s="1"/>
  <c r="G520" i="11"/>
  <c r="H520" i="11" s="1"/>
  <c r="G519" i="11"/>
  <c r="H519" i="11" s="1"/>
  <c r="G518" i="11"/>
  <c r="H518" i="11" s="1"/>
  <c r="G517" i="11"/>
  <c r="H517" i="11" s="1"/>
  <c r="G516" i="11"/>
  <c r="H516" i="11" s="1"/>
  <c r="G515" i="11"/>
  <c r="H515" i="11" s="1"/>
  <c r="G514" i="11"/>
  <c r="H514" i="11" s="1"/>
  <c r="G513" i="11"/>
  <c r="H513" i="11" s="1"/>
  <c r="G512" i="11"/>
  <c r="H512" i="11" s="1"/>
  <c r="G511" i="11"/>
  <c r="H511" i="11" s="1"/>
  <c r="G510" i="11"/>
  <c r="H510" i="11" s="1"/>
  <c r="G509" i="11"/>
  <c r="H509" i="11" s="1"/>
  <c r="G508" i="11"/>
  <c r="H508" i="11" s="1"/>
  <c r="G507" i="11"/>
  <c r="H507" i="11" s="1"/>
  <c r="G506" i="11"/>
  <c r="H506" i="11" s="1"/>
  <c r="G505" i="11"/>
  <c r="H505" i="11" s="1"/>
  <c r="G503" i="11"/>
  <c r="H503" i="11" s="1"/>
  <c r="G502" i="11"/>
  <c r="H502" i="11" s="1"/>
  <c r="G501" i="11"/>
  <c r="H501" i="11" s="1"/>
  <c r="G500" i="11"/>
  <c r="H500" i="11" s="1"/>
  <c r="G499" i="11"/>
  <c r="H499" i="11" s="1"/>
  <c r="G498" i="11"/>
  <c r="H498" i="11" s="1"/>
  <c r="G495" i="11"/>
  <c r="H495" i="11" s="1"/>
  <c r="G493" i="11"/>
  <c r="H493" i="11" s="1"/>
  <c r="G492" i="11"/>
  <c r="H492" i="11" s="1"/>
  <c r="G491" i="11"/>
  <c r="H491" i="11" s="1"/>
  <c r="G490" i="11"/>
  <c r="H490" i="11" s="1"/>
  <c r="G489" i="11"/>
  <c r="H489" i="11" s="1"/>
  <c r="G487" i="11"/>
  <c r="H487" i="11" s="1"/>
  <c r="G486" i="11"/>
  <c r="H486" i="11" s="1"/>
  <c r="G485" i="11"/>
  <c r="H485" i="11" s="1"/>
  <c r="G483" i="11"/>
  <c r="H483" i="11" s="1"/>
  <c r="G481" i="11"/>
  <c r="H481" i="11" s="1"/>
  <c r="O481" i="11" s="1"/>
  <c r="G479" i="11"/>
  <c r="H479" i="11" s="1"/>
  <c r="G478" i="11"/>
  <c r="H478" i="11" s="1"/>
  <c r="G477" i="11"/>
  <c r="H477" i="11" s="1"/>
  <c r="G413" i="11"/>
  <c r="H413" i="11" s="1"/>
  <c r="G410" i="11"/>
  <c r="H410" i="11" s="1"/>
  <c r="G395" i="11"/>
  <c r="H395" i="11" s="1"/>
  <c r="G394" i="11"/>
  <c r="H394" i="11" s="1"/>
  <c r="G393" i="11"/>
  <c r="H393" i="11" s="1"/>
  <c r="G392" i="11"/>
  <c r="H392" i="11" s="1"/>
  <c r="N392" i="11" s="1"/>
  <c r="G391" i="11"/>
  <c r="H391" i="11" s="1"/>
  <c r="G390" i="11"/>
  <c r="H390" i="11" s="1"/>
  <c r="G389" i="11"/>
  <c r="H389" i="11" s="1"/>
  <c r="G388" i="11"/>
  <c r="H388" i="11" s="1"/>
  <c r="G383" i="11"/>
  <c r="H383" i="11" s="1"/>
  <c r="G382" i="11"/>
  <c r="H382" i="11" s="1"/>
  <c r="G381" i="11"/>
  <c r="H381" i="11" s="1"/>
  <c r="O381" i="11" s="1"/>
  <c r="G380" i="11"/>
  <c r="H380" i="11" s="1"/>
  <c r="G379" i="11"/>
  <c r="H379" i="11" s="1"/>
  <c r="G377" i="11"/>
  <c r="H377" i="11" s="1"/>
  <c r="G372" i="11"/>
  <c r="H372" i="11" s="1"/>
  <c r="G371" i="11"/>
  <c r="H371" i="11" s="1"/>
  <c r="G370" i="11"/>
  <c r="H370" i="11" s="1"/>
  <c r="G369" i="11"/>
  <c r="H369" i="11" s="1"/>
  <c r="G368" i="11"/>
  <c r="H368" i="11" s="1"/>
  <c r="N368" i="11" s="1"/>
  <c r="G367" i="11"/>
  <c r="H367" i="11" s="1"/>
  <c r="G366" i="11"/>
  <c r="H366" i="11" s="1"/>
  <c r="G365" i="11"/>
  <c r="H365" i="11" s="1"/>
  <c r="G364" i="11"/>
  <c r="H364" i="11" s="1"/>
  <c r="G363" i="11"/>
  <c r="H363" i="11" s="1"/>
  <c r="G362" i="11"/>
  <c r="H362" i="11" s="1"/>
  <c r="G361" i="11"/>
  <c r="H361" i="11" s="1"/>
  <c r="G305" i="11"/>
  <c r="H305" i="11" s="1"/>
  <c r="N305" i="11" s="1"/>
  <c r="G304" i="11"/>
  <c r="H304" i="11" s="1"/>
  <c r="G303" i="11"/>
  <c r="H303" i="11" s="1"/>
  <c r="G302" i="11"/>
  <c r="H302" i="11" s="1"/>
  <c r="G301" i="11"/>
  <c r="H301" i="11" s="1"/>
  <c r="G300" i="11"/>
  <c r="H300" i="11" s="1"/>
  <c r="G298" i="11"/>
  <c r="H298" i="11" s="1"/>
  <c r="G296" i="11"/>
  <c r="H296" i="11" s="1"/>
  <c r="G295" i="11"/>
  <c r="H295" i="11" s="1"/>
  <c r="G294" i="11"/>
  <c r="H294" i="11" s="1"/>
  <c r="G293" i="11"/>
  <c r="H293" i="11" s="1"/>
  <c r="G292" i="11"/>
  <c r="H292" i="11" s="1"/>
  <c r="G291" i="11"/>
  <c r="H291" i="11" s="1"/>
  <c r="G290" i="11"/>
  <c r="H290" i="11" s="1"/>
  <c r="N290" i="11" s="1"/>
  <c r="G289" i="11"/>
  <c r="H289" i="11" s="1"/>
  <c r="G288" i="11"/>
  <c r="H288" i="11" s="1"/>
  <c r="G287" i="11"/>
  <c r="H287" i="11" s="1"/>
  <c r="G286" i="11"/>
  <c r="H286" i="11" s="1"/>
  <c r="G285" i="11"/>
  <c r="H285" i="11" s="1"/>
  <c r="G273" i="11"/>
  <c r="H273" i="11" s="1"/>
  <c r="N273" i="11" s="1"/>
  <c r="G271" i="11"/>
  <c r="H271" i="11" s="1"/>
  <c r="G226" i="11"/>
  <c r="H226" i="11" s="1"/>
  <c r="G225" i="11"/>
  <c r="H225" i="11" s="1"/>
  <c r="N225" i="11" s="1"/>
  <c r="G181" i="11"/>
  <c r="H181" i="11" s="1"/>
  <c r="H574" i="11"/>
  <c r="H564" i="11"/>
  <c r="H562" i="11"/>
  <c r="H553" i="11"/>
  <c r="H548" i="11"/>
  <c r="O548" i="11" s="1"/>
  <c r="H546" i="11"/>
  <c r="H541" i="11"/>
  <c r="H540" i="11"/>
  <c r="H539" i="11"/>
  <c r="H537" i="11"/>
  <c r="H534" i="11"/>
  <c r="H533" i="11"/>
  <c r="H475" i="11"/>
  <c r="H474" i="11"/>
  <c r="H473" i="11"/>
  <c r="H472" i="11"/>
  <c r="H471" i="11"/>
  <c r="H470" i="11"/>
  <c r="H469" i="11"/>
  <c r="H407" i="11"/>
  <c r="H406" i="11"/>
  <c r="H405" i="11"/>
  <c r="H404" i="11"/>
  <c r="H403" i="11"/>
  <c r="H402" i="11"/>
  <c r="H400" i="11"/>
  <c r="H399" i="11"/>
  <c r="H398" i="11"/>
  <c r="H385" i="11"/>
  <c r="H374" i="11"/>
  <c r="H359" i="11"/>
  <c r="O359" i="11" s="1"/>
  <c r="H358" i="11"/>
  <c r="H357" i="11"/>
  <c r="H356" i="11"/>
  <c r="H355" i="11"/>
  <c r="H353" i="11"/>
  <c r="H352" i="11"/>
  <c r="H351" i="11"/>
  <c r="H350" i="11"/>
  <c r="H349" i="11"/>
  <c r="H347" i="11"/>
  <c r="H346" i="11"/>
  <c r="H345" i="11"/>
  <c r="H344" i="11"/>
  <c r="H343" i="11"/>
  <c r="H341" i="11"/>
  <c r="H340" i="11"/>
  <c r="H339" i="11"/>
  <c r="H338" i="11"/>
  <c r="H337" i="11"/>
  <c r="H336" i="11"/>
  <c r="H335" i="11"/>
  <c r="H333" i="11"/>
  <c r="N333" i="11" s="1"/>
  <c r="H332" i="11"/>
  <c r="H331" i="11"/>
  <c r="H330" i="11"/>
  <c r="H329" i="11"/>
  <c r="H328" i="11"/>
  <c r="H325" i="11"/>
  <c r="O325" i="11" s="1"/>
  <c r="H323" i="11"/>
  <c r="H322" i="11"/>
  <c r="H320" i="11"/>
  <c r="H319" i="11"/>
  <c r="H317" i="11"/>
  <c r="H315" i="11"/>
  <c r="H314" i="11"/>
  <c r="N314" i="11" s="1"/>
  <c r="H313" i="11"/>
  <c r="H311" i="11"/>
  <c r="H310" i="11"/>
  <c r="H309" i="11"/>
  <c r="H308" i="11"/>
  <c r="H282" i="11"/>
  <c r="O282" i="11" s="1"/>
  <c r="H280" i="11"/>
  <c r="H278" i="11"/>
  <c r="H277" i="11"/>
  <c r="H276" i="11"/>
  <c r="H275" i="11"/>
  <c r="H274" i="11"/>
  <c r="H272" i="11"/>
  <c r="H270" i="11"/>
  <c r="H269" i="11"/>
  <c r="H268" i="11"/>
  <c r="H267" i="11"/>
  <c r="N267" i="11" s="1"/>
  <c r="H266" i="11"/>
  <c r="H265" i="11"/>
  <c r="H264" i="11"/>
  <c r="H262" i="11"/>
  <c r="H261" i="11"/>
  <c r="H260" i="11"/>
  <c r="H259" i="11"/>
  <c r="H258" i="11"/>
  <c r="H257" i="11"/>
  <c r="H256" i="11"/>
  <c r="H255" i="11"/>
  <c r="H254" i="11"/>
  <c r="H253" i="11"/>
  <c r="N253" i="11" s="1"/>
  <c r="H252" i="11"/>
  <c r="H249" i="11"/>
  <c r="H247" i="11"/>
  <c r="H246" i="11"/>
  <c r="H245" i="11"/>
  <c r="H244" i="11"/>
  <c r="O244" i="11" s="1"/>
  <c r="H243" i="11"/>
  <c r="H242" i="11"/>
  <c r="H240" i="11"/>
  <c r="H238" i="11"/>
  <c r="H237" i="11"/>
  <c r="O237" i="11" s="1"/>
  <c r="H235" i="11"/>
  <c r="H233" i="11"/>
  <c r="H232" i="11"/>
  <c r="H231" i="11"/>
  <c r="H230" i="11"/>
  <c r="N230" i="11" s="1"/>
  <c r="H229" i="11"/>
  <c r="H228" i="11"/>
  <c r="N228" i="11" s="1"/>
  <c r="H223" i="11"/>
  <c r="H221" i="11"/>
  <c r="O221" i="11" s="1"/>
  <c r="H219" i="11"/>
  <c r="H217" i="11"/>
  <c r="O217" i="11" s="1"/>
  <c r="H215" i="11"/>
  <c r="H213" i="11"/>
  <c r="O213" i="11" s="1"/>
  <c r="H212" i="11"/>
  <c r="H211" i="11"/>
  <c r="H210" i="11"/>
  <c r="N210" i="11" s="1"/>
  <c r="H207" i="11"/>
  <c r="H205" i="11"/>
  <c r="H204" i="11"/>
  <c r="H203" i="11"/>
  <c r="N203" i="11" s="1"/>
  <c r="H202" i="11"/>
  <c r="H200" i="11"/>
  <c r="N200" i="11" s="1"/>
  <c r="H198" i="11"/>
  <c r="H196" i="11"/>
  <c r="O196" i="11" s="1"/>
  <c r="H194" i="11"/>
  <c r="H193" i="11"/>
  <c r="N193" i="11" s="1"/>
  <c r="H192" i="11"/>
  <c r="H189" i="11"/>
  <c r="H187" i="11"/>
  <c r="H186" i="11"/>
  <c r="O186" i="11" s="1"/>
  <c r="H185" i="11"/>
  <c r="H184" i="11"/>
  <c r="H183" i="11"/>
  <c r="H179" i="11"/>
  <c r="N179" i="11" s="1"/>
  <c r="H178" i="11"/>
  <c r="H177" i="11"/>
  <c r="N177" i="11" s="1"/>
  <c r="H176" i="11"/>
  <c r="H175" i="11"/>
  <c r="N175" i="11" s="1"/>
  <c r="H173" i="11"/>
  <c r="H172" i="11"/>
  <c r="O172" i="11" s="1"/>
  <c r="H171" i="11"/>
  <c r="H170" i="11"/>
  <c r="O170" i="11" s="1"/>
  <c r="H169" i="11"/>
  <c r="H168" i="11"/>
  <c r="O168" i="11" s="1"/>
  <c r="H166" i="11"/>
  <c r="H163" i="11"/>
  <c r="H162" i="11"/>
  <c r="N162" i="11" s="1"/>
  <c r="H161" i="11"/>
  <c r="H159" i="11"/>
  <c r="H157" i="11"/>
  <c r="H156" i="11"/>
  <c r="N156" i="11" s="1"/>
  <c r="H155" i="11"/>
  <c r="H152" i="11"/>
  <c r="N152" i="11" s="1"/>
  <c r="H150" i="11"/>
  <c r="H149" i="11"/>
  <c r="O149" i="11" s="1"/>
  <c r="H148" i="11"/>
  <c r="H147" i="11"/>
  <c r="N147" i="11" s="1"/>
  <c r="H146" i="11"/>
  <c r="H145" i="11"/>
  <c r="H144" i="11"/>
  <c r="H143" i="11"/>
  <c r="O143" i="11" s="1"/>
  <c r="H142" i="11"/>
  <c r="H141" i="11"/>
  <c r="H140" i="11"/>
  <c r="H139" i="11"/>
  <c r="H138" i="11"/>
  <c r="N138" i="11" s="1"/>
  <c r="H137" i="11"/>
  <c r="H136" i="11"/>
  <c r="N136" i="11" s="1"/>
  <c r="H135" i="11"/>
  <c r="H134" i="11"/>
  <c r="N134" i="11" s="1"/>
  <c r="H133" i="11"/>
  <c r="H132" i="11"/>
  <c r="O132" i="11" s="1"/>
  <c r="H131" i="11"/>
  <c r="H130" i="11"/>
  <c r="O130" i="11" s="1"/>
  <c r="H129" i="11"/>
  <c r="H128" i="11"/>
  <c r="O128" i="11" s="1"/>
  <c r="H127" i="11"/>
  <c r="H126" i="11"/>
  <c r="H125" i="11"/>
  <c r="N125" i="11" s="1"/>
  <c r="H124" i="11"/>
  <c r="H123" i="11"/>
  <c r="H122" i="11"/>
  <c r="H121" i="11"/>
  <c r="N121" i="11" s="1"/>
  <c r="H120" i="11"/>
  <c r="H119" i="11"/>
  <c r="N119" i="11" s="1"/>
  <c r="H118" i="11"/>
  <c r="H117" i="11"/>
  <c r="O117" i="11" s="1"/>
  <c r="H116" i="11"/>
  <c r="H115" i="11"/>
  <c r="N115" i="11" s="1"/>
  <c r="H114" i="11"/>
  <c r="H113" i="11"/>
  <c r="H112" i="11"/>
  <c r="H111" i="11"/>
  <c r="O111" i="11" s="1"/>
  <c r="H110" i="11"/>
  <c r="H109" i="11"/>
  <c r="H108" i="11"/>
  <c r="H107" i="11"/>
  <c r="H106" i="11"/>
  <c r="N106" i="11" s="1"/>
  <c r="H105" i="11"/>
  <c r="N105" i="11" s="1"/>
  <c r="H104" i="11"/>
  <c r="N104" i="11" s="1"/>
  <c r="H103" i="11"/>
  <c r="O103" i="11" s="1"/>
  <c r="H102" i="11"/>
  <c r="O102" i="11" s="1"/>
  <c r="H101" i="11"/>
  <c r="O101" i="11" s="1"/>
  <c r="H100" i="11"/>
  <c r="N100" i="11" s="1"/>
  <c r="H99" i="11"/>
  <c r="O99" i="11" s="1"/>
  <c r="H98" i="11"/>
  <c r="O98" i="11" s="1"/>
  <c r="H97" i="11"/>
  <c r="O97" i="11" s="1"/>
  <c r="H96" i="11"/>
  <c r="N96" i="11" s="1"/>
  <c r="H95" i="11"/>
  <c r="O95" i="11" s="1"/>
  <c r="H94" i="11"/>
  <c r="O94" i="11" s="1"/>
  <c r="H93" i="11"/>
  <c r="O93" i="11" s="1"/>
  <c r="H92" i="11"/>
  <c r="O92" i="11" s="1"/>
  <c r="H91" i="11"/>
  <c r="O91" i="11" s="1"/>
  <c r="H90" i="11"/>
  <c r="O90" i="11" s="1"/>
  <c r="H89" i="11"/>
  <c r="N89" i="11" s="1"/>
  <c r="H88" i="11"/>
  <c r="N88" i="11" s="1"/>
  <c r="H87" i="11"/>
  <c r="N87" i="11" s="1"/>
  <c r="H86" i="11"/>
  <c r="N86" i="11" s="1"/>
  <c r="H85" i="11"/>
  <c r="O85" i="11" s="1"/>
  <c r="H84" i="11"/>
  <c r="O84" i="11" s="1"/>
  <c r="H81" i="11"/>
  <c r="O81" i="11" s="1"/>
  <c r="H79" i="11"/>
  <c r="O79" i="11" s="1"/>
  <c r="H77" i="11"/>
  <c r="N77" i="11" s="1"/>
  <c r="H76" i="11"/>
  <c r="O76" i="11" s="1"/>
  <c r="H75" i="11"/>
  <c r="O75" i="11" s="1"/>
  <c r="H74" i="11"/>
  <c r="O74" i="11" s="1"/>
  <c r="H72" i="11"/>
  <c r="N72" i="11" s="1"/>
  <c r="H70" i="11"/>
  <c r="O70" i="11" s="1"/>
  <c r="H69" i="11"/>
  <c r="N69" i="11" s="1"/>
  <c r="H67" i="11"/>
  <c r="O67" i="11" s="1"/>
  <c r="H66" i="11"/>
  <c r="O66" i="11" s="1"/>
  <c r="H65" i="11"/>
  <c r="O65" i="11" s="1"/>
  <c r="H64" i="11"/>
  <c r="O64" i="11" s="1"/>
  <c r="H63" i="11"/>
  <c r="O63" i="11" s="1"/>
  <c r="H61" i="11"/>
  <c r="O61" i="11" s="1"/>
  <c r="H60" i="11"/>
  <c r="N60" i="11" s="1"/>
  <c r="H59" i="11"/>
  <c r="H412" i="11"/>
  <c r="G412" i="11"/>
  <c r="P457" i="11" l="1"/>
  <c r="P455" i="11"/>
  <c r="P458" i="11"/>
  <c r="P456" i="11"/>
  <c r="P460" i="11"/>
  <c r="O136" i="11"/>
  <c r="O156" i="11"/>
  <c r="P156" i="11" s="1"/>
  <c r="O193" i="11"/>
  <c r="P193" i="11" s="1"/>
  <c r="N65" i="11"/>
  <c r="P65" i="11" s="1"/>
  <c r="O314" i="11"/>
  <c r="P314" i="11" s="1"/>
  <c r="O88" i="11"/>
  <c r="P88" i="11" s="1"/>
  <c r="N92" i="11"/>
  <c r="P92" i="11" s="1"/>
  <c r="N170" i="11"/>
  <c r="P170" i="11" s="1"/>
  <c r="O392" i="11"/>
  <c r="P392" i="11" s="1"/>
  <c r="O60" i="11"/>
  <c r="P60" i="11" s="1"/>
  <c r="N128" i="11"/>
  <c r="P128" i="11" s="1"/>
  <c r="O179" i="11"/>
  <c r="P179" i="11" s="1"/>
  <c r="N131" i="11"/>
  <c r="O131" i="11"/>
  <c r="O176" i="11"/>
  <c r="N176" i="11"/>
  <c r="O194" i="11"/>
  <c r="N194" i="11"/>
  <c r="O246" i="11"/>
  <c r="N246" i="11"/>
  <c r="N261" i="11"/>
  <c r="O261" i="11"/>
  <c r="N270" i="11"/>
  <c r="O270" i="11"/>
  <c r="O311" i="11"/>
  <c r="N311" i="11"/>
  <c r="N330" i="11"/>
  <c r="O330" i="11"/>
  <c r="O344" i="11"/>
  <c r="N344" i="11"/>
  <c r="O398" i="11"/>
  <c r="N398" i="11"/>
  <c r="O407" i="11"/>
  <c r="N407" i="11"/>
  <c r="O553" i="11"/>
  <c r="N553" i="11"/>
  <c r="O288" i="11"/>
  <c r="N288" i="11"/>
  <c r="O302" i="11"/>
  <c r="N302" i="11"/>
  <c r="O369" i="11"/>
  <c r="N369" i="11"/>
  <c r="O390" i="11"/>
  <c r="N390" i="11"/>
  <c r="O483" i="11"/>
  <c r="N483" i="11"/>
  <c r="O489" i="11"/>
  <c r="N489" i="11"/>
  <c r="O493" i="11"/>
  <c r="N493" i="11"/>
  <c r="O509" i="11"/>
  <c r="N509" i="11"/>
  <c r="O513" i="11"/>
  <c r="N513" i="11"/>
  <c r="O517" i="11"/>
  <c r="N517" i="11"/>
  <c r="O521" i="11"/>
  <c r="N521" i="11"/>
  <c r="O525" i="11"/>
  <c r="N525" i="11"/>
  <c r="O530" i="11"/>
  <c r="N530" i="11"/>
  <c r="O550" i="11"/>
  <c r="N550" i="11"/>
  <c r="O558" i="11"/>
  <c r="N558" i="11"/>
  <c r="O568" i="11"/>
  <c r="N568" i="11"/>
  <c r="O572" i="11"/>
  <c r="N572" i="11"/>
  <c r="O582" i="11"/>
  <c r="N582" i="11"/>
  <c r="N63" i="11"/>
  <c r="P63" i="11" s="1"/>
  <c r="O69" i="11"/>
  <c r="P69" i="11" s="1"/>
  <c r="O72" i="11"/>
  <c r="P72" i="11" s="1"/>
  <c r="N75" i="11"/>
  <c r="P75" i="11" s="1"/>
  <c r="O77" i="11"/>
  <c r="P77" i="11" s="1"/>
  <c r="N85" i="11"/>
  <c r="P85" i="11" s="1"/>
  <c r="N99" i="11"/>
  <c r="P99" i="11" s="1"/>
  <c r="N102" i="11"/>
  <c r="P102" i="11" s="1"/>
  <c r="O105" i="11"/>
  <c r="P105" i="11" s="1"/>
  <c r="N111" i="11"/>
  <c r="P111" i="11" s="1"/>
  <c r="O119" i="11"/>
  <c r="P119" i="11" s="1"/>
  <c r="N221" i="11"/>
  <c r="P221" i="11" s="1"/>
  <c r="O253" i="11"/>
  <c r="P253" i="11" s="1"/>
  <c r="N282" i="11"/>
  <c r="P282" i="11" s="1"/>
  <c r="O108" i="11"/>
  <c r="N108" i="11"/>
  <c r="O112" i="11"/>
  <c r="N112" i="11"/>
  <c r="O116" i="11"/>
  <c r="N116" i="11"/>
  <c r="O120" i="11"/>
  <c r="N120" i="11"/>
  <c r="O124" i="11"/>
  <c r="N124" i="11"/>
  <c r="P136" i="11"/>
  <c r="O140" i="11"/>
  <c r="N140" i="11"/>
  <c r="O144" i="11"/>
  <c r="N144" i="11"/>
  <c r="O148" i="11"/>
  <c r="N148" i="11"/>
  <c r="O155" i="11"/>
  <c r="N155" i="11"/>
  <c r="O161" i="11"/>
  <c r="N161" i="11"/>
  <c r="O184" i="11"/>
  <c r="N184" i="11"/>
  <c r="N189" i="11"/>
  <c r="O189" i="11"/>
  <c r="N215" i="11"/>
  <c r="O215" i="11"/>
  <c r="O223" i="11"/>
  <c r="N223" i="11"/>
  <c r="N231" i="11"/>
  <c r="O231" i="11"/>
  <c r="O243" i="11"/>
  <c r="N243" i="11"/>
  <c r="N247" i="11"/>
  <c r="O247" i="11"/>
  <c r="O254" i="11"/>
  <c r="N254" i="11"/>
  <c r="N258" i="11"/>
  <c r="O258" i="11"/>
  <c r="O262" i="11"/>
  <c r="N262" i="11"/>
  <c r="O272" i="11"/>
  <c r="N272" i="11"/>
  <c r="O277" i="11"/>
  <c r="N277" i="11"/>
  <c r="O308" i="11"/>
  <c r="N308" i="11"/>
  <c r="O313" i="11"/>
  <c r="N313" i="11"/>
  <c r="O319" i="11"/>
  <c r="N319" i="11"/>
  <c r="O331" i="11"/>
  <c r="N331" i="11"/>
  <c r="O336" i="11"/>
  <c r="N336" i="11"/>
  <c r="O340" i="11"/>
  <c r="N340" i="11"/>
  <c r="O345" i="11"/>
  <c r="N345" i="11"/>
  <c r="O350" i="11"/>
  <c r="N350" i="11"/>
  <c r="N355" i="11"/>
  <c r="O355" i="11"/>
  <c r="O399" i="11"/>
  <c r="N399" i="11"/>
  <c r="O404" i="11"/>
  <c r="N404" i="11"/>
  <c r="N469" i="11"/>
  <c r="O469" i="11"/>
  <c r="O473" i="11"/>
  <c r="N473" i="11"/>
  <c r="O534" i="11"/>
  <c r="N534" i="11"/>
  <c r="O541" i="11"/>
  <c r="N541" i="11"/>
  <c r="O562" i="11"/>
  <c r="N562" i="11"/>
  <c r="N285" i="11"/>
  <c r="O285" i="11"/>
  <c r="O289" i="11"/>
  <c r="N289" i="11"/>
  <c r="N293" i="11"/>
  <c r="O293" i="11"/>
  <c r="O298" i="11"/>
  <c r="N298" i="11"/>
  <c r="N303" i="11"/>
  <c r="O303" i="11"/>
  <c r="O362" i="11"/>
  <c r="N362" i="11"/>
  <c r="N366" i="11"/>
  <c r="O366" i="11"/>
  <c r="O370" i="11"/>
  <c r="N370" i="11"/>
  <c r="O379" i="11"/>
  <c r="N379" i="11"/>
  <c r="N383" i="11"/>
  <c r="O383" i="11"/>
  <c r="O391" i="11"/>
  <c r="N391" i="11"/>
  <c r="O395" i="11"/>
  <c r="N395" i="11"/>
  <c r="N478" i="11"/>
  <c r="O478" i="11"/>
  <c r="O485" i="11"/>
  <c r="N485" i="11"/>
  <c r="N490" i="11"/>
  <c r="O490" i="11"/>
  <c r="O495" i="11"/>
  <c r="N495" i="11"/>
  <c r="N501" i="11"/>
  <c r="O501" i="11"/>
  <c r="O506" i="11"/>
  <c r="N506" i="11"/>
  <c r="N510" i="11"/>
  <c r="O510" i="11"/>
  <c r="O514" i="11"/>
  <c r="N514" i="11"/>
  <c r="N518" i="11"/>
  <c r="O518" i="11"/>
  <c r="O522" i="11"/>
  <c r="N522" i="11"/>
  <c r="N526" i="11"/>
  <c r="O526" i="11"/>
  <c r="O543" i="11"/>
  <c r="N543" i="11"/>
  <c r="N551" i="11"/>
  <c r="O551" i="11"/>
  <c r="O560" i="11"/>
  <c r="N560" i="11"/>
  <c r="O569" i="11"/>
  <c r="N569" i="11"/>
  <c r="N577" i="11"/>
  <c r="O577" i="11"/>
  <c r="O584" i="11"/>
  <c r="N584" i="11"/>
  <c r="N61" i="11"/>
  <c r="P61" i="11" s="1"/>
  <c r="N67" i="11"/>
  <c r="P67" i="11" s="1"/>
  <c r="N70" i="11"/>
  <c r="P70" i="11" s="1"/>
  <c r="N79" i="11"/>
  <c r="P79" i="11" s="1"/>
  <c r="O89" i="11"/>
  <c r="P89" i="11" s="1"/>
  <c r="N93" i="11"/>
  <c r="P93" i="11" s="1"/>
  <c r="O96" i="11"/>
  <c r="P96" i="11" s="1"/>
  <c r="N103" i="11"/>
  <c r="P103" i="11" s="1"/>
  <c r="O106" i="11"/>
  <c r="P106" i="11" s="1"/>
  <c r="O121" i="11"/>
  <c r="P121" i="11" s="1"/>
  <c r="N130" i="11"/>
  <c r="P130" i="11" s="1"/>
  <c r="O138" i="11"/>
  <c r="P138" i="11" s="1"/>
  <c r="O147" i="11"/>
  <c r="P147" i="11" s="1"/>
  <c r="N172" i="11"/>
  <c r="P172" i="11" s="1"/>
  <c r="N196" i="11"/>
  <c r="P196" i="11" s="1"/>
  <c r="O210" i="11"/>
  <c r="P210" i="11" s="1"/>
  <c r="O225" i="11"/>
  <c r="P225" i="11" s="1"/>
  <c r="N237" i="11"/>
  <c r="P237" i="11" s="1"/>
  <c r="O290" i="11"/>
  <c r="P290" i="11" s="1"/>
  <c r="N325" i="11"/>
  <c r="P325" i="11" s="1"/>
  <c r="N359" i="11"/>
  <c r="P359" i="11" s="1"/>
  <c r="N481" i="11"/>
  <c r="P481" i="11" s="1"/>
  <c r="N107" i="11"/>
  <c r="O107" i="11"/>
  <c r="O127" i="11"/>
  <c r="N127" i="11"/>
  <c r="N139" i="11"/>
  <c r="O139" i="11"/>
  <c r="N159" i="11"/>
  <c r="O159" i="11"/>
  <c r="N171" i="11"/>
  <c r="O171" i="11"/>
  <c r="O187" i="11"/>
  <c r="N187" i="11"/>
  <c r="O207" i="11"/>
  <c r="N207" i="11"/>
  <c r="O266" i="11"/>
  <c r="N266" i="11"/>
  <c r="O276" i="11"/>
  <c r="N276" i="11"/>
  <c r="O323" i="11"/>
  <c r="N323" i="11"/>
  <c r="N339" i="11"/>
  <c r="O339" i="11"/>
  <c r="O349" i="11"/>
  <c r="N349" i="11"/>
  <c r="O358" i="11"/>
  <c r="N358" i="11"/>
  <c r="O533" i="11"/>
  <c r="N533" i="11"/>
  <c r="O292" i="11"/>
  <c r="N292" i="11"/>
  <c r="O365" i="11"/>
  <c r="N365" i="11"/>
  <c r="O382" i="11"/>
  <c r="N382" i="11"/>
  <c r="O477" i="11"/>
  <c r="N477" i="11"/>
  <c r="O505" i="11"/>
  <c r="N505" i="11"/>
  <c r="O109" i="11"/>
  <c r="N109" i="11"/>
  <c r="N113" i="11"/>
  <c r="O113" i="11"/>
  <c r="N129" i="11"/>
  <c r="O129" i="11"/>
  <c r="O133" i="11"/>
  <c r="N133" i="11"/>
  <c r="N137" i="11"/>
  <c r="O137" i="11"/>
  <c r="O141" i="11"/>
  <c r="N141" i="11"/>
  <c r="N145" i="11"/>
  <c r="O145" i="11"/>
  <c r="N169" i="11"/>
  <c r="O169" i="11"/>
  <c r="O173" i="11"/>
  <c r="N173" i="11"/>
  <c r="N178" i="11"/>
  <c r="O178" i="11"/>
  <c r="N185" i="11"/>
  <c r="O185" i="11"/>
  <c r="O192" i="11"/>
  <c r="N192" i="11"/>
  <c r="N198" i="11"/>
  <c r="O198" i="11"/>
  <c r="O204" i="11"/>
  <c r="N204" i="11"/>
  <c r="N211" i="11"/>
  <c r="O211" i="11"/>
  <c r="O232" i="11"/>
  <c r="N232" i="11"/>
  <c r="O238" i="11"/>
  <c r="N238" i="11"/>
  <c r="O249" i="11"/>
  <c r="N249" i="11"/>
  <c r="O255" i="11"/>
  <c r="N255" i="11"/>
  <c r="O259" i="11"/>
  <c r="N259" i="11"/>
  <c r="O264" i="11"/>
  <c r="N264" i="11"/>
  <c r="O268" i="11"/>
  <c r="N268" i="11"/>
  <c r="O274" i="11"/>
  <c r="N274" i="11"/>
  <c r="N278" i="11"/>
  <c r="O278" i="11"/>
  <c r="O309" i="11"/>
  <c r="N309" i="11"/>
  <c r="O320" i="11"/>
  <c r="N320" i="11"/>
  <c r="N328" i="11"/>
  <c r="O328" i="11"/>
  <c r="O332" i="11"/>
  <c r="N332" i="11"/>
  <c r="N337" i="11"/>
  <c r="O337" i="11"/>
  <c r="O341" i="11"/>
  <c r="N341" i="11"/>
  <c r="N346" i="11"/>
  <c r="O346" i="11"/>
  <c r="N351" i="11"/>
  <c r="O351" i="11"/>
  <c r="O356" i="11"/>
  <c r="N356" i="11"/>
  <c r="O374" i="11"/>
  <c r="N374" i="11"/>
  <c r="O400" i="11"/>
  <c r="N400" i="11"/>
  <c r="O405" i="11"/>
  <c r="N405" i="11"/>
  <c r="O470" i="11"/>
  <c r="N470" i="11"/>
  <c r="O474" i="11"/>
  <c r="N474" i="11"/>
  <c r="O537" i="11"/>
  <c r="N537" i="11"/>
  <c r="O546" i="11"/>
  <c r="N546" i="11"/>
  <c r="O564" i="11"/>
  <c r="N564" i="11"/>
  <c r="O226" i="11"/>
  <c r="N226" i="11"/>
  <c r="O286" i="11"/>
  <c r="N286" i="11"/>
  <c r="O294" i="11"/>
  <c r="N294" i="11"/>
  <c r="N300" i="11"/>
  <c r="O300" i="11"/>
  <c r="O304" i="11"/>
  <c r="N304" i="11"/>
  <c r="O363" i="11"/>
  <c r="N363" i="11"/>
  <c r="O367" i="11"/>
  <c r="N367" i="11"/>
  <c r="O371" i="11"/>
  <c r="N371" i="11"/>
  <c r="O380" i="11"/>
  <c r="N380" i="11"/>
  <c r="O388" i="11"/>
  <c r="N388" i="11"/>
  <c r="O410" i="11"/>
  <c r="N410" i="11"/>
  <c r="O479" i="11"/>
  <c r="N479" i="11"/>
  <c r="O486" i="11"/>
  <c r="N486" i="11"/>
  <c r="O491" i="11"/>
  <c r="N491" i="11"/>
  <c r="O498" i="11"/>
  <c r="N498" i="11"/>
  <c r="O502" i="11"/>
  <c r="N502" i="11"/>
  <c r="O507" i="11"/>
  <c r="N507" i="11"/>
  <c r="O511" i="11"/>
  <c r="N511" i="11"/>
  <c r="O515" i="11"/>
  <c r="N515" i="11"/>
  <c r="O519" i="11"/>
  <c r="N519" i="11"/>
  <c r="O523" i="11"/>
  <c r="N523" i="11"/>
  <c r="O527" i="11"/>
  <c r="N527" i="11"/>
  <c r="O544" i="11"/>
  <c r="N544" i="11"/>
  <c r="O555" i="11"/>
  <c r="N555" i="11"/>
  <c r="N566" i="11"/>
  <c r="O566" i="11"/>
  <c r="O570" i="11"/>
  <c r="N570" i="11"/>
  <c r="O578" i="11"/>
  <c r="N578" i="11"/>
  <c r="O586" i="11"/>
  <c r="N586" i="11"/>
  <c r="N64" i="11"/>
  <c r="P64" i="11" s="1"/>
  <c r="N66" i="11"/>
  <c r="P66" i="11" s="1"/>
  <c r="N74" i="11"/>
  <c r="P74" i="11" s="1"/>
  <c r="N76" i="11"/>
  <c r="P76" i="11" s="1"/>
  <c r="N81" i="11"/>
  <c r="P81" i="11" s="1"/>
  <c r="O86" i="11"/>
  <c r="P86" i="11" s="1"/>
  <c r="N90" i="11"/>
  <c r="P90" i="11" s="1"/>
  <c r="N94" i="11"/>
  <c r="P94" i="11" s="1"/>
  <c r="N97" i="11"/>
  <c r="P97" i="11" s="1"/>
  <c r="O100" i="11"/>
  <c r="P100" i="11" s="1"/>
  <c r="O115" i="11"/>
  <c r="N132" i="11"/>
  <c r="P132" i="11" s="1"/>
  <c r="N149" i="11"/>
  <c r="P149" i="11" s="1"/>
  <c r="O162" i="11"/>
  <c r="P162" i="11" s="1"/>
  <c r="O175" i="11"/>
  <c r="P175" i="11" s="1"/>
  <c r="N186" i="11"/>
  <c r="P186" i="11" s="1"/>
  <c r="O200" i="11"/>
  <c r="P200" i="11" s="1"/>
  <c r="N213" i="11"/>
  <c r="P213" i="11" s="1"/>
  <c r="O228" i="11"/>
  <c r="P228" i="11" s="1"/>
  <c r="O267" i="11"/>
  <c r="P267" i="11" s="1"/>
  <c r="O333" i="11"/>
  <c r="P333" i="11" s="1"/>
  <c r="O368" i="11"/>
  <c r="P368" i="11" s="1"/>
  <c r="P115" i="11"/>
  <c r="N123" i="11"/>
  <c r="O123" i="11"/>
  <c r="O135" i="11"/>
  <c r="N135" i="11"/>
  <c r="O166" i="11"/>
  <c r="N166" i="11"/>
  <c r="O183" i="11"/>
  <c r="N183" i="11"/>
  <c r="O202" i="11"/>
  <c r="N202" i="11"/>
  <c r="N235" i="11"/>
  <c r="O235" i="11"/>
  <c r="O242" i="11"/>
  <c r="N242" i="11"/>
  <c r="O257" i="11"/>
  <c r="N257" i="11"/>
  <c r="N317" i="11"/>
  <c r="O317" i="11"/>
  <c r="O335" i="11"/>
  <c r="N335" i="11"/>
  <c r="O353" i="11"/>
  <c r="N353" i="11"/>
  <c r="O403" i="11"/>
  <c r="N403" i="11"/>
  <c r="O472" i="11"/>
  <c r="N472" i="11"/>
  <c r="N540" i="11"/>
  <c r="O540" i="11"/>
  <c r="N181" i="11"/>
  <c r="O181" i="11"/>
  <c r="O296" i="11"/>
  <c r="N296" i="11"/>
  <c r="O361" i="11"/>
  <c r="N361" i="11"/>
  <c r="O377" i="11"/>
  <c r="N377" i="11"/>
  <c r="O394" i="11"/>
  <c r="N394" i="11"/>
  <c r="O500" i="11"/>
  <c r="N500" i="11"/>
  <c r="N110" i="11"/>
  <c r="O110" i="11"/>
  <c r="O114" i="11"/>
  <c r="N114" i="11"/>
  <c r="N118" i="11"/>
  <c r="O118" i="11"/>
  <c r="O122" i="11"/>
  <c r="N122" i="11"/>
  <c r="N126" i="11"/>
  <c r="O126" i="11"/>
  <c r="N142" i="11"/>
  <c r="O142" i="11"/>
  <c r="O146" i="11"/>
  <c r="N146" i="11"/>
  <c r="N150" i="11"/>
  <c r="O150" i="11"/>
  <c r="O157" i="11"/>
  <c r="N157" i="11"/>
  <c r="N163" i="11"/>
  <c r="O163" i="11"/>
  <c r="N205" i="11"/>
  <c r="O205" i="11"/>
  <c r="O212" i="11"/>
  <c r="N212" i="11"/>
  <c r="N219" i="11"/>
  <c r="O219" i="11"/>
  <c r="N229" i="11"/>
  <c r="O229" i="11"/>
  <c r="O233" i="11"/>
  <c r="N233" i="11"/>
  <c r="N240" i="11"/>
  <c r="O240" i="11"/>
  <c r="N245" i="11"/>
  <c r="O245" i="11"/>
  <c r="O252" i="11"/>
  <c r="N252" i="11"/>
  <c r="N256" i="11"/>
  <c r="O256" i="11"/>
  <c r="O260" i="11"/>
  <c r="N260" i="11"/>
  <c r="N265" i="11"/>
  <c r="O265" i="11"/>
  <c r="O269" i="11"/>
  <c r="N269" i="11"/>
  <c r="N275" i="11"/>
  <c r="O275" i="11"/>
  <c r="O280" i="11"/>
  <c r="N280" i="11"/>
  <c r="N310" i="11"/>
  <c r="O310" i="11"/>
  <c r="O315" i="11"/>
  <c r="N315" i="11"/>
  <c r="N322" i="11"/>
  <c r="O322" i="11"/>
  <c r="O329" i="11"/>
  <c r="N329" i="11"/>
  <c r="O338" i="11"/>
  <c r="N338" i="11"/>
  <c r="N343" i="11"/>
  <c r="O343" i="11"/>
  <c r="O347" i="11"/>
  <c r="N347" i="11"/>
  <c r="O352" i="11"/>
  <c r="N352" i="11"/>
  <c r="O357" i="11"/>
  <c r="N357" i="11"/>
  <c r="N385" i="11"/>
  <c r="O385" i="11"/>
  <c r="N402" i="11"/>
  <c r="O402" i="11"/>
  <c r="O406" i="11"/>
  <c r="N406" i="11"/>
  <c r="O471" i="11"/>
  <c r="N471" i="11"/>
  <c r="O475" i="11"/>
  <c r="N475" i="11"/>
  <c r="O539" i="11"/>
  <c r="N539" i="11"/>
  <c r="O574" i="11"/>
  <c r="N574" i="11"/>
  <c r="O271" i="11"/>
  <c r="N271" i="11"/>
  <c r="N287" i="11"/>
  <c r="O287" i="11"/>
  <c r="O291" i="11"/>
  <c r="N291" i="11"/>
  <c r="N295" i="11"/>
  <c r="O295" i="11"/>
  <c r="O301" i="11"/>
  <c r="N301" i="11"/>
  <c r="N364" i="11"/>
  <c r="O364" i="11"/>
  <c r="N372" i="11"/>
  <c r="O372" i="11"/>
  <c r="O389" i="11"/>
  <c r="N389" i="11"/>
  <c r="O393" i="11"/>
  <c r="N393" i="11"/>
  <c r="O413" i="11"/>
  <c r="N413" i="11"/>
  <c r="O487" i="11"/>
  <c r="N487" i="11"/>
  <c r="O492" i="11"/>
  <c r="N492" i="11"/>
  <c r="O499" i="11"/>
  <c r="N499" i="11"/>
  <c r="O503" i="11"/>
  <c r="N503" i="11"/>
  <c r="O508" i="11"/>
  <c r="N508" i="11"/>
  <c r="O512" i="11"/>
  <c r="N512" i="11"/>
  <c r="O516" i="11"/>
  <c r="N516" i="11"/>
  <c r="O520" i="11"/>
  <c r="N520" i="11"/>
  <c r="O524" i="11"/>
  <c r="N524" i="11"/>
  <c r="O528" i="11"/>
  <c r="N528" i="11"/>
  <c r="O549" i="11"/>
  <c r="N549" i="11"/>
  <c r="O556" i="11"/>
  <c r="N556" i="11"/>
  <c r="O567" i="11"/>
  <c r="N567" i="11"/>
  <c r="O571" i="11"/>
  <c r="N571" i="11"/>
  <c r="O580" i="11"/>
  <c r="N580" i="11"/>
  <c r="N84" i="11"/>
  <c r="P84" i="11" s="1"/>
  <c r="O87" i="11"/>
  <c r="P87" i="11" s="1"/>
  <c r="N91" i="11"/>
  <c r="P91" i="11" s="1"/>
  <c r="N95" i="11"/>
  <c r="P95" i="11" s="1"/>
  <c r="N98" i="11"/>
  <c r="P98" i="11" s="1"/>
  <c r="N101" i="11"/>
  <c r="P101" i="11" s="1"/>
  <c r="O104" i="11"/>
  <c r="P104" i="11" s="1"/>
  <c r="N117" i="11"/>
  <c r="P117" i="11" s="1"/>
  <c r="O125" i="11"/>
  <c r="P125" i="11" s="1"/>
  <c r="O134" i="11"/>
  <c r="P134" i="11" s="1"/>
  <c r="N143" i="11"/>
  <c r="P143" i="11" s="1"/>
  <c r="O152" i="11"/>
  <c r="P152" i="11" s="1"/>
  <c r="N168" i="11"/>
  <c r="P168" i="11" s="1"/>
  <c r="O177" i="11"/>
  <c r="P177" i="11" s="1"/>
  <c r="O203" i="11"/>
  <c r="P203" i="11" s="1"/>
  <c r="N217" i="11"/>
  <c r="P217" i="11" s="1"/>
  <c r="O230" i="11"/>
  <c r="P230" i="11" s="1"/>
  <c r="N244" i="11"/>
  <c r="P244" i="11" s="1"/>
  <c r="O273" i="11"/>
  <c r="P273" i="11" s="1"/>
  <c r="O305" i="11"/>
  <c r="P305" i="11" s="1"/>
  <c r="N381" i="11"/>
  <c r="P381" i="11" s="1"/>
  <c r="N548" i="11"/>
  <c r="P548" i="11" s="1"/>
  <c r="P384" i="11"/>
  <c r="O384" i="11"/>
  <c r="N384" i="11"/>
  <c r="P574" i="11" l="1"/>
  <c r="P475" i="11"/>
  <c r="P406" i="11"/>
  <c r="P352" i="11"/>
  <c r="P541" i="11"/>
  <c r="P473" i="11"/>
  <c r="P404" i="11"/>
  <c r="P345" i="11"/>
  <c r="P336" i="11"/>
  <c r="P319" i="11"/>
  <c r="P308" i="11"/>
  <c r="P272" i="11"/>
  <c r="P571" i="11"/>
  <c r="P556" i="11"/>
  <c r="P528" i="11"/>
  <c r="P520" i="11"/>
  <c r="P512" i="11"/>
  <c r="P503" i="11"/>
  <c r="P492" i="11"/>
  <c r="P413" i="11"/>
  <c r="P389" i="11"/>
  <c r="P181" i="11"/>
  <c r="P317" i="11"/>
  <c r="P477" i="11"/>
  <c r="P365" i="11"/>
  <c r="P187" i="11"/>
  <c r="P261" i="11"/>
  <c r="P131" i="11"/>
  <c r="P301" i="11"/>
  <c r="P240" i="11"/>
  <c r="P229" i="11"/>
  <c r="P268" i="11"/>
  <c r="P259" i="11"/>
  <c r="P249" i="11"/>
  <c r="P232" i="11"/>
  <c r="P339" i="11"/>
  <c r="P207" i="11"/>
  <c r="P577" i="11"/>
  <c r="P383" i="11"/>
  <c r="P176" i="11"/>
  <c r="P505" i="11"/>
  <c r="P382" i="11"/>
  <c r="P161" i="11"/>
  <c r="P148" i="11"/>
  <c r="P140" i="11"/>
  <c r="P351" i="11"/>
  <c r="P211" i="11"/>
  <c r="P185" i="11"/>
  <c r="P113" i="11"/>
  <c r="P322" i="11"/>
  <c r="P310" i="11"/>
  <c r="P275" i="11"/>
  <c r="P265" i="11"/>
  <c r="P256" i="11"/>
  <c r="P245" i="11"/>
  <c r="P219" i="11"/>
  <c r="P205" i="11"/>
  <c r="P540" i="11"/>
  <c r="P235" i="11"/>
  <c r="P300" i="11"/>
  <c r="P145" i="11"/>
  <c r="P137" i="11"/>
  <c r="P129" i="11"/>
  <c r="P107" i="11"/>
  <c r="P551" i="11"/>
  <c r="P526" i="11"/>
  <c r="P518" i="11"/>
  <c r="P510" i="11"/>
  <c r="P501" i="11"/>
  <c r="P490" i="11"/>
  <c r="P478" i="11"/>
  <c r="P366" i="11"/>
  <c r="P303" i="11"/>
  <c r="P293" i="11"/>
  <c r="P285" i="11"/>
  <c r="P330" i="11"/>
  <c r="P270" i="11"/>
  <c r="P402" i="11"/>
  <c r="P198" i="11"/>
  <c r="P189" i="11"/>
  <c r="P580" i="11"/>
  <c r="P567" i="11"/>
  <c r="P549" i="11"/>
  <c r="P524" i="11"/>
  <c r="P516" i="11"/>
  <c r="P508" i="11"/>
  <c r="P499" i="11"/>
  <c r="P487" i="11"/>
  <c r="P393" i="11"/>
  <c r="P364" i="11"/>
  <c r="P163" i="11"/>
  <c r="P150" i="11"/>
  <c r="P142" i="11"/>
  <c r="P126" i="11"/>
  <c r="P118" i="11"/>
  <c r="P110" i="11"/>
  <c r="P566" i="11"/>
  <c r="P380" i="11"/>
  <c r="P367" i="11"/>
  <c r="P304" i="11"/>
  <c r="P294" i="11"/>
  <c r="P346" i="11"/>
  <c r="P337" i="11"/>
  <c r="P328" i="11"/>
  <c r="P309" i="11"/>
  <c r="P274" i="11"/>
  <c r="P264" i="11"/>
  <c r="P255" i="11"/>
  <c r="P238" i="11"/>
  <c r="P178" i="11"/>
  <c r="P169" i="11"/>
  <c r="P159" i="11"/>
  <c r="P562" i="11"/>
  <c r="P534" i="11"/>
  <c r="P399" i="11"/>
  <c r="P350" i="11"/>
  <c r="P340" i="11"/>
  <c r="P331" i="11"/>
  <c r="P313" i="11"/>
  <c r="P277" i="11"/>
  <c r="P258" i="11"/>
  <c r="P247" i="11"/>
  <c r="P231" i="11"/>
  <c r="P215" i="11"/>
  <c r="P194" i="11"/>
  <c r="P372" i="11"/>
  <c r="P295" i="11"/>
  <c r="P287" i="11"/>
  <c r="P385" i="11"/>
  <c r="P343" i="11"/>
  <c r="P329" i="11"/>
  <c r="P315" i="11"/>
  <c r="P280" i="11"/>
  <c r="P269" i="11"/>
  <c r="P260" i="11"/>
  <c r="P252" i="11"/>
  <c r="P212" i="11"/>
  <c r="P500" i="11"/>
  <c r="P377" i="11"/>
  <c r="P296" i="11"/>
  <c r="P403" i="11"/>
  <c r="P335" i="11"/>
  <c r="P257" i="11"/>
  <c r="P183" i="11"/>
  <c r="P123" i="11"/>
  <c r="P586" i="11"/>
  <c r="P570" i="11"/>
  <c r="P555" i="11"/>
  <c r="P527" i="11"/>
  <c r="P519" i="11"/>
  <c r="P511" i="11"/>
  <c r="P502" i="11"/>
  <c r="P491" i="11"/>
  <c r="P479" i="11"/>
  <c r="P226" i="11"/>
  <c r="P546" i="11"/>
  <c r="P474" i="11"/>
  <c r="P405" i="11"/>
  <c r="P374" i="11"/>
  <c r="P341" i="11"/>
  <c r="P332" i="11"/>
  <c r="P320" i="11"/>
  <c r="P173" i="11"/>
  <c r="P141" i="11"/>
  <c r="P133" i="11"/>
  <c r="P109" i="11"/>
  <c r="P533" i="11"/>
  <c r="P349" i="11"/>
  <c r="P323" i="11"/>
  <c r="P266" i="11"/>
  <c r="P171" i="11"/>
  <c r="P139" i="11"/>
  <c r="P584" i="11"/>
  <c r="P569" i="11"/>
  <c r="P391" i="11"/>
  <c r="P379" i="11"/>
  <c r="P469" i="11"/>
  <c r="P262" i="11"/>
  <c r="P254" i="11"/>
  <c r="P243" i="11"/>
  <c r="P223" i="11"/>
  <c r="P184" i="11"/>
  <c r="P120" i="11"/>
  <c r="P112" i="11"/>
  <c r="P582" i="11"/>
  <c r="P568" i="11"/>
  <c r="P550" i="11"/>
  <c r="P525" i="11"/>
  <c r="P517" i="11"/>
  <c r="P509" i="11"/>
  <c r="P489" i="11"/>
  <c r="P390" i="11"/>
  <c r="P302" i="11"/>
  <c r="P553" i="11"/>
  <c r="P398" i="11"/>
  <c r="P246" i="11"/>
  <c r="P291" i="11"/>
  <c r="P271" i="11"/>
  <c r="P539" i="11"/>
  <c r="P471" i="11"/>
  <c r="P357" i="11"/>
  <c r="P347" i="11"/>
  <c r="P338" i="11"/>
  <c r="P135" i="11"/>
  <c r="P388" i="11"/>
  <c r="P371" i="11"/>
  <c r="P363" i="11"/>
  <c r="P292" i="11"/>
  <c r="P127" i="11"/>
  <c r="P155" i="11"/>
  <c r="P144" i="11"/>
  <c r="P233" i="11"/>
  <c r="P157" i="11"/>
  <c r="P146" i="11"/>
  <c r="P122" i="11"/>
  <c r="P114" i="11"/>
  <c r="P394" i="11"/>
  <c r="P361" i="11"/>
  <c r="P472" i="11"/>
  <c r="P353" i="11"/>
  <c r="P242" i="11"/>
  <c r="P202" i="11"/>
  <c r="P166" i="11"/>
  <c r="P578" i="11"/>
  <c r="P544" i="11"/>
  <c r="P523" i="11"/>
  <c r="P515" i="11"/>
  <c r="P507" i="11"/>
  <c r="P498" i="11"/>
  <c r="P486" i="11"/>
  <c r="P410" i="11"/>
  <c r="P286" i="11"/>
  <c r="P564" i="11"/>
  <c r="P537" i="11"/>
  <c r="P470" i="11"/>
  <c r="P400" i="11"/>
  <c r="P356" i="11"/>
  <c r="P278" i="11"/>
  <c r="P204" i="11"/>
  <c r="P192" i="11"/>
  <c r="P358" i="11"/>
  <c r="P276" i="11"/>
  <c r="P560" i="11"/>
  <c r="P543" i="11"/>
  <c r="P522" i="11"/>
  <c r="P514" i="11"/>
  <c r="P506" i="11"/>
  <c r="P495" i="11"/>
  <c r="P485" i="11"/>
  <c r="P395" i="11"/>
  <c r="P370" i="11"/>
  <c r="P362" i="11"/>
  <c r="P298" i="11"/>
  <c r="P289" i="11"/>
  <c r="P355" i="11"/>
  <c r="P124" i="11"/>
  <c r="P116" i="11"/>
  <c r="P108" i="11"/>
  <c r="P572" i="11"/>
  <c r="P558" i="11"/>
  <c r="P530" i="11"/>
  <c r="P521" i="11"/>
  <c r="P513" i="11"/>
  <c r="P493" i="11"/>
  <c r="P483" i="11"/>
  <c r="P369" i="11"/>
  <c r="P288" i="11"/>
  <c r="P407" i="11"/>
  <c r="P344" i="11"/>
  <c r="P311" i="11"/>
  <c r="H529" i="11"/>
  <c r="G529" i="11"/>
  <c r="H504" i="11"/>
  <c r="H480" i="11"/>
  <c r="H482" i="11"/>
  <c r="H484" i="11"/>
  <c r="H488" i="11"/>
  <c r="H476" i="11"/>
  <c r="H494" i="11"/>
  <c r="G494" i="11"/>
  <c r="N504" i="11" l="1"/>
  <c r="O504" i="11"/>
  <c r="P504" i="11"/>
  <c r="N529" i="11"/>
  <c r="O529" i="11"/>
  <c r="P529" i="11"/>
  <c r="N476" i="11"/>
  <c r="O476" i="11"/>
  <c r="P476" i="11"/>
  <c r="N480" i="11"/>
  <c r="O480" i="11"/>
  <c r="P480" i="11"/>
  <c r="N482" i="11"/>
  <c r="O482" i="11"/>
  <c r="P482" i="11"/>
  <c r="N484" i="11"/>
  <c r="O484" i="11"/>
  <c r="P484" i="11"/>
  <c r="N488" i="11"/>
  <c r="O488" i="11"/>
  <c r="P488" i="11"/>
  <c r="N494" i="11"/>
  <c r="O494" i="11"/>
  <c r="P494" i="11"/>
  <c r="N579" i="11"/>
  <c r="O579" i="11"/>
  <c r="P579" i="11"/>
  <c r="N581" i="11"/>
  <c r="O581" i="11"/>
  <c r="P581" i="11"/>
  <c r="N583" i="11"/>
  <c r="O583" i="11"/>
  <c r="P583" i="11"/>
  <c r="N585" i="11"/>
  <c r="O585" i="11"/>
  <c r="P585" i="11"/>
  <c r="N542" i="11"/>
  <c r="O542" i="11"/>
  <c r="P542" i="11"/>
  <c r="N545" i="11"/>
  <c r="O545" i="11"/>
  <c r="P545" i="11"/>
  <c r="N547" i="11"/>
  <c r="O547" i="11"/>
  <c r="P547" i="11"/>
  <c r="N552" i="11"/>
  <c r="O552" i="11"/>
  <c r="P552" i="11"/>
  <c r="N554" i="11"/>
  <c r="O554" i="11"/>
  <c r="P554" i="11"/>
  <c r="N557" i="11"/>
  <c r="O557" i="11"/>
  <c r="P557" i="11"/>
  <c r="N559" i="11"/>
  <c r="O559" i="11"/>
  <c r="P559" i="11"/>
  <c r="N561" i="11"/>
  <c r="O561" i="11"/>
  <c r="P561" i="11"/>
  <c r="N563" i="11"/>
  <c r="O563" i="11"/>
  <c r="P563" i="11"/>
  <c r="N565" i="11"/>
  <c r="O565" i="11"/>
  <c r="P565" i="11"/>
  <c r="N573" i="11"/>
  <c r="O573" i="11"/>
  <c r="P573" i="11"/>
  <c r="G53" i="11"/>
  <c r="H53" i="11" s="1"/>
  <c r="G50" i="11"/>
  <c r="H50" i="11" s="1"/>
  <c r="O50" i="11" s="1"/>
  <c r="P538" i="11"/>
  <c r="O538" i="11"/>
  <c r="N538" i="11"/>
  <c r="P536" i="11"/>
  <c r="O536" i="11"/>
  <c r="N536" i="11"/>
  <c r="N53" i="11" l="1"/>
  <c r="O53" i="11"/>
  <c r="Q535" i="11"/>
  <c r="N50" i="11"/>
  <c r="P50" i="11" s="1"/>
  <c r="A30" i="11"/>
  <c r="P576" i="11"/>
  <c r="Q575" i="11" s="1"/>
  <c r="O576" i="11"/>
  <c r="N576" i="11"/>
  <c r="P532" i="11"/>
  <c r="Q531" i="11" s="1"/>
  <c r="O532" i="11"/>
  <c r="N532" i="11"/>
  <c r="P497" i="11"/>
  <c r="Q496" i="11" s="1"/>
  <c r="O497" i="11"/>
  <c r="N497" i="11"/>
  <c r="P468" i="11"/>
  <c r="Q467" i="11" s="1"/>
  <c r="O468" i="11"/>
  <c r="N468" i="11"/>
  <c r="P412" i="11"/>
  <c r="Q411" i="11" s="1"/>
  <c r="O412" i="11"/>
  <c r="N412" i="11"/>
  <c r="P409" i="11"/>
  <c r="Q408" i="11" s="1"/>
  <c r="O409" i="11"/>
  <c r="N409" i="11"/>
  <c r="P397" i="11"/>
  <c r="Q396" i="11" s="1"/>
  <c r="O397" i="11"/>
  <c r="N397" i="11"/>
  <c r="P387" i="11"/>
  <c r="Q386" i="11" s="1"/>
  <c r="O387" i="11"/>
  <c r="N387" i="11"/>
  <c r="P378" i="11"/>
  <c r="O378" i="11"/>
  <c r="N378" i="11"/>
  <c r="P376" i="11"/>
  <c r="O376" i="11"/>
  <c r="N376" i="11"/>
  <c r="P307" i="11"/>
  <c r="Q306" i="11" s="1"/>
  <c r="O307" i="11"/>
  <c r="N307" i="11"/>
  <c r="P284" i="11"/>
  <c r="Q283" i="11" s="1"/>
  <c r="O284" i="11"/>
  <c r="N284" i="11"/>
  <c r="P251" i="11"/>
  <c r="Q250" i="11" s="1"/>
  <c r="O251" i="11"/>
  <c r="N251" i="11"/>
  <c r="P191" i="11"/>
  <c r="Q190" i="11" s="1"/>
  <c r="O191" i="11"/>
  <c r="N191" i="11"/>
  <c r="P167" i="11"/>
  <c r="O167" i="11"/>
  <c r="N167" i="11"/>
  <c r="P165" i="11"/>
  <c r="O165" i="11"/>
  <c r="N165" i="11"/>
  <c r="P154" i="11"/>
  <c r="Q153" i="11" s="1"/>
  <c r="O154" i="11"/>
  <c r="N154" i="11"/>
  <c r="O59" i="11"/>
  <c r="N59" i="11"/>
  <c r="P58" i="11"/>
  <c r="O58" i="11"/>
  <c r="N58" i="11"/>
  <c r="P57" i="11"/>
  <c r="O57" i="11"/>
  <c r="N57" i="11"/>
  <c r="P52" i="11"/>
  <c r="O52" i="11"/>
  <c r="N52" i="11"/>
  <c r="P53" i="11" l="1"/>
  <c r="Q51" i="11" s="1"/>
  <c r="Q414" i="11"/>
  <c r="Q375" i="11"/>
  <c r="Q164" i="11"/>
  <c r="P59" i="11"/>
  <c r="Q56" i="11" s="1"/>
  <c r="P30" i="11"/>
  <c r="P13" i="11" l="1"/>
  <c r="G42" i="11" l="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O43" i="11" l="1"/>
  <c r="N43" i="11"/>
  <c r="O46" i="11"/>
  <c r="N46" i="11"/>
  <c r="O42" i="11"/>
  <c r="N42" i="11"/>
  <c r="N49" i="11"/>
  <c r="O49" i="11"/>
  <c r="O45" i="11"/>
  <c r="N45" i="11"/>
  <c r="N47" i="11"/>
  <c r="O47" i="11"/>
  <c r="O48" i="11"/>
  <c r="N48" i="11"/>
  <c r="O44" i="11"/>
  <c r="N44" i="11"/>
  <c r="P14" i="11"/>
  <c r="P48" i="11" l="1"/>
  <c r="P45" i="11"/>
  <c r="P43" i="11"/>
  <c r="P44" i="11"/>
  <c r="P46" i="11"/>
  <c r="P47" i="11"/>
  <c r="P49" i="11"/>
  <c r="P42" i="11"/>
  <c r="Q40" i="11" l="1"/>
  <c r="Q587" i="11" s="1"/>
  <c r="P587" i="11"/>
  <c r="P29" i="11"/>
  <c r="P22" i="11"/>
  <c r="P19" i="11"/>
  <c r="P20" i="11"/>
  <c r="P17" i="11"/>
  <c r="P25" i="11"/>
  <c r="P27" i="11"/>
  <c r="P12" i="11"/>
  <c r="P15" i="11"/>
  <c r="P26" i="11"/>
  <c r="P18" i="11"/>
  <c r="P31" i="11"/>
  <c r="P28" i="11"/>
  <c r="P24" i="11"/>
  <c r="P21" i="11"/>
  <c r="P16" i="11"/>
  <c r="A28" i="11" l="1"/>
  <c r="A29" i="11"/>
  <c r="A31" i="11"/>
  <c r="A42" i="11" l="1"/>
  <c r="A54" i="11" l="1"/>
  <c r="A53" i="11"/>
  <c r="A55" i="11" s="1"/>
  <c r="P589" i="11"/>
  <c r="P588" i="11"/>
  <c r="A61" i="11" l="1"/>
  <c r="A64" i="11" s="1"/>
  <c r="P11" i="11"/>
  <c r="P32" i="11" s="1"/>
  <c r="P590" i="11"/>
  <c r="A63" i="11" l="1"/>
  <c r="A65" i="11" s="1"/>
  <c r="P33" i="11"/>
  <c r="P34" i="11"/>
  <c r="Q589" i="11"/>
  <c r="Q588" i="11"/>
  <c r="A66" i="11" l="1"/>
  <c r="A67" i="11"/>
  <c r="A69" i="11" s="1"/>
  <c r="P35" i="11"/>
  <c r="Q590" i="11"/>
  <c r="A70" i="11" l="1"/>
  <c r="A72" i="11" s="1"/>
  <c r="A75" i="11" s="1"/>
  <c r="A74" i="11" l="1"/>
  <c r="A77" i="11" s="1"/>
  <c r="A76" i="11" l="1"/>
  <c r="A79" i="11" s="1"/>
  <c r="A81" i="11" l="1"/>
  <c r="A84" i="11" s="1"/>
  <c r="A85" i="11" l="1"/>
  <c r="A87" i="11"/>
  <c r="A86" i="11"/>
  <c r="A88" i="11" l="1"/>
  <c r="A89" i="11"/>
  <c r="A91" i="11" s="1"/>
  <c r="A90" i="11" l="1"/>
  <c r="A92" i="11" s="1"/>
  <c r="A94" i="11" s="1"/>
  <c r="A93" i="11" l="1"/>
  <c r="A96" i="11" s="1"/>
  <c r="A95" i="11" l="1"/>
  <c r="A97" i="11" l="1"/>
  <c r="A98" i="11"/>
  <c r="A100" i="11" l="1"/>
  <c r="A99" i="11"/>
  <c r="A101" i="11" s="1"/>
  <c r="A103" i="11" l="1"/>
  <c r="A102" i="11"/>
  <c r="A105" i="11" l="1"/>
  <c r="A104" i="11"/>
  <c r="A107" i="11" l="1"/>
  <c r="A106" i="11"/>
  <c r="A108" i="11" l="1"/>
  <c r="A109" i="11"/>
  <c r="A111" i="11" l="1"/>
  <c r="A110" i="11"/>
  <c r="A112" i="11" s="1"/>
  <c r="A114" i="11" s="1"/>
  <c r="A113" i="11" l="1"/>
  <c r="A115" i="11" l="1"/>
  <c r="A117" i="11" s="1"/>
  <c r="A116" i="11"/>
  <c r="A119" i="11" l="1"/>
  <c r="A118" i="11"/>
  <c r="A120" i="11" l="1"/>
  <c r="A121" i="11"/>
  <c r="A123" i="11" l="1"/>
  <c r="A122" i="11"/>
  <c r="A124" i="11" s="1"/>
  <c r="A126" i="11" s="1"/>
  <c r="A125" i="11" l="1"/>
  <c r="A127" i="11" s="1"/>
  <c r="A129" i="11" s="1"/>
  <c r="A128" i="11" l="1"/>
  <c r="A130" i="11" l="1"/>
  <c r="A131" i="11"/>
  <c r="A133" i="11" l="1"/>
  <c r="A132" i="11"/>
  <c r="A134" i="11" s="1"/>
  <c r="A136" i="11" s="1"/>
  <c r="A135" i="11" l="1"/>
  <c r="A137" i="11" s="1"/>
  <c r="A139" i="11" s="1"/>
  <c r="A138" i="11" l="1"/>
  <c r="A140" i="11" s="1"/>
  <c r="A142" i="11" s="1"/>
  <c r="A141" i="11" l="1"/>
  <c r="A143" i="11" l="1"/>
  <c r="A145" i="11" s="1"/>
  <c r="A144" i="11"/>
  <c r="A146" i="11" s="1"/>
  <c r="A148" i="11" s="1"/>
  <c r="A147" i="11" l="1"/>
  <c r="A149" i="11" l="1"/>
  <c r="A150" i="11"/>
  <c r="A152" i="11" l="1"/>
  <c r="A156" i="11" l="1"/>
  <c r="A155" i="11"/>
  <c r="A157" i="11" l="1"/>
  <c r="A159" i="11" l="1"/>
  <c r="A162" i="11" l="1"/>
  <c r="A161" i="11"/>
  <c r="A163" i="11" l="1"/>
  <c r="A166" i="11" s="1"/>
  <c r="A169" i="11" l="1"/>
  <c r="A168" i="11"/>
  <c r="A171" i="11" l="1"/>
  <c r="A170" i="11"/>
  <c r="A172" i="11" s="1"/>
  <c r="A173" i="11" l="1"/>
  <c r="A175" i="11" s="1"/>
  <c r="A176" i="11" l="1"/>
  <c r="A178" i="11" s="1"/>
  <c r="A177" i="11"/>
  <c r="A179" i="11" l="1"/>
  <c r="A181" i="11" l="1"/>
  <c r="A184" i="11" l="1"/>
  <c r="A183" i="11"/>
  <c r="A186" i="11" l="1"/>
  <c r="A185" i="11"/>
  <c r="A187" i="11" l="1"/>
  <c r="A189" i="11" l="1"/>
  <c r="A192" i="11" l="1"/>
  <c r="A193" i="11"/>
  <c r="A194" i="11" l="1"/>
  <c r="A196" i="11" l="1"/>
  <c r="A198" i="11" l="1"/>
  <c r="A200" i="11" l="1"/>
  <c r="A203" i="11" l="1"/>
  <c r="A202" i="11"/>
  <c r="A205" i="11" l="1"/>
  <c r="A204" i="11"/>
  <c r="A207" i="11" s="1"/>
  <c r="A210" i="11" l="1"/>
  <c r="A211" i="11"/>
  <c r="A213" i="11" s="1"/>
  <c r="A212" i="11" l="1"/>
  <c r="A215" i="11" l="1"/>
  <c r="A217" i="11" l="1"/>
  <c r="A219" i="11" l="1"/>
  <c r="A221" i="11" l="1"/>
  <c r="A223" i="11" l="1"/>
  <c r="A226" i="11" l="1"/>
  <c r="A225" i="11"/>
  <c r="A229" i="11" l="1"/>
  <c r="A228" i="11"/>
  <c r="A231" i="11" l="1"/>
  <c r="A230" i="11"/>
  <c r="A233" i="11" s="1"/>
  <c r="A232" i="11" l="1"/>
  <c r="A235" i="11" l="1"/>
  <c r="A238" i="11" l="1"/>
  <c r="A237" i="11"/>
  <c r="A240" i="11" l="1"/>
  <c r="A243" i="11" s="1"/>
  <c r="A242" i="11" l="1"/>
  <c r="A245" i="11" s="1"/>
  <c r="A244" i="11" l="1"/>
  <c r="A247" i="11" s="1"/>
  <c r="A246" i="11" l="1"/>
  <c r="A249" i="11"/>
  <c r="A252" i="11" l="1"/>
  <c r="A253" i="11"/>
  <c r="A255" i="11" s="1"/>
  <c r="A254" i="11" l="1"/>
  <c r="A256" i="11" l="1"/>
  <c r="A257" i="11"/>
  <c r="A259" i="11" s="1"/>
  <c r="A258" i="11" l="1"/>
  <c r="A260" i="11" s="1"/>
  <c r="A262" i="11" s="1"/>
  <c r="A261" i="11" l="1"/>
  <c r="A265" i="11" s="1"/>
  <c r="A264" i="11" l="1"/>
  <c r="A266" i="11" l="1"/>
  <c r="A268" i="11" s="1"/>
  <c r="A267" i="11"/>
  <c r="A269" i="11" l="1"/>
  <c r="A271" i="11" s="1"/>
  <c r="A270" i="11"/>
  <c r="A272" i="11" s="1"/>
  <c r="A273" i="11" l="1"/>
  <c r="A274" i="11"/>
  <c r="A276" i="11" l="1"/>
  <c r="A275" i="11"/>
  <c r="A278" i="11" l="1"/>
  <c r="A277" i="11"/>
  <c r="A280" i="11" l="1"/>
  <c r="A282" i="11" s="1"/>
  <c r="A285" i="11" l="1"/>
  <c r="A287" i="11" s="1"/>
  <c r="A286" i="11"/>
  <c r="A288" i="11" s="1"/>
  <c r="A289" i="11" l="1"/>
  <c r="A291" i="11" s="1"/>
  <c r="A290" i="11"/>
  <c r="A292" i="11" s="1"/>
  <c r="A294" i="11" s="1"/>
  <c r="A293" i="11" l="1"/>
  <c r="A295" i="11" s="1"/>
  <c r="A296" i="11" l="1"/>
  <c r="A298" i="11" l="1"/>
  <c r="A300" i="11" s="1"/>
  <c r="A302" i="11" s="1"/>
  <c r="A301" i="11" l="1"/>
  <c r="A304" i="11" s="1"/>
  <c r="A303" i="11" l="1"/>
  <c r="A305" i="11" l="1"/>
  <c r="A308" i="11" l="1"/>
  <c r="A309" i="11"/>
  <c r="A311" i="11" s="1"/>
  <c r="A310" i="11" l="1"/>
  <c r="A313" i="11" s="1"/>
  <c r="A314" i="11" l="1"/>
  <c r="A315" i="11"/>
  <c r="A317" i="11" l="1"/>
  <c r="A319" i="11" s="1"/>
  <c r="A320" i="11" l="1"/>
  <c r="A322" i="11" s="1"/>
  <c r="A323" i="11" l="1"/>
  <c r="A325" i="11" s="1"/>
  <c r="A329" i="11" s="1"/>
  <c r="A328" i="11" l="1"/>
  <c r="A330" i="11" s="1"/>
  <c r="A332" i="11" s="1"/>
  <c r="A331" i="11" l="1"/>
  <c r="A333" i="11" s="1"/>
  <c r="A336" i="11" s="1"/>
  <c r="A335" i="11" l="1"/>
  <c r="A337" i="11" s="1"/>
  <c r="A339" i="11" s="1"/>
  <c r="A338" i="11" l="1"/>
  <c r="A340" i="11" s="1"/>
  <c r="A341" i="11" l="1"/>
  <c r="A343" i="11" s="1"/>
  <c r="A345" i="11" s="1"/>
  <c r="A344" i="11" l="1"/>
  <c r="A346" i="11" s="1"/>
  <c r="A347" i="11" l="1"/>
  <c r="A349" i="11" s="1"/>
  <c r="A351" i="11" s="1"/>
  <c r="A350" i="11" l="1"/>
  <c r="A352" i="11" s="1"/>
  <c r="A353" i="11" l="1"/>
  <c r="A356" i="11" s="1"/>
  <c r="A358" i="11" l="1"/>
  <c r="A355" i="11"/>
  <c r="A357" i="11" s="1"/>
  <c r="A359" i="11" l="1"/>
  <c r="A361" i="11" s="1"/>
  <c r="A362" i="11" l="1"/>
  <c r="A364" i="11" s="1"/>
  <c r="A363" i="11"/>
  <c r="A365" i="11" l="1"/>
  <c r="A367" i="11" s="1"/>
  <c r="A366" i="11"/>
  <c r="A371" i="11" l="1"/>
  <c r="A368" i="11"/>
  <c r="A370" i="11" s="1"/>
  <c r="A369" i="11"/>
  <c r="A374" i="11" l="1"/>
  <c r="A372" i="11"/>
  <c r="A377" i="11" s="1"/>
  <c r="A379" i="11" l="1"/>
  <c r="A381" i="11" s="1"/>
  <c r="A380" i="11"/>
  <c r="A382" i="11" s="1"/>
  <c r="A383" i="11" l="1"/>
  <c r="A385" i="11" s="1"/>
  <c r="A389" i="11" s="1"/>
  <c r="A388" i="11" l="1"/>
  <c r="A391" i="11" l="1"/>
  <c r="A390" i="11"/>
  <c r="A392" i="11" l="1"/>
  <c r="A393" i="11"/>
  <c r="A395" i="11" s="1"/>
  <c r="A394" i="11" l="1"/>
  <c r="A399" i="11"/>
  <c r="A398" i="11" l="1"/>
  <c r="A400" i="11" l="1"/>
  <c r="A402" i="11" s="1"/>
  <c r="A404" i="11" s="1"/>
  <c r="A403" i="11"/>
  <c r="A406" i="11" s="1"/>
  <c r="A405" i="11" l="1"/>
  <c r="A407" i="11" l="1"/>
  <c r="A410" i="11" l="1"/>
  <c r="A417" i="11" l="1"/>
  <c r="A419" i="11" s="1"/>
  <c r="A416" i="11"/>
  <c r="A413" i="11"/>
  <c r="A418" i="11" s="1"/>
  <c r="A420" i="11" l="1"/>
  <c r="A422" i="11" s="1"/>
  <c r="A421" i="11"/>
  <c r="A423" i="11" s="1"/>
  <c r="A424" i="11" l="1"/>
  <c r="A427" i="11" s="1"/>
  <c r="A426" i="11"/>
  <c r="A428" i="11" s="1"/>
  <c r="A429" i="11" l="1"/>
  <c r="A431" i="11" s="1"/>
  <c r="A430" i="11"/>
  <c r="A433" i="11" l="1"/>
  <c r="A432" i="11"/>
  <c r="A434" i="11" l="1"/>
  <c r="A435" i="11"/>
  <c r="A437" i="11" l="1"/>
  <c r="A436" i="11"/>
  <c r="A439" i="11" l="1"/>
  <c r="A438" i="11"/>
  <c r="A440" i="11" l="1"/>
  <c r="A442" i="11" l="1"/>
  <c r="A443" i="11"/>
  <c r="A445" i="11" s="1"/>
  <c r="A444" i="11" l="1"/>
  <c r="A446" i="11" l="1"/>
  <c r="A447" i="11"/>
  <c r="A448" i="11" l="1"/>
  <c r="A451" i="11" l="1"/>
  <c r="A450" i="11"/>
  <c r="A453" i="11" l="1"/>
  <c r="A456" i="11" s="1"/>
  <c r="A458" i="11" s="1"/>
  <c r="A455" i="11"/>
  <c r="A457" i="11" l="1"/>
  <c r="A459" i="11" s="1"/>
  <c r="A461" i="11" s="1"/>
  <c r="A460" i="11" l="1"/>
  <c r="A462" i="11" s="1"/>
  <c r="A464" i="11" s="1"/>
  <c r="A463" i="11" l="1"/>
  <c r="A466" i="11" s="1"/>
  <c r="A470" i="11" l="1"/>
  <c r="A469" i="11"/>
  <c r="A472" i="11" l="1"/>
  <c r="A471" i="11"/>
  <c r="A473" i="11" s="1"/>
  <c r="A475" i="11" s="1"/>
  <c r="A474" i="11" l="1"/>
  <c r="A477" i="11" s="1"/>
  <c r="A478" i="11" l="1"/>
  <c r="A479" i="11"/>
  <c r="A481" i="11" l="1"/>
  <c r="A483" i="11" l="1"/>
  <c r="A486" i="11" l="1"/>
  <c r="A485" i="11"/>
  <c r="A487" i="11" l="1"/>
  <c r="A490" i="11" l="1"/>
  <c r="A489" i="11"/>
  <c r="A492" i="11" l="1"/>
  <c r="A491" i="11"/>
  <c r="A493" i="11" l="1"/>
  <c r="A495" i="11" l="1"/>
  <c r="A498" i="11" l="1"/>
  <c r="A499" i="11"/>
  <c r="A501" i="11" l="1"/>
  <c r="A500" i="11"/>
  <c r="A502" i="11" l="1"/>
  <c r="A503" i="11"/>
  <c r="A505" i="11" l="1"/>
  <c r="A506" i="11"/>
  <c r="A508" i="11" s="1"/>
  <c r="A507" i="11" l="1"/>
  <c r="A509" i="11" l="1"/>
  <c r="A511" i="11" s="1"/>
  <c r="A510" i="11"/>
  <c r="A512" i="11" l="1"/>
  <c r="A514" i="11" s="1"/>
  <c r="A513" i="11"/>
  <c r="A515" i="11" s="1"/>
  <c r="A516" i="11" l="1"/>
  <c r="A518" i="11" s="1"/>
  <c r="A517" i="11"/>
  <c r="A519" i="11" s="1"/>
  <c r="A520" i="11" l="1"/>
  <c r="A522" i="11" s="1"/>
  <c r="A521" i="11"/>
  <c r="A523" i="11" s="1"/>
  <c r="A524" i="11" l="1"/>
  <c r="A526" i="11" s="1"/>
  <c r="A525" i="11"/>
  <c r="A527" i="11" s="1"/>
  <c r="A528" i="11" l="1"/>
  <c r="A530" i="11" s="1"/>
  <c r="A533" i="11" s="1"/>
  <c r="A534" i="11" l="1"/>
  <c r="A537" i="11" s="1"/>
  <c r="A539" i="11" s="1"/>
  <c r="A541" i="11" s="1"/>
  <c r="A540" i="11" l="1"/>
  <c r="A543" i="11" s="1"/>
  <c r="A544" i="11" l="1"/>
  <c r="A546" i="11" s="1"/>
  <c r="A549" i="11" s="1"/>
  <c r="A548" i="11" l="1"/>
  <c r="A550" i="11" s="1"/>
  <c r="A551" i="11" l="1"/>
  <c r="A553" i="11" s="1"/>
  <c r="A556" i="11" s="1"/>
  <c r="A555" i="11" l="1"/>
  <c r="A558" i="11" s="1"/>
  <c r="A560" i="11" s="1"/>
  <c r="A562" i="11" s="1"/>
  <c r="A564" i="11" s="1"/>
  <c r="A566" i="11" l="1"/>
  <c r="A568" i="11" s="1"/>
  <c r="A567" i="11"/>
  <c r="A569" i="11" s="1"/>
  <c r="A571" i="11" s="1"/>
  <c r="A570" i="11" l="1"/>
  <c r="A572" i="11" s="1"/>
  <c r="A574" i="11" s="1"/>
  <c r="A578" i="11" s="1"/>
  <c r="A577" i="11" l="1"/>
  <c r="A580" i="11" s="1"/>
  <c r="A582" i="11" s="1"/>
  <c r="A584" i="11" s="1"/>
  <c r="A586" i="11" s="1"/>
</calcChain>
</file>

<file path=xl/sharedStrings.xml><?xml version="1.0" encoding="utf-8"?>
<sst xmlns="http://schemas.openxmlformats.org/spreadsheetml/2006/main" count="1060" uniqueCount="557">
  <si>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</si>
  <si>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</si>
  <si>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</si>
  <si>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</si>
  <si>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</si>
  <si>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</si>
  <si>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</si>
  <si>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</si>
  <si>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</si>
  <si>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 xml:space="preserve"> </t>
  </si>
  <si>
    <t>GENERAL</t>
  </si>
  <si>
    <t>Permit</t>
  </si>
  <si>
    <t>Supervision</t>
  </si>
  <si>
    <t>Estimate of Materials and Cost of Construction</t>
  </si>
  <si>
    <t>Summary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</si>
  <si>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</si>
  <si>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</si>
  <si>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</si>
  <si>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</si>
  <si>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</si>
  <si>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</si>
  <si>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</si>
  <si>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</si>
  <si>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</si>
  <si>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</si>
  <si>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</si>
  <si>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</si>
  <si>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</si>
  <si>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</si>
  <si>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</si>
  <si>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</si>
  <si>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</si>
  <si>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</si>
  <si>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</si>
  <si>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</si>
  <si>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</si>
  <si>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</si>
  <si>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</si>
  <si>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</si>
  <si>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</si>
  <si>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</si>
  <si>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</si>
  <si>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</si>
  <si>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</si>
  <si>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</si>
  <si>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</si>
  <si>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</si>
  <si>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</si>
  <si>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</si>
  <si>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</si>
  <si>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</si>
  <si>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</si>
  <si>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</si>
  <si>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</si>
  <si>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</si>
  <si>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</si>
  <si>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</si>
  <si>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</si>
  <si>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</si>
  <si>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</si>
  <si>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</si>
  <si>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</si>
  <si>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</si>
  <si>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</si>
  <si>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</si>
  <si>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</si>
  <si>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</si>
  <si>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</si>
  <si>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</si>
  <si>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</si>
  <si>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</si>
  <si>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</si>
  <si>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</si>
  <si>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</si>
  <si>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</si>
  <si>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</si>
  <si>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</si>
  <si>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Replace</t>
  </si>
  <si>
    <t>Replace Water Meter 
- Required Service Size 1"</t>
  </si>
  <si>
    <t>EA</t>
  </si>
  <si>
    <t>Sidewalk</t>
  </si>
  <si>
    <t>4" Concrete Sidewalk
- 4" Gravel Base
- Compacted Subgrade</t>
  </si>
  <si>
    <t>SF</t>
  </si>
  <si>
    <t>CMU Walls</t>
  </si>
  <si>
    <t>8" CMU Retaining Wall W/ Renforced_x000D_</t>
  </si>
  <si>
    <t>4" CMU Retaining Wall W/ Reinforced</t>
  </si>
  <si>
    <t>4" CMU Block Wall W/ Reinforced</t>
  </si>
  <si>
    <t>Charging Station</t>
  </si>
  <si>
    <t>Electric Bike Parking And Charging Station</t>
  </si>
  <si>
    <t>EV Electric Car Charging Station</t>
  </si>
  <si>
    <t>Wood Wall</t>
  </si>
  <si>
    <t>3' High Composite Wood Wall</t>
  </si>
  <si>
    <t>Paint</t>
  </si>
  <si>
    <t>3" Painted Parking Stripes</t>
  </si>
  <si>
    <t>LF</t>
  </si>
  <si>
    <t>Painted ADA Sign With "Van Accessible"_x000D_
- Symbol Color: White_x000D_
- Background Color: Blue</t>
  </si>
  <si>
    <t>Painted Arrow Sign</t>
  </si>
  <si>
    <t xml:space="preserve">Painted White The Words "No Parking" </t>
  </si>
  <si>
    <t>Detectable Warning</t>
  </si>
  <si>
    <t>Misc.</t>
  </si>
  <si>
    <t>Movable Waste Container (Dumpster) With Plastic Lid &amp; Lok/ Latch</t>
  </si>
  <si>
    <t>Garbage Storage And Dumpster Truck Access</t>
  </si>
  <si>
    <t>Wheel Stop</t>
  </si>
  <si>
    <t>(5'-0" Wide) Concrete Wheel Stop</t>
  </si>
  <si>
    <t>Sign</t>
  </si>
  <si>
    <t>Accessible Parking Sign</t>
  </si>
  <si>
    <t>Footing</t>
  </si>
  <si>
    <t>(1'-0" Dia X 2'-0" Deep) Parking Sign Footing W/ Reinforced</t>
  </si>
  <si>
    <t>CY</t>
  </si>
  <si>
    <t>Landscape Area</t>
  </si>
  <si>
    <t>Rocks, Mulch &amp; Plants Area</t>
  </si>
  <si>
    <t>Plants</t>
  </si>
  <si>
    <t>Carolina Cherry Trees</t>
  </si>
  <si>
    <t>Japanese Blueberry Trees</t>
  </si>
  <si>
    <t>Brisbane Box Trees</t>
  </si>
  <si>
    <t>Sweet Shade Trees</t>
  </si>
  <si>
    <t>Dianelle Revoluta</t>
  </si>
  <si>
    <t>Cordyline Red Sensation</t>
  </si>
  <si>
    <t>Helen Vn Stein Lamb's Ear</t>
  </si>
  <si>
    <t>Wood Fence (Verify On Site)</t>
  </si>
  <si>
    <t>6' Wood Fence _x000D_
- Fence Will Be Covered By A Green Drought Tolerate Jasmine Leaf's</t>
  </si>
  <si>
    <t>Meters</t>
  </si>
  <si>
    <t>Gas Meter</t>
  </si>
  <si>
    <t>Electric Meter</t>
  </si>
  <si>
    <t>Backflow Preventer</t>
  </si>
  <si>
    <t>Backflow Preventer Reducer Pressure Principle Assembly (RP) Per SDRSD WF-05 &amp; SDW-118</t>
  </si>
  <si>
    <t>Mail Box</t>
  </si>
  <si>
    <t>Community Standard Mail Box</t>
  </si>
  <si>
    <t>Heads</t>
  </si>
  <si>
    <t>1803VAN - 3 in. Pop-Up Bubbler Head - Variable Arc Nozzle (0-360 Degree)</t>
  </si>
  <si>
    <t>Drains</t>
  </si>
  <si>
    <t>Storm Drain FSD-090-K</t>
  </si>
  <si>
    <t>Duct</t>
  </si>
  <si>
    <t xml:space="preserve">4" Dia Round Duct </t>
  </si>
  <si>
    <t xml:space="preserve">6" Dia Round Duct  </t>
  </si>
  <si>
    <t xml:space="preserve">8" Dia  Round Duct  </t>
  </si>
  <si>
    <t>10" Dia Round Duct</t>
  </si>
  <si>
    <t xml:space="preserve">12" Dia Round Duct  </t>
  </si>
  <si>
    <t xml:space="preserve">14" Dia Round Duct </t>
  </si>
  <si>
    <t xml:space="preserve">16" Dia Round Duct  </t>
  </si>
  <si>
    <t>Electric Fans</t>
  </si>
  <si>
    <t xml:space="preserve">EF: Exhaust Fan </t>
  </si>
  <si>
    <t xml:space="preserve">FAF: Fresh Air Fans </t>
  </si>
  <si>
    <t xml:space="preserve">Air Handling Unit  </t>
  </si>
  <si>
    <t xml:space="preserve">AHU: Air Handling Unit  </t>
  </si>
  <si>
    <t xml:space="preserve">Out Door Unit  </t>
  </si>
  <si>
    <t xml:space="preserve">OU: Out Door Unit </t>
  </si>
  <si>
    <t xml:space="preserve">Diffuser </t>
  </si>
  <si>
    <t xml:space="preserve">R1: Return Square Ceiling Diffuser 
- Size 18"x18" </t>
  </si>
  <si>
    <t xml:space="preserve">R2: Return Square Ceiling Diffuser 
-Size: 24"x24" </t>
  </si>
  <si>
    <t xml:space="preserve">S1: Supply Square Ceiling Diffuser 
-Size: 12"x12" </t>
  </si>
  <si>
    <t>Miscellaneous</t>
  </si>
  <si>
    <t>LV-01: Combustion Air Louvers</t>
  </si>
  <si>
    <t xml:space="preserve">V.D: Volume Damper </t>
  </si>
  <si>
    <t xml:space="preserve">Door Louver  </t>
  </si>
  <si>
    <t xml:space="preserve">B-01: Equipment </t>
  </si>
  <si>
    <t xml:space="preserve">Exhaust Air Outlet </t>
  </si>
  <si>
    <t>Light Fixture</t>
  </si>
  <si>
    <t xml:space="preserve">Emergency Lighting Wall Mounted </t>
  </si>
  <si>
    <t xml:space="preserve">L3: Wall Mounted Light Fixture </t>
  </si>
  <si>
    <t xml:space="preserve">L4: Flood Light Fixture </t>
  </si>
  <si>
    <t xml:space="preserve">240v Floor Receptacle Outlet </t>
  </si>
  <si>
    <t xml:space="preserve">240v GFCI Receptacle </t>
  </si>
  <si>
    <t xml:space="preserve">AFCI Duplex Receptacle </t>
  </si>
  <si>
    <t xml:space="preserve">Ceiling Mounted Motion Detector </t>
  </si>
  <si>
    <t xml:space="preserve">GFCI Duplex Receptacle Outlet </t>
  </si>
  <si>
    <t xml:space="preserve">GFCI Duplex Receptacle Water Proof </t>
  </si>
  <si>
    <t xml:space="preserve">Junction Box </t>
  </si>
  <si>
    <t xml:space="preserve">Occupancy Sensor Switch </t>
  </si>
  <si>
    <t xml:space="preserve">Switch </t>
  </si>
  <si>
    <t>Three  Way Switch</t>
  </si>
  <si>
    <t xml:space="preserve">Two Way Switch </t>
  </si>
  <si>
    <t>Panel C
-208/120V 
-3W
-10KA
-NEMA-3R</t>
  </si>
  <si>
    <t>Panel D
-208/120V 
-3W
-10KA
-NEMA-3R</t>
  </si>
  <si>
    <t>Panel D1
-208/120V 
-3W
-10KA
-NEMA-3R</t>
  </si>
  <si>
    <t>Panel E 
-208/120V 
-3W
-10KA
-NEMA-3R</t>
  </si>
  <si>
    <t xml:space="preserve">Main Breaker </t>
  </si>
  <si>
    <t>PNL-CS 
-208/120V 
-4W
-22KA
-NEMA-3R</t>
  </si>
  <si>
    <t>PNL-Commercial Space 
-208/120V 
-4W
-22KA
-NEMA-3R</t>
  </si>
  <si>
    <t>PNL-A
-208/120V 
-3W
-10KA
-NEMA-3R</t>
  </si>
  <si>
    <t>Panel -B
-208/120V 
-3W
-10KA
-NEMA-3R</t>
  </si>
  <si>
    <t>Allowance</t>
  </si>
  <si>
    <t xml:space="preserve">KEH: Kitchen Range Exhaust Hoods </t>
  </si>
  <si>
    <t xml:space="preserve">Exit Sign Wit h Back Up Battery </t>
  </si>
  <si>
    <t xml:space="preserve">L2: Recessed Led Light </t>
  </si>
  <si>
    <t xml:space="preserve">L6: Wall Scone Light Fixture </t>
  </si>
  <si>
    <t>Power Fixture</t>
  </si>
  <si>
    <t xml:space="preserve">Heavy Duty Junction Box </t>
  </si>
  <si>
    <t>Non Fuse Disconnect Switch</t>
  </si>
  <si>
    <t xml:space="preserve">Self Contained Smoke Detector </t>
  </si>
  <si>
    <t xml:space="preserve">Natural </t>
  </si>
  <si>
    <t>Flooring</t>
  </si>
  <si>
    <t>Tile Floor</t>
  </si>
  <si>
    <t>Wood Floor</t>
  </si>
  <si>
    <t>Sealed Concrete Floor</t>
  </si>
  <si>
    <r>
      <t xml:space="preserve">Finish @ Open Corridor_x000D_
</t>
    </r>
    <r>
      <rPr>
        <sz val="12"/>
        <color rgb="FFFF0000"/>
        <rFont val="Calibri"/>
        <family val="2"/>
        <scheme val="minor"/>
      </rPr>
      <t>- Verify On Site</t>
    </r>
  </si>
  <si>
    <t>Wall Base</t>
  </si>
  <si>
    <t>4" Rubber Base</t>
  </si>
  <si>
    <t>4" Tile Base</t>
  </si>
  <si>
    <t>4" Wood Base</t>
  </si>
  <si>
    <t>Wall Tile</t>
  </si>
  <si>
    <t>Ceiling</t>
  </si>
  <si>
    <t>5/8" Gypsum Board Ceiling</t>
  </si>
  <si>
    <t>(24" X 48") Acoustical Ceiling Tile 
- W/ Grid</t>
  </si>
  <si>
    <t>Ceiling Paint</t>
  </si>
  <si>
    <t>Open To Structure Paint</t>
  </si>
  <si>
    <t>Wall Paint</t>
  </si>
  <si>
    <t>Walls</t>
  </si>
  <si>
    <t>2X6  Shaft Exterior Wall</t>
  </si>
  <si>
    <t>2X6 Wood Stud @ 16" O.C.</t>
  </si>
  <si>
    <t>2X6 Top &amp; Bottom Plate</t>
  </si>
  <si>
    <t>R-13 Insulation</t>
  </si>
  <si>
    <t>5/8" Type 'X' Wall Gypsum Board</t>
  </si>
  <si>
    <t>2X6 Exterior Wall</t>
  </si>
  <si>
    <t>R-13 Insulation
- Fiberglass Acoustic Batt Insulation</t>
  </si>
  <si>
    <t>Polyethylene Vapour Barrier</t>
  </si>
  <si>
    <t>2X6 Interior Wall</t>
  </si>
  <si>
    <t>R-13 Insulation
- Wool Insulation</t>
  </si>
  <si>
    <t xml:space="preserve">2X6 Dimising Wall </t>
  </si>
  <si>
    <t>2X4 Interior Wall</t>
  </si>
  <si>
    <t>2X4 Wood Stud @ 16" O.C.</t>
  </si>
  <si>
    <t>2X4 Top &amp; Bottom Plate</t>
  </si>
  <si>
    <t>Exterior</t>
  </si>
  <si>
    <t>1: Terracotta Rainscreen</t>
  </si>
  <si>
    <t>2: 3/8" Wall Stucco _x000D_
- Beige</t>
  </si>
  <si>
    <t>3: 3/8" Wall Stucco_x000D_
- Light Brown</t>
  </si>
  <si>
    <t>4: 3/8" Wall Stucco_x000D_
- Dark Brown</t>
  </si>
  <si>
    <t>5: 3/8" Wall Stucco_x000D_
- Dark Navy</t>
  </si>
  <si>
    <t>7/8" Cement Plaster</t>
  </si>
  <si>
    <t>Paper Baked Metal Lath</t>
  </si>
  <si>
    <t>Vapour Barrier</t>
  </si>
  <si>
    <t>Paint @ Brick Veneer</t>
  </si>
  <si>
    <t>Rowlock</t>
  </si>
  <si>
    <t>Window Trim</t>
  </si>
  <si>
    <t>15/32 Plywood Sheathing</t>
  </si>
  <si>
    <r>
      <t xml:space="preserve">Vapour Barrier
</t>
    </r>
    <r>
      <rPr>
        <sz val="12"/>
        <color rgb="FFFF0000"/>
        <rFont val="Calibri"/>
        <family val="2"/>
        <scheme val="minor"/>
      </rPr>
      <t>- If Required</t>
    </r>
  </si>
  <si>
    <t>Shower Enclosure</t>
  </si>
  <si>
    <t>3'-0"x3'-0" Shower Enclosure</t>
  </si>
  <si>
    <t>Bath Accessories</t>
  </si>
  <si>
    <t>Grab Bar 42"</t>
  </si>
  <si>
    <t>Grab Bar 36"</t>
  </si>
  <si>
    <t>Mirror</t>
  </si>
  <si>
    <t>Tissue Dispenser</t>
  </si>
  <si>
    <t>Soap Dispenser</t>
  </si>
  <si>
    <t xml:space="preserve">1'-0" D. Glass Shelves </t>
  </si>
  <si>
    <t>Appliances</t>
  </si>
  <si>
    <t>Cooking Range W/ Hood</t>
  </si>
  <si>
    <t>Refrigerator</t>
  </si>
  <si>
    <t>Microwave</t>
  </si>
  <si>
    <t>Dishwasher</t>
  </si>
  <si>
    <t>Waste Disposal</t>
  </si>
  <si>
    <t>Washer</t>
  </si>
  <si>
    <t>Dryer</t>
  </si>
  <si>
    <t>Washer/Dryer</t>
  </si>
  <si>
    <t>Countertop</t>
  </si>
  <si>
    <t>2'-0" W. Kitchen Countertop</t>
  </si>
  <si>
    <t>2'-0" W. Countertop</t>
  </si>
  <si>
    <t>1'-6" W. Vanity Countertop</t>
  </si>
  <si>
    <t>Millwork</t>
  </si>
  <si>
    <t>2'-0" D. Kitchen Base Cabinets</t>
  </si>
  <si>
    <t>1'-0" D. Kitchen Upper Cabinets</t>
  </si>
  <si>
    <t>Closet W/ Shelf &amp; Hanger Pole</t>
  </si>
  <si>
    <t>Linen Closet W/ Shelves</t>
  </si>
  <si>
    <t>2'-0" D. Base Cabinets</t>
  </si>
  <si>
    <t>1'-6" D. Vanity Base Cabinets</t>
  </si>
  <si>
    <t>Elevator</t>
  </si>
  <si>
    <t>6'-0"x7'-0" Elevator_x000D_
-5 Stops</t>
  </si>
  <si>
    <t>Doors</t>
  </si>
  <si>
    <t>2'-10"x6'-8" Solid Core Single Leaf Door W/ Frame</t>
  </si>
  <si>
    <t>2'-8"x6'-8" Solid Core Single Leaf Door W/ Frame</t>
  </si>
  <si>
    <t>3'-7 1/2"x7"-2 1/4' Solid Core Single Leaf Door W/ Frame</t>
  </si>
  <si>
    <t>4'-11"x6'-6 3/4" Sliding  Door W/ Frame</t>
  </si>
  <si>
    <t>6'-0"x6'-8" Sliding  Door W/ Frame</t>
  </si>
  <si>
    <t>5'-4"x6'-8" Solid Core Single Leaf Door W/ Frame</t>
  </si>
  <si>
    <t>3'-6"x7'-0" Solid Core Single Leaf Door W/ Frame</t>
  </si>
  <si>
    <t>3'-0"x6'-8" Solid Core Single Leaf Door W/ Frame</t>
  </si>
  <si>
    <t>2'-0"x6'-8" Solid Core Single Leaf Door W/ Frame</t>
  </si>
  <si>
    <t>6'-0"x5'-0" Solid Core Double Leaf Door W/ Frame</t>
  </si>
  <si>
    <t>18'-0"x10'-0" Garage Door W/ Frame</t>
  </si>
  <si>
    <t>3'-0" x6'-8" Roof Access Door W/ Frame</t>
  </si>
  <si>
    <t>Door Hardware</t>
  </si>
  <si>
    <t>Windows</t>
  </si>
  <si>
    <t>5'-0"x4'-0" Sliding Window W/ Frame</t>
  </si>
  <si>
    <t>2'-0"x6'-0" Fixed Window W/ Frame</t>
  </si>
  <si>
    <t>2'-0"x4'-0" Fixed Window W/ Frame</t>
  </si>
  <si>
    <t>2'-6"x1'-5" Awning Window W/ Frame</t>
  </si>
  <si>
    <t>2'-0"x7'-0" Fixed Window W/ Frame</t>
  </si>
  <si>
    <t>1'-4"x2'-0" Fixed Window W/ Frame</t>
  </si>
  <si>
    <t>Door Trim Paint</t>
  </si>
  <si>
    <t>Roofing</t>
  </si>
  <si>
    <t>Modified Bitumen Roof</t>
  </si>
  <si>
    <r>
      <t xml:space="preserve">1/2" Roof Cover Board
</t>
    </r>
    <r>
      <rPr>
        <b/>
        <sz val="12"/>
        <color rgb="FFFF0000"/>
        <rFont val="Calibri"/>
        <family val="2"/>
        <scheme val="minor"/>
      </rPr>
      <t>-Verify On Site</t>
    </r>
  </si>
  <si>
    <r>
      <t xml:space="preserve">3" Polyisocyanurate Roof Insulation
</t>
    </r>
    <r>
      <rPr>
        <b/>
        <sz val="12"/>
        <color rgb="FFFF0000"/>
        <rFont val="Calibri"/>
        <family val="2"/>
        <scheme val="minor"/>
      </rPr>
      <t>-Verify On Site</t>
    </r>
  </si>
  <si>
    <t>Vapor Barrier</t>
  </si>
  <si>
    <t>Stainless Steel Counter Flashing</t>
  </si>
  <si>
    <t>Parapet Coping</t>
  </si>
  <si>
    <t>6" W. Half Round Galv. Metal Gutter</t>
  </si>
  <si>
    <t>5'-10"x3'-6" Solar Panels</t>
  </si>
  <si>
    <t>Drain Flashing</t>
  </si>
  <si>
    <t>Roof Drain</t>
  </si>
  <si>
    <r>
      <t xml:space="preserve">Asphalt Shingle Roof
</t>
    </r>
    <r>
      <rPr>
        <b/>
        <sz val="12"/>
        <color rgb="FFFF0000"/>
        <rFont val="Calibri"/>
        <family val="2"/>
        <scheme val="minor"/>
      </rPr>
      <t>-Verify On Site</t>
    </r>
  </si>
  <si>
    <r>
      <t xml:space="preserve">Roof Underlayment
</t>
    </r>
    <r>
      <rPr>
        <b/>
        <sz val="12"/>
        <color rgb="FFFF0000"/>
        <rFont val="Calibri"/>
        <family val="2"/>
        <scheme val="minor"/>
      </rPr>
      <t>-Verify On Site</t>
    </r>
  </si>
  <si>
    <r>
      <t xml:space="preserve">Ice &amp; Water Barrier
</t>
    </r>
    <r>
      <rPr>
        <b/>
        <sz val="12"/>
        <color rgb="FFFF0000"/>
        <rFont val="Calibri"/>
        <family val="2"/>
        <scheme val="minor"/>
      </rPr>
      <t>-Verify On Site</t>
    </r>
  </si>
  <si>
    <t>Metal Downspouts</t>
  </si>
  <si>
    <t>R-X Fiberglass Roof Insulation</t>
  </si>
  <si>
    <t>26 GA. Galv. Metal Valley Flashing</t>
  </si>
  <si>
    <t>Floor Insulation</t>
  </si>
  <si>
    <t>R-X Fiberglass Floor Insulation</t>
  </si>
  <si>
    <t>Roof Insulation</t>
  </si>
  <si>
    <t>Floor Framing</t>
  </si>
  <si>
    <t>11-7/8" TJI 230 FJ @ 16" O.C. (8546 SF)</t>
  </si>
  <si>
    <t>9-1/2" TJI 230 FJ  @ 16" O.C. (1530 SF)</t>
  </si>
  <si>
    <t>2-11-7/8" TJI 230 FJ @ 16" O.C. (195 SF)</t>
  </si>
  <si>
    <t>Floor Sheathing</t>
  </si>
  <si>
    <r>
      <t xml:space="preserve">3/4" Plywood Floor Sheathing
</t>
    </r>
    <r>
      <rPr>
        <b/>
        <sz val="12"/>
        <color rgb="FFFF0000"/>
        <rFont val="Calibri"/>
        <family val="2"/>
        <scheme val="minor"/>
      </rPr>
      <t>-Verify On Site</t>
    </r>
  </si>
  <si>
    <t>Roof Framing</t>
  </si>
  <si>
    <t>11-7/8" TJI 230 Roof Joist @ 16" O.C. (4870 SF)</t>
  </si>
  <si>
    <t>Roof Sheathing</t>
  </si>
  <si>
    <r>
      <t xml:space="preserve">15/32" Plywood Roof Deck
</t>
    </r>
    <r>
      <rPr>
        <b/>
        <sz val="12"/>
        <color rgb="FFFF0000"/>
        <rFont val="Calibri"/>
        <family val="2"/>
        <scheme val="minor"/>
      </rPr>
      <t>-Verify On Site</t>
    </r>
  </si>
  <si>
    <t>Blocking</t>
  </si>
  <si>
    <t>2x14 DF#2 Ledger Board</t>
  </si>
  <si>
    <t>2x Ledger</t>
  </si>
  <si>
    <t>Shear Blocking By TJI MFG</t>
  </si>
  <si>
    <t>6x Blocking</t>
  </si>
  <si>
    <t>Door Trim</t>
  </si>
  <si>
    <t>Bulk Head Framing</t>
  </si>
  <si>
    <t>Beams</t>
  </si>
  <si>
    <t>Hip - 4x8 DF #2 Beam</t>
  </si>
  <si>
    <t>6x8 DF#2 Beam</t>
  </si>
  <si>
    <t>6x12 DF#2 Ridge Beam</t>
  </si>
  <si>
    <t>2x Ridge Beam</t>
  </si>
  <si>
    <t>Steel Beam</t>
  </si>
  <si>
    <t>W10x22 Steel Beam</t>
  </si>
  <si>
    <t>Roof Joist</t>
  </si>
  <si>
    <t>2x6 DF#2 Roof Joist @ 16" O.C. (221 SF)</t>
  </si>
  <si>
    <t>2x Blocking</t>
  </si>
  <si>
    <t>Headers</t>
  </si>
  <si>
    <t>HDR-1: 6x6 DF#2 Header</t>
  </si>
  <si>
    <t>Posts</t>
  </si>
  <si>
    <t>P1: 4x6 DF#1 W/ Post Base-PB46</t>
  </si>
  <si>
    <t>Stairs</t>
  </si>
  <si>
    <t>(4'-6" W.) Wood Stairs W/_x000D_
- 11" W.  Wood Treads(42 EA)_x000D_
- 7" H. Wood Risers (47 EA)_x000D_
- (9'-10" X 4'-6") Landing (3 EA)</t>
  </si>
  <si>
    <t>RISERS</t>
  </si>
  <si>
    <t>(4'-6" W.) Wood Stairs W/_x000D_
- 11" W.  Wood Treads (33 EA)_x000D_
- 7" H. Wood Risers (37 EA)_x000D_
- (4'-3" X 4'-6") Landing (2 EA)</t>
  </si>
  <si>
    <t>Railing</t>
  </si>
  <si>
    <t>3'-6" H. Balcony Metal Railing</t>
  </si>
  <si>
    <t>3'-6" H. Exterior Metal Railing</t>
  </si>
  <si>
    <t>3'-6" H. Stair Handrail</t>
  </si>
  <si>
    <t>3'-6" H. Stair Guardrail</t>
  </si>
  <si>
    <t>1'-0' H. Balcony Rail</t>
  </si>
  <si>
    <t>4'-0" H. Side Opening Railing</t>
  </si>
  <si>
    <t>Foundation Level</t>
  </si>
  <si>
    <t>Concrete Continuous Wall Footing</t>
  </si>
  <si>
    <t>WF-1: (24"x18") Concrete Cont. Wall Footing W/ Reinf.</t>
  </si>
  <si>
    <t>WF-2: (48"x18") Concrete Cont. Wall Footing W/ Reinf.</t>
  </si>
  <si>
    <t>WF-3: (96"x18") Concrete Cont. Wall Footing W/ Reinf.</t>
  </si>
  <si>
    <t>Concrete Spread Footing</t>
  </si>
  <si>
    <t>F1: (3'-0"x3'-0"x18") Concrete Spread Footing W/ Reinf.</t>
  </si>
  <si>
    <t>F2: (5'-0"x5'-0"x18") Concrete Spread Footing W/ Reinf.</t>
  </si>
  <si>
    <t>F3: (7'-6"x7'-6"x18") Concrete Spread Footing W/ Reinf.</t>
  </si>
  <si>
    <t>F4: (10'-0"x10'-0"x18") Concrete Spread Footing W/ Reinf.</t>
  </si>
  <si>
    <t>F5: (18'-0"x22'-0"x18") Concrete Spread Footing W/ Reinf.</t>
  </si>
  <si>
    <t>Concrete Turndown Slab Footing</t>
  </si>
  <si>
    <t>(12"x14") Concrete Thicken Slab W/ Reinf.</t>
  </si>
  <si>
    <t>(14"x22") Concrete Thicken Slab W/ Reinf.</t>
  </si>
  <si>
    <t>Concrete Thicken Edge</t>
  </si>
  <si>
    <t>Concrete Thicken Edge W/ Reinf.</t>
  </si>
  <si>
    <t>Concrete Columns</t>
  </si>
  <si>
    <t>C1: (8"x10") Concrete Columns W/ Reinf.</t>
  </si>
  <si>
    <t>C2: (12"x12") Concrete Columns W/ Reinf.</t>
  </si>
  <si>
    <t>C3: (16"x16") Concrete Columns W/ Reinf.</t>
  </si>
  <si>
    <t>C4: (18"x18") Concrete Columns W/ Reinf.</t>
  </si>
  <si>
    <t>Concrete Walls</t>
  </si>
  <si>
    <t>CW-1: 8" THK Concrete Walls W/ Reinf.</t>
  </si>
  <si>
    <t>Concrete Slab On Grade</t>
  </si>
  <si>
    <t>5" THK Concrete Slab On Grade W/ Reinf. (6343 SF)
- 15 MIL Vapor Barrier
- 2" Sand Fill
- ABC Fill 
- Compacted Soil</t>
  </si>
  <si>
    <t>2nd Floor Level</t>
  </si>
  <si>
    <t>Concrete Beam</t>
  </si>
  <si>
    <t>B01: (16"x16") Concrete Beam W/ Reinf.</t>
  </si>
  <si>
    <t>B02: (16"x16") Concrete Beam W/ Reinf.</t>
  </si>
  <si>
    <t>B03: (22"x18") Concrete Beam W/ Reinf.</t>
  </si>
  <si>
    <t>B04: (22"x18") Concrete Beam W/ Reinf.</t>
  </si>
  <si>
    <t>B05: (12"x12") Concrete Beam W/ Reinf.</t>
  </si>
  <si>
    <t>B06: (12"x12") Concrete Beam W/ Reinf.</t>
  </si>
  <si>
    <t>B07: (22"x18") Concrete Beam W/ Reinf.</t>
  </si>
  <si>
    <t>B08: (22"x18") Concrete Beam W/ Reinf.</t>
  </si>
  <si>
    <t>B09: (16"x16") Concrete Beam W/ Reinf.</t>
  </si>
  <si>
    <t>B10: (16"x16") Concrete Beam W/ Reinf.</t>
  </si>
  <si>
    <t>B11: (8"x10") Concrete Beam W/ Reinf.</t>
  </si>
  <si>
    <t>B12: (22"x18") Concrete Beam W/ Reinf.</t>
  </si>
  <si>
    <t>B13: (22"x18") Concrete Beam W/ Reinf.</t>
  </si>
  <si>
    <t>B14: (22"x18") Concrete Beam W/ Reinf.</t>
  </si>
  <si>
    <t>B14B: (22"x18") Concrete Beam W/ Reinf.</t>
  </si>
  <si>
    <t>B14A: (22"x18") Concrete Beam W/ Reinf.</t>
  </si>
  <si>
    <t>B15: (22"x18") Concrete Beam W/ Reinf.</t>
  </si>
  <si>
    <t>B16: (22"x18") Concrete Beam W/ Reinf.</t>
  </si>
  <si>
    <t>B18: (8"x10") Concrete Beam W/ Reinf.</t>
  </si>
  <si>
    <t>B19: (16"x16") Concrete Beam W/ Reinf.</t>
  </si>
  <si>
    <t>B20: (16"x16") Concrete Beam W/ Reinf.</t>
  </si>
  <si>
    <t>B21: (22"x18") Concrete Beam W/ Reinf.</t>
  </si>
  <si>
    <t>B22: (16"x18") Concrete Beam W/ Reinf.</t>
  </si>
  <si>
    <t>B23: (16"x16") Concrete Beam W/ Reinf.</t>
  </si>
  <si>
    <t>B24: (16"x16") Concrete Beam W/ Reinf.</t>
  </si>
  <si>
    <t>B25: (8"x10") Concrete Beam W/ Reinf.</t>
  </si>
  <si>
    <t>B26: (12"x12") Concrete Beam W/ Reinf.</t>
  </si>
  <si>
    <t>B27: (12"x12") Concrete Beam W/ Reinf.</t>
  </si>
  <si>
    <t>B28: (12"x12") Concrete Beam W/ Reinf.</t>
  </si>
  <si>
    <t>B29: (12"x12") Concrete Beam W/ Reinf.</t>
  </si>
  <si>
    <t>B30: (12"x12") Concrete Beam W/ Reinf.</t>
  </si>
  <si>
    <t>B31: (12"x12") Concrete Beam W/ Reinf.</t>
  </si>
  <si>
    <t>B32: (12"x12") Concrete Beam W/ Reinf.</t>
  </si>
  <si>
    <t>B33: (12"x12") Concrete Beam W/ Reinf.</t>
  </si>
  <si>
    <t>B34: (12"x12") Concrete Beam W/ Reinf.</t>
  </si>
  <si>
    <t>B35: (12"x12") Concrete Beam W/ Reinf.</t>
  </si>
  <si>
    <t>B36: (8"x10") Concrete Beam W/ Reinf.</t>
  </si>
  <si>
    <t>B37: (8"x10") Concrete Beam W/ Reinf.</t>
  </si>
  <si>
    <t>B38: (8"x10") Concrete Beam W/ Reinf.</t>
  </si>
  <si>
    <t>B39: (22"x18") Concrete Beam W/ Reinf.</t>
  </si>
  <si>
    <t>B40: (22"x18") Concrete Beam W/ Reinf.</t>
  </si>
  <si>
    <t>B40A: (22"x18") Concrete Beam W/ Reinf.</t>
  </si>
  <si>
    <t>B42: (12"x12") Concrete Beam W/ Reinf.</t>
  </si>
  <si>
    <t>B43: (12"x12") Concrete Beam W/ Reinf.</t>
  </si>
  <si>
    <t>B44: (16"x16") Concrete Beam W/ Reinf.</t>
  </si>
  <si>
    <t>B45: (22"x18") Concrete Beam W/ Reinf.</t>
  </si>
  <si>
    <t>B46: (12"x12") Concrete Beam W/ Reinf.</t>
  </si>
  <si>
    <t>B47: (12"x12") Concrete Beam W/ Reinf.</t>
  </si>
  <si>
    <t>B48: (12"x12") Concrete Beam W/ Reinf.</t>
  </si>
  <si>
    <t>B49: (22"x18") Concrete Beam W/ Reinf.</t>
  </si>
  <si>
    <t>B50: (22"x18") Concrete Beam W/ Reinf.</t>
  </si>
  <si>
    <t>B51: (12"x12") Concrete Beam W/ Reinf.</t>
  </si>
  <si>
    <t>B52: (12"x12") Concrete Beam W/ Reinf.</t>
  </si>
  <si>
    <t>B53: (12"x12") Concrete Beam W/ Reinf.</t>
  </si>
  <si>
    <t>B54: (12"x12") Concrete Beam W/ Reinf.</t>
  </si>
  <si>
    <t>B55: (24"x18") Concrete Beam W/ Reinf.</t>
  </si>
  <si>
    <t>B56: (24"x18") Concrete Beam W/ Reinf.</t>
  </si>
  <si>
    <t>B57: (16"x16") Concrete Beam W/ Reinf.</t>
  </si>
  <si>
    <t>B59: (16"x16") Concrete Beam W/ Reinf.</t>
  </si>
  <si>
    <t>B60: (16"x16") Concrete Beam W/ Reinf.</t>
  </si>
  <si>
    <t>B61: (8"x10") Concrete Beam W/ Reinf.</t>
  </si>
  <si>
    <t>B62: (16"x18") Concrete Beam W/ Reinf.</t>
  </si>
  <si>
    <t>B63: (12"x12") Concrete Beam W/ Reinf.</t>
  </si>
  <si>
    <t>B64: (8"x10") Concrete Beam W/ Reinf.</t>
  </si>
  <si>
    <t>B65: (12"x12") Concrete Beam W/ Reinf.</t>
  </si>
  <si>
    <t>B66: (22"x18") Concrete Beam W/ Reinf.</t>
  </si>
  <si>
    <t>B67: (16"x16") Concrete Beam W/ Reinf.</t>
  </si>
  <si>
    <t>Concrete Suspended Slab</t>
  </si>
  <si>
    <t>S1: 6" THK Concrete Suspended Slab W/ Reinf. (4203 SF)</t>
  </si>
  <si>
    <t>MW-1: CMU Masonry Block Wall W/ Reinf.</t>
  </si>
  <si>
    <t>MW-2: CMU Masonry Block Wall W/ Reinf.</t>
  </si>
  <si>
    <t>MW-3: CMU Masonry Block Wall W/ Reinf.</t>
  </si>
  <si>
    <t>Bond Beam</t>
  </si>
  <si>
    <t>8" CMU Bond Beam Concrete Filled W/ Reinf.</t>
  </si>
  <si>
    <t>Masonry Lintel</t>
  </si>
  <si>
    <t>ML-1: 8" CMU Masonry Lintel W/ Reinf</t>
  </si>
  <si>
    <t>ML-2: 8" CMU Masonry Lintel W/ Reinf</t>
  </si>
  <si>
    <t>ML-4: 8" CMU Masonry Lintel W/ Reinf</t>
  </si>
  <si>
    <t>Steel Columns</t>
  </si>
  <si>
    <t>C1: HSS 4x4x6 Steel Columns</t>
  </si>
  <si>
    <t>SC1: HSS 4x4x6 Steel Columns</t>
  </si>
  <si>
    <t>C2: HSS 6x6x6 Steel Columns</t>
  </si>
  <si>
    <t>C3: HSS 6x6x10 Steel Columns</t>
  </si>
  <si>
    <t>C4: W12x72 Steel Beam</t>
  </si>
  <si>
    <t>Steel Base Plates</t>
  </si>
  <si>
    <t>8"x12"x7/8" Steel Base Plates</t>
  </si>
  <si>
    <t>W24x76 Steel Beam</t>
  </si>
  <si>
    <t>W21x73 Steel Beam</t>
  </si>
  <si>
    <t>W14x61 Steel Beam</t>
  </si>
  <si>
    <t>W12x72 Steel Beam</t>
  </si>
  <si>
    <t>W14x16 Steel Beam</t>
  </si>
  <si>
    <t>Steel Straps</t>
  </si>
  <si>
    <t>CD-14 Coil Strap</t>
  </si>
  <si>
    <t>Post</t>
  </si>
  <si>
    <t>P1: 4x6 DF#1 Wood Post W/ Post Base</t>
  </si>
  <si>
    <t>P2: 6x6 DF#1 Wood Post W/ Post Base</t>
  </si>
  <si>
    <t>P3: 6x8 DF#1 Wood Post W/ Post Base</t>
  </si>
  <si>
    <t>P4: 5-1/4"x5-1/2" 1.8E Wood Post W/ Post Base</t>
  </si>
  <si>
    <t>P5: 5-1/4"x7-1/4" 1.8E Wood Post W/ Post Base</t>
  </si>
  <si>
    <t>P6: 7-1/2"x7-1/2" 1.8E Wood Post W/ Post Base</t>
  </si>
  <si>
    <t>Shearwall</t>
  </si>
  <si>
    <t>Type 1: 15/32" PLY'D STR-I Shearwall</t>
  </si>
  <si>
    <t>Header</t>
  </si>
  <si>
    <t>HDR-1: 6x6 DF#2 Wood Header</t>
  </si>
  <si>
    <t>4X12 DF#2 Wood Header</t>
  </si>
  <si>
    <t>2x12 Cont. Ledger</t>
  </si>
  <si>
    <t>Beam</t>
  </si>
  <si>
    <t>5-1/4"x11-7/8" GLB Wood Beam</t>
  </si>
  <si>
    <t>5-1/4"x14" GLB Wood Beam</t>
  </si>
  <si>
    <t>3-1/2"x11-7/8" GLB Wood Beam</t>
  </si>
  <si>
    <t>7"x14" PSL Wood Beam</t>
  </si>
  <si>
    <t>7"x16" PSL Wood Beam</t>
  </si>
  <si>
    <t>7"x18" PSL Wood Beam</t>
  </si>
  <si>
    <t>Stair Stringers</t>
  </si>
  <si>
    <t>2x12 DF#2 Wood Stringer</t>
  </si>
  <si>
    <t>Excavation</t>
  </si>
  <si>
    <t>Cut</t>
  </si>
  <si>
    <t>Backfill</t>
  </si>
  <si>
    <t>Allowance for Fire Suppression ( 13148 SF)</t>
  </si>
  <si>
    <t>Allowance for Ducts Fittings &amp; Insulation ( 13148 SF)</t>
  </si>
  <si>
    <t>Allowance for Wiring  &amp; Conduits  ( 13148 SF)</t>
  </si>
  <si>
    <t>Doors Paint</t>
  </si>
  <si>
    <t>1-1/4" Hwr Pipe</t>
  </si>
  <si>
    <t>3/4" Hwr Pipe</t>
  </si>
  <si>
    <t>2-1/2" Cw Pipe</t>
  </si>
  <si>
    <t>2" Cw Pipe</t>
  </si>
  <si>
    <t>1-1/2" Cw Pipe</t>
  </si>
  <si>
    <t>1-1/4" Cw Pipe</t>
  </si>
  <si>
    <t>1" Cw Pipe</t>
  </si>
  <si>
    <t>3/4" Cw Pipe</t>
  </si>
  <si>
    <t>1/2" Cw Pipe</t>
  </si>
  <si>
    <t>2" Hw Pipe</t>
  </si>
  <si>
    <t>1-1/2" Hw Pipe</t>
  </si>
  <si>
    <t>1-1/4" Hw Pipe</t>
  </si>
  <si>
    <t>1" Hw Pipe</t>
  </si>
  <si>
    <t>3/4" Hw Pipe</t>
  </si>
  <si>
    <t>1/2" Hw Pipe</t>
  </si>
  <si>
    <t>Et-01: Expansion Tank</t>
  </si>
  <si>
    <t>Allowances For Pipes Fittings And Insulation  ( 13148 SF)</t>
  </si>
  <si>
    <t>Valve</t>
  </si>
  <si>
    <t>Isolation Valve</t>
  </si>
  <si>
    <t>Domestic Pipes</t>
  </si>
  <si>
    <t>Fixtures</t>
  </si>
  <si>
    <t>WC: Water Closet</t>
  </si>
  <si>
    <t>LAV: Lavatory</t>
  </si>
  <si>
    <t>Bathtub</t>
  </si>
  <si>
    <t>KS: Kitchen Sink</t>
  </si>
  <si>
    <t>HWST-01: Storage Tank (118 Gallon)</t>
  </si>
  <si>
    <t>HWST-02: Storage Tank (118 Gallon)</t>
  </si>
  <si>
    <t>B-01: Hot Water Boiler</t>
  </si>
  <si>
    <t>CP01: Circulating Pump</t>
  </si>
  <si>
    <t>CP02: Circulating Pump</t>
  </si>
  <si>
    <t>Waste Pipes</t>
  </si>
  <si>
    <t>2'' Dia Vent Pipe</t>
  </si>
  <si>
    <t>3'' Dia Vent Pipe</t>
  </si>
  <si>
    <t>4'' Sanitary Pipe</t>
  </si>
  <si>
    <t>6'' Sanitary Pipe</t>
  </si>
  <si>
    <t>3'' Sanitary Pipe</t>
  </si>
  <si>
    <t>2'' Sanitary Pipe</t>
  </si>
  <si>
    <t>3/4'' Sanitary Pipe</t>
  </si>
  <si>
    <t>Rainwater Pipes</t>
  </si>
  <si>
    <t>3'' Dia Rainwater Pipe</t>
  </si>
  <si>
    <t>2'' Dia Rainwater Pipe</t>
  </si>
  <si>
    <t>Drain Pipes</t>
  </si>
  <si>
    <t>3/4'' Dia Condensate Drain Pipe</t>
  </si>
  <si>
    <t>4'' VTR: Vent to Roof</t>
  </si>
  <si>
    <t>4'' FCO: Floor Cleanout</t>
  </si>
  <si>
    <t>6'' FCO: Floor Cleanout</t>
  </si>
  <si>
    <t>4'' CO: Cleanout</t>
  </si>
  <si>
    <t>3'' FDR: Floor Drain</t>
  </si>
  <si>
    <t>13'' (W)x4''(H) Roof Supper</t>
  </si>
  <si>
    <t>Water Meter W/ SOV</t>
  </si>
  <si>
    <t>Sealant</t>
  </si>
  <si>
    <t>Complete Removal Of Existing Building
- Please include labor hours for removal.</t>
  </si>
  <si>
    <t>YARD</t>
  </si>
  <si>
    <t>Dumpster
- Please include labor hours for removal.</t>
  </si>
  <si>
    <t>MANHOURS</t>
  </si>
  <si>
    <t>TOTAL HRS</t>
  </si>
  <si>
    <t>GC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</si>
</sst>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([$$-409]* #,##0.00_);_([$$-409]* \(#,##0.00\);_([$$-409]* &quot;-&quot;??_);_(@_)"/>
    <numFmt numFmtId="169" formatCode="0.0"/>
    <numFmt numFmtId="170" formatCode="_(* #,##0.0_);_(* \(#,##0.0\);_(* &quot;-&quot;_);_(@_)"/>
    <numFmt numFmtId="171" formatCode="_-[$$-409]* #,##0_ ;_-[$$-409]* \-#,##0\ ;_-[$$-409]* &quot;-&quot;??_ ;_-@_ "/>
    <numFmt numFmtId="172" formatCode="0.000"/>
  </numFmts>
  <fonts count="5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11" fillId="0" borderId="0"/>
    <xf numFmtId="0" fontId="11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0" fillId="0" borderId="0"/>
    <xf numFmtId="0" fontId="29" fillId="0" borderId="0"/>
    <xf numFmtId="0" fontId="11" fillId="0" borderId="0"/>
    <xf numFmtId="43" fontId="29" fillId="0" borderId="0" applyFont="0" applyFill="0" applyBorder="0" applyAlignment="0" applyProtection="0"/>
    <xf numFmtId="0" fontId="30" fillId="0" borderId="0"/>
    <xf numFmtId="43" fontId="11" fillId="0" borderId="0" applyFont="0" applyFill="0" applyBorder="0" applyAlignment="0" applyProtection="0"/>
    <xf numFmtId="0" fontId="11" fillId="0" borderId="0"/>
    <xf numFmtId="44" fontId="30" fillId="0" borderId="0" applyFont="0" applyFill="0" applyBorder="0" applyAlignment="0" applyProtection="0"/>
    <xf numFmtId="0" fontId="9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44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1" fillId="23" borderId="7" applyNumberFormat="0" applyFont="0" applyAlignment="0" applyProtection="0"/>
    <xf numFmtId="0" fontId="2" fillId="0" borderId="0"/>
    <xf numFmtId="0" fontId="1" fillId="0" borderId="0"/>
  </cellStyleXfs>
  <cellXfs count="167">
    <xf numFmtId="0" fontId="0" fillId="0" borderId="0" xfId="0"/>
    <xf numFmtId="0" fontId="31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5" fillId="0" borderId="9" xfId="41" applyFont="1" applyFill="1" applyAlignment="1">
      <alignment vertical="top"/>
    </xf>
    <xf numFmtId="41" fontId="31" fillId="0" borderId="0" xfId="45" applyNumberFormat="1" applyFont="1" applyAlignment="1">
      <alignment vertical="center"/>
    </xf>
    <xf numFmtId="0" fontId="31" fillId="0" borderId="0" xfId="45" applyFont="1" applyAlignment="1">
      <alignment vertical="center"/>
    </xf>
    <xf numFmtId="0" fontId="38" fillId="0" borderId="0" xfId="0" applyFont="1"/>
    <xf numFmtId="0" fontId="35" fillId="0" borderId="9" xfId="41" applyFont="1" applyFill="1" applyAlignment="1">
      <alignment horizontal="left" vertical="top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2" fontId="32" fillId="0" borderId="0" xfId="0" applyNumberFormat="1" applyFont="1" applyAlignment="1">
      <alignment vertical="center" wrapText="1"/>
    </xf>
    <xf numFmtId="164" fontId="35" fillId="0" borderId="9" xfId="41" applyNumberFormat="1" applyFont="1" applyFill="1" applyAlignment="1" applyProtection="1">
      <alignment horizontal="center" vertical="center"/>
    </xf>
    <xf numFmtId="0" fontId="35" fillId="0" borderId="9" xfId="41" applyFont="1" applyFill="1" applyAlignment="1">
      <alignment horizontal="center" vertical="center"/>
    </xf>
    <xf numFmtId="165" fontId="35" fillId="0" borderId="9" xfId="41" applyNumberFormat="1" applyFont="1" applyFill="1" applyAlignment="1">
      <alignment horizontal="left" vertical="center"/>
    </xf>
    <xf numFmtId="165" fontId="35" fillId="0" borderId="12" xfId="41" applyNumberFormat="1" applyFont="1" applyFill="1" applyBorder="1" applyAlignment="1">
      <alignment vertical="center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43" fillId="0" borderId="0" xfId="0" applyFont="1" applyAlignment="1">
      <alignment vertical="top"/>
    </xf>
    <xf numFmtId="0" fontId="35" fillId="0" borderId="14" xfId="41" applyFont="1" applyFill="1" applyBorder="1" applyAlignment="1">
      <alignment horizontal="left" vertical="center"/>
    </xf>
    <xf numFmtId="0" fontId="35" fillId="0" borderId="15" xfId="41" applyFont="1" applyFill="1" applyBorder="1" applyAlignment="1">
      <alignment horizontal="left" vertical="center"/>
    </xf>
    <xf numFmtId="0" fontId="35" fillId="0" borderId="9" xfId="41" applyFont="1" applyFill="1" applyAlignment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2" fontId="32" fillId="0" borderId="0" xfId="0" applyNumberFormat="1" applyFont="1" applyAlignment="1">
      <alignment vertical="top" wrapText="1"/>
    </xf>
    <xf numFmtId="2" fontId="32" fillId="0" borderId="0" xfId="0" applyNumberFormat="1" applyFont="1" applyAlignment="1">
      <alignment horizontal="center" vertical="center" wrapText="1"/>
    </xf>
    <xf numFmtId="164" fontId="32" fillId="0" borderId="0" xfId="0" applyNumberFormat="1" applyFont="1" applyAlignment="1">
      <alignment vertical="center"/>
    </xf>
    <xf numFmtId="14" fontId="40" fillId="0" borderId="0" xfId="0" applyNumberFormat="1" applyFont="1" applyAlignment="1">
      <alignment horizontal="left"/>
    </xf>
    <xf numFmtId="167" fontId="40" fillId="0" borderId="0" xfId="0" applyNumberFormat="1" applyFont="1"/>
    <xf numFmtId="167" fontId="40" fillId="0" borderId="0" xfId="0" applyNumberFormat="1" applyFont="1" applyAlignment="1">
      <alignment horizontal="center" vertical="center"/>
    </xf>
    <xf numFmtId="44" fontId="32" fillId="0" borderId="0" xfId="62" applyFont="1" applyBorder="1" applyAlignment="1">
      <alignment vertical="center" wrapText="1"/>
    </xf>
    <xf numFmtId="44" fontId="40" fillId="0" borderId="13" xfId="62" applyFont="1" applyBorder="1" applyAlignment="1">
      <alignment horizontal="center" vertical="center"/>
    </xf>
    <xf numFmtId="44" fontId="40" fillId="0" borderId="0" xfId="62" applyFont="1" applyAlignment="1">
      <alignment horizontal="center" vertical="center"/>
    </xf>
    <xf numFmtId="44" fontId="35" fillId="0" borderId="9" xfId="62" applyFont="1" applyFill="1" applyBorder="1" applyAlignment="1">
      <alignment horizontal="left" vertical="center"/>
    </xf>
    <xf numFmtId="44" fontId="32" fillId="0" borderId="0" xfId="62" applyFont="1" applyAlignment="1">
      <alignment vertical="center" wrapText="1"/>
    </xf>
    <xf numFmtId="9" fontId="35" fillId="0" borderId="9" xfId="61" applyFont="1" applyFill="1" applyBorder="1" applyAlignment="1">
      <alignment horizontal="center" vertical="center"/>
    </xf>
    <xf numFmtId="9" fontId="32" fillId="0" borderId="0" xfId="61" applyFont="1" applyBorder="1" applyAlignment="1">
      <alignment horizontal="center" vertical="center" wrapText="1"/>
    </xf>
    <xf numFmtId="0" fontId="35" fillId="0" borderId="19" xfId="41" applyFont="1" applyFill="1" applyBorder="1" applyAlignment="1">
      <alignment horizontal="center" vertical="center"/>
    </xf>
    <xf numFmtId="0" fontId="35" fillId="0" borderId="19" xfId="41" applyFont="1" applyFill="1" applyBorder="1" applyAlignment="1">
      <alignment horizontal="left" vertical="top"/>
    </xf>
    <xf numFmtId="0" fontId="35" fillId="0" borderId="19" xfId="41" applyFont="1" applyFill="1" applyBorder="1" applyAlignment="1">
      <alignment vertical="top"/>
    </xf>
    <xf numFmtId="164" fontId="35" fillId="0" borderId="19" xfId="41" applyNumberFormat="1" applyFont="1" applyFill="1" applyBorder="1" applyAlignment="1" applyProtection="1">
      <alignment horizontal="center" vertical="center"/>
    </xf>
    <xf numFmtId="44" fontId="35" fillId="0" borderId="20" xfId="62" applyFont="1" applyFill="1" applyBorder="1" applyAlignment="1">
      <alignment vertical="center"/>
    </xf>
    <xf numFmtId="42" fontId="35" fillId="0" borderId="20" xfId="41" applyNumberFormat="1" applyFont="1" applyFill="1" applyBorder="1" applyAlignment="1">
      <alignment vertical="center"/>
    </xf>
    <xf numFmtId="1" fontId="32" fillId="24" borderId="11" xfId="38" applyNumberFormat="1" applyFont="1" applyFill="1" applyBorder="1" applyAlignment="1">
      <alignment horizontal="center" vertical="center"/>
    </xf>
    <xf numFmtId="1" fontId="32" fillId="24" borderId="11" xfId="38" applyNumberFormat="1" applyFont="1" applyFill="1" applyBorder="1" applyAlignment="1">
      <alignment horizontal="center" vertical="top"/>
    </xf>
    <xf numFmtId="0" fontId="32" fillId="24" borderId="11" xfId="38" applyFont="1" applyFill="1" applyBorder="1" applyAlignment="1">
      <alignment horizontal="justify" vertical="top" wrapText="1"/>
    </xf>
    <xf numFmtId="41" fontId="32" fillId="24" borderId="11" xfId="38" applyNumberFormat="1" applyFont="1" applyFill="1" applyBorder="1" applyAlignment="1">
      <alignment horizontal="center" vertical="center"/>
    </xf>
    <xf numFmtId="41" fontId="32" fillId="24" borderId="11" xfId="38" applyNumberFormat="1" applyFont="1" applyFill="1" applyBorder="1" applyAlignment="1">
      <alignment horizontal="right" vertical="center"/>
    </xf>
    <xf numFmtId="0" fontId="32" fillId="24" borderId="11" xfId="38" applyFont="1" applyFill="1" applyBorder="1" applyAlignment="1">
      <alignment horizontal="center" vertical="center"/>
    </xf>
    <xf numFmtId="44" fontId="32" fillId="24" borderId="11" xfId="62" applyFont="1" applyFill="1" applyBorder="1" applyAlignment="1" applyProtection="1">
      <alignment horizontal="left" vertical="center"/>
    </xf>
    <xf numFmtId="166" fontId="32" fillId="24" borderId="11" xfId="38" applyNumberFormat="1" applyFont="1" applyFill="1" applyBorder="1" applyAlignment="1" applyProtection="1">
      <alignment horizontal="left" vertical="center"/>
    </xf>
    <xf numFmtId="1" fontId="32" fillId="24" borderId="24" xfId="38" applyNumberFormat="1" applyFont="1" applyFill="1" applyBorder="1" applyAlignment="1">
      <alignment horizontal="center" vertical="center"/>
    </xf>
    <xf numFmtId="42" fontId="32" fillId="24" borderId="25" xfId="38" applyNumberFormat="1" applyFont="1" applyFill="1" applyBorder="1" applyAlignment="1" applyProtection="1">
      <alignment horizontal="left" vertical="center"/>
    </xf>
    <xf numFmtId="9" fontId="32" fillId="24" borderId="11" xfId="61" applyFont="1" applyFill="1" applyBorder="1" applyAlignment="1">
      <alignment horizontal="right" vertical="center"/>
    </xf>
    <xf numFmtId="9" fontId="35" fillId="0" borderId="19" xfId="61" applyFont="1" applyFill="1" applyBorder="1" applyAlignment="1" applyProtection="1">
      <alignment horizontal="center" vertical="center"/>
    </xf>
    <xf numFmtId="9" fontId="35" fillId="0" borderId="9" xfId="61" applyFont="1" applyFill="1" applyBorder="1" applyAlignment="1" applyProtection="1">
      <alignment horizontal="center" vertical="center"/>
    </xf>
    <xf numFmtId="9" fontId="32" fillId="0" borderId="0" xfId="61" applyFont="1" applyAlignment="1">
      <alignment horizontal="center" vertical="center" wrapText="1"/>
    </xf>
    <xf numFmtId="44" fontId="40" fillId="0" borderId="0" xfId="62" applyFont="1" applyBorder="1" applyAlignment="1">
      <alignment horizontal="center" vertical="center"/>
    </xf>
    <xf numFmtId="167" fontId="40" fillId="0" borderId="0" xfId="0" applyNumberFormat="1" applyFont="1" applyAlignment="1">
      <alignment vertical="center" wrapText="1"/>
    </xf>
    <xf numFmtId="168" fontId="32" fillId="24" borderId="11" xfId="62" applyNumberFormat="1" applyFont="1" applyFill="1" applyBorder="1" applyAlignment="1" applyProtection="1">
      <alignment horizontal="left" vertical="center"/>
    </xf>
    <xf numFmtId="168" fontId="32" fillId="24" borderId="11" xfId="38" applyNumberFormat="1" applyFont="1" applyFill="1" applyBorder="1" applyAlignment="1" applyProtection="1">
      <alignment horizontal="left" vertical="center"/>
    </xf>
    <xf numFmtId="1" fontId="37" fillId="0" borderId="11" xfId="64" applyNumberFormat="1" applyFont="1" applyBorder="1" applyAlignment="1">
      <alignment horizontal="right" vertical="center"/>
    </xf>
    <xf numFmtId="0" fontId="37" fillId="0" borderId="11" xfId="64" applyFont="1" applyBorder="1" applyAlignment="1">
      <alignment horizontal="center" vertical="center"/>
    </xf>
    <xf numFmtId="0" fontId="48" fillId="0" borderId="11" xfId="64" applyFont="1" applyBorder="1" applyAlignment="1">
      <alignment horizontal="left" vertical="center" wrapText="1"/>
    </xf>
    <xf numFmtId="0" fontId="37" fillId="0" borderId="11" xfId="64" applyFont="1" applyBorder="1" applyAlignment="1">
      <alignment horizontal="right" vertical="center"/>
    </xf>
    <xf numFmtId="0" fontId="48" fillId="0" borderId="11" xfId="64" applyFont="1" applyBorder="1" applyAlignment="1">
      <alignment horizontal="left" vertical="center"/>
    </xf>
    <xf numFmtId="2" fontId="37" fillId="0" borderId="11" xfId="64" applyNumberFormat="1" applyFont="1" applyBorder="1" applyAlignment="1">
      <alignment horizontal="right" vertical="center"/>
    </xf>
    <xf numFmtId="0" fontId="48" fillId="0" borderId="11" xfId="65" applyFont="1" applyBorder="1"/>
    <xf numFmtId="0" fontId="3" fillId="0" borderId="11" xfId="65" applyBorder="1"/>
    <xf numFmtId="0" fontId="48" fillId="0" borderId="11" xfId="65" applyFont="1" applyBorder="1" applyAlignment="1">
      <alignment wrapText="1"/>
    </xf>
    <xf numFmtId="0" fontId="37" fillId="0" borderId="11" xfId="65" applyFont="1" applyBorder="1" applyAlignment="1">
      <alignment horizontal="right" vertical="center"/>
    </xf>
    <xf numFmtId="0" fontId="37" fillId="0" borderId="11" xfId="65" applyFont="1" applyBorder="1" applyAlignment="1">
      <alignment horizontal="center" vertical="center"/>
    </xf>
    <xf numFmtId="1" fontId="37" fillId="0" borderId="11" xfId="65" applyNumberFormat="1" applyFont="1" applyBorder="1" applyAlignment="1">
      <alignment horizontal="right" vertical="center"/>
    </xf>
    <xf numFmtId="41" fontId="32" fillId="24" borderId="11" xfId="66" applyNumberFormat="1" applyFont="1" applyFill="1" applyBorder="1" applyAlignment="1">
      <alignment horizontal="center" vertical="center"/>
    </xf>
    <xf numFmtId="0" fontId="32" fillId="24" borderId="11" xfId="66" applyFont="1" applyFill="1" applyBorder="1" applyAlignment="1">
      <alignment horizontal="center" vertical="center"/>
    </xf>
    <xf numFmtId="0" fontId="48" fillId="24" borderId="11" xfId="66" applyFont="1" applyFill="1" applyBorder="1" applyAlignment="1">
      <alignment horizontal="left" vertical="center" wrapText="1"/>
    </xf>
    <xf numFmtId="0" fontId="48" fillId="0" borderId="11" xfId="67" applyFont="1" applyBorder="1" applyAlignment="1">
      <alignment horizontal="left" vertical="center" wrapText="1"/>
    </xf>
    <xf numFmtId="0" fontId="42" fillId="26" borderId="11" xfId="67" applyFont="1" applyFill="1" applyBorder="1" applyAlignment="1">
      <alignment horizontal="center" vertical="center" wrapText="1"/>
    </xf>
    <xf numFmtId="1" fontId="37" fillId="0" borderId="11" xfId="67" applyNumberFormat="1" applyFont="1" applyBorder="1" applyAlignment="1">
      <alignment horizontal="right" vertical="center" wrapText="1"/>
    </xf>
    <xf numFmtId="0" fontId="37" fillId="0" borderId="11" xfId="67" applyFont="1" applyBorder="1" applyAlignment="1">
      <alignment horizontal="right" vertical="center" wrapText="1"/>
    </xf>
    <xf numFmtId="0" fontId="37" fillId="0" borderId="11" xfId="67" applyFont="1" applyBorder="1" applyAlignment="1">
      <alignment horizontal="center" vertical="center" wrapText="1"/>
    </xf>
    <xf numFmtId="0" fontId="37" fillId="0" borderId="11" xfId="0" applyFont="1" applyBorder="1" applyAlignment="1">
      <alignment horizontal="right" vertical="center"/>
    </xf>
    <xf numFmtId="0" fontId="37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horizontal="left" vertical="center"/>
    </xf>
    <xf numFmtId="1" fontId="37" fillId="0" borderId="11" xfId="0" applyNumberFormat="1" applyFont="1" applyBorder="1" applyAlignment="1">
      <alignment horizontal="right"/>
    </xf>
    <xf numFmtId="0" fontId="48" fillId="0" borderId="11" xfId="0" applyFont="1" applyBorder="1" applyAlignment="1">
      <alignment horizontal="left"/>
    </xf>
    <xf numFmtId="1" fontId="37" fillId="0" borderId="11" xfId="0" applyNumberFormat="1" applyFont="1" applyBorder="1" applyAlignment="1">
      <alignment horizontal="right" vertical="center"/>
    </xf>
    <xf numFmtId="0" fontId="48" fillId="0" borderId="11" xfId="0" applyFont="1" applyBorder="1" applyAlignment="1">
      <alignment horizontal="left" vertical="center" wrapText="1"/>
    </xf>
    <xf numFmtId="0" fontId="42" fillId="27" borderId="11" xfId="0" applyFont="1" applyFill="1" applyBorder="1" applyAlignment="1">
      <alignment horizontal="center" vertical="center"/>
    </xf>
    <xf numFmtId="0" fontId="37" fillId="28" borderId="11" xfId="68" applyFont="1" applyFill="1" applyBorder="1" applyAlignment="1">
      <alignment horizontal="center" vertical="center"/>
    </xf>
    <xf numFmtId="0" fontId="48" fillId="0" borderId="11" xfId="68" applyFont="1" applyBorder="1"/>
    <xf numFmtId="0" fontId="48" fillId="0" borderId="11" xfId="68" applyFont="1" applyBorder="1" applyAlignment="1">
      <alignment wrapText="1"/>
    </xf>
    <xf numFmtId="0" fontId="37" fillId="0" borderId="11" xfId="68" applyFont="1" applyBorder="1" applyAlignment="1">
      <alignment horizontal="center" vertical="center"/>
    </xf>
    <xf numFmtId="0" fontId="37" fillId="0" borderId="11" xfId="68" applyFont="1" applyBorder="1" applyAlignment="1">
      <alignment horizontal="right" vertical="center"/>
    </xf>
    <xf numFmtId="1" fontId="37" fillId="0" borderId="11" xfId="68" applyNumberFormat="1" applyFont="1" applyBorder="1" applyAlignment="1">
      <alignment horizontal="right" vertical="center"/>
    </xf>
    <xf numFmtId="169" fontId="37" fillId="0" borderId="11" xfId="68" applyNumberFormat="1" applyFont="1" applyBorder="1" applyAlignment="1">
      <alignment horizontal="right" vertical="center"/>
    </xf>
    <xf numFmtId="0" fontId="42" fillId="0" borderId="11" xfId="68" applyFont="1" applyBorder="1"/>
    <xf numFmtId="170" fontId="32" fillId="24" borderId="11" xfId="38" applyNumberFormat="1" applyFont="1" applyFill="1" applyBorder="1" applyAlignment="1">
      <alignment horizontal="right" vertical="center"/>
    </xf>
    <xf numFmtId="0" fontId="48" fillId="0" borderId="11" xfId="0" applyFont="1" applyBorder="1"/>
    <xf numFmtId="165" fontId="40" fillId="0" borderId="0" xfId="62" applyNumberFormat="1" applyFont="1" applyAlignment="1">
      <alignment horizontal="center" vertical="center"/>
    </xf>
    <xf numFmtId="43" fontId="37" fillId="0" borderId="11" xfId="64" applyNumberFormat="1" applyFont="1" applyBorder="1" applyAlignment="1">
      <alignment horizontal="center" vertical="center"/>
    </xf>
    <xf numFmtId="172" fontId="37" fillId="0" borderId="11" xfId="64" applyNumberFormat="1" applyFont="1" applyBorder="1" applyAlignment="1">
      <alignment horizontal="center" vertical="center"/>
    </xf>
    <xf numFmtId="1" fontId="32" fillId="0" borderId="11" xfId="38" applyNumberFormat="1" applyFont="1" applyFill="1" applyBorder="1" applyAlignment="1">
      <alignment horizontal="center" vertical="center"/>
    </xf>
    <xf numFmtId="0" fontId="37" fillId="29" borderId="21" xfId="34" applyFont="1" applyFill="1" applyBorder="1" applyAlignment="1" applyProtection="1">
      <alignment horizontal="center" vertical="center" wrapText="1"/>
    </xf>
    <xf numFmtId="0" fontId="37" fillId="29" borderId="22" xfId="34" applyFont="1" applyFill="1" applyBorder="1" applyAlignment="1" applyProtection="1">
      <alignment horizontal="center" vertical="center" wrapText="1"/>
    </xf>
    <xf numFmtId="2" fontId="37" fillId="29" borderId="22" xfId="34" applyNumberFormat="1" applyFont="1" applyFill="1" applyBorder="1" applyAlignment="1" applyProtection="1">
      <alignment horizontal="center" vertical="center" wrapText="1"/>
    </xf>
    <xf numFmtId="2" fontId="37" fillId="29" borderId="22" xfId="34" applyNumberFormat="1" applyFont="1" applyFill="1" applyBorder="1" applyAlignment="1" applyProtection="1">
      <alignment horizontal="right" vertical="center" wrapText="1"/>
    </xf>
    <xf numFmtId="9" fontId="37" fillId="29" borderId="22" xfId="61" applyFont="1" applyFill="1" applyBorder="1" applyAlignment="1" applyProtection="1">
      <alignment horizontal="center" vertical="center" wrapText="1"/>
    </xf>
    <xf numFmtId="44" fontId="37" fillId="29" borderId="22" xfId="62" applyFont="1" applyFill="1" applyBorder="1" applyAlignment="1" applyProtection="1">
      <alignment horizontal="center" vertical="center" wrapText="1"/>
    </xf>
    <xf numFmtId="0" fontId="37" fillId="29" borderId="23" xfId="34" applyFont="1" applyFill="1" applyBorder="1" applyAlignment="1" applyProtection="1">
      <alignment horizontal="center" vertical="center" wrapText="1"/>
    </xf>
    <xf numFmtId="0" fontId="36" fillId="30" borderId="24" xfId="39" applyFont="1" applyFill="1" applyBorder="1" applyAlignment="1">
      <alignment horizontal="center" vertical="center"/>
    </xf>
    <xf numFmtId="0" fontId="36" fillId="30" borderId="11" xfId="39" applyFont="1" applyFill="1" applyBorder="1" applyAlignment="1">
      <alignment horizontal="center" vertical="center"/>
    </xf>
    <xf numFmtId="0" fontId="36" fillId="30" borderId="11" xfId="39" applyFont="1" applyFill="1" applyBorder="1" applyAlignment="1">
      <alignment horizontal="center" vertical="top"/>
    </xf>
    <xf numFmtId="0" fontId="36" fillId="30" borderId="11" xfId="39" applyFont="1" applyFill="1" applyBorder="1" applyAlignment="1">
      <alignment vertical="top"/>
    </xf>
    <xf numFmtId="0" fontId="36" fillId="30" borderId="11" xfId="39" applyFont="1" applyFill="1" applyBorder="1" applyAlignment="1">
      <alignment horizontal="right" vertical="center"/>
    </xf>
    <xf numFmtId="44" fontId="36" fillId="30" borderId="11" xfId="62" applyFont="1" applyFill="1" applyBorder="1" applyAlignment="1">
      <alignment vertical="center"/>
    </xf>
    <xf numFmtId="42" fontId="36" fillId="30" borderId="25" xfId="39" applyNumberFormat="1" applyFont="1" applyFill="1" applyBorder="1" applyAlignment="1">
      <alignment vertical="center"/>
    </xf>
    <xf numFmtId="9" fontId="36" fillId="30" borderId="11" xfId="61" applyFont="1" applyFill="1" applyBorder="1" applyAlignment="1">
      <alignment horizontal="right" vertical="center"/>
    </xf>
    <xf numFmtId="166" fontId="36" fillId="30" borderId="11" xfId="39" applyNumberFormat="1" applyFont="1" applyFill="1" applyBorder="1" applyAlignment="1">
      <alignment vertical="center"/>
    </xf>
    <xf numFmtId="0" fontId="37" fillId="31" borderId="11" xfId="64" applyFont="1" applyFill="1" applyBorder="1" applyAlignment="1">
      <alignment horizontal="left" vertical="center" wrapText="1"/>
    </xf>
    <xf numFmtId="0" fontId="45" fillId="30" borderId="10" xfId="0" applyFont="1" applyFill="1" applyBorder="1" applyAlignment="1">
      <alignment horizontal="center" vertical="center"/>
    </xf>
    <xf numFmtId="0" fontId="45" fillId="30" borderId="0" xfId="0" applyFont="1" applyFill="1" applyAlignment="1">
      <alignment horizontal="center" vertical="center"/>
    </xf>
    <xf numFmtId="0" fontId="45" fillId="30" borderId="0" xfId="0" applyFont="1" applyFill="1" applyAlignment="1">
      <alignment horizontal="center" vertical="top"/>
    </xf>
    <xf numFmtId="2" fontId="45" fillId="30" borderId="0" xfId="0" applyNumberFormat="1" applyFont="1" applyFill="1" applyAlignment="1">
      <alignment vertical="top" wrapText="1"/>
    </xf>
    <xf numFmtId="2" fontId="45" fillId="30" borderId="0" xfId="0" applyNumberFormat="1" applyFont="1" applyFill="1" applyAlignment="1">
      <alignment horizontal="right" vertical="center" wrapText="1"/>
    </xf>
    <xf numFmtId="9" fontId="45" fillId="30" borderId="0" xfId="61" applyFont="1" applyFill="1" applyBorder="1" applyAlignment="1">
      <alignment horizontal="center" vertical="center" wrapText="1"/>
    </xf>
    <xf numFmtId="2" fontId="45" fillId="30" borderId="0" xfId="0" applyNumberFormat="1" applyFont="1" applyFill="1" applyAlignment="1">
      <alignment horizontal="center" vertical="center" wrapText="1"/>
    </xf>
    <xf numFmtId="44" fontId="47" fillId="30" borderId="0" xfId="62" applyFont="1" applyFill="1" applyAlignment="1">
      <alignment horizontal="center" vertical="center"/>
    </xf>
    <xf numFmtId="9" fontId="45" fillId="30" borderId="0" xfId="61" applyFont="1" applyFill="1" applyBorder="1" applyAlignment="1">
      <alignment horizontal="right" vertical="center" wrapText="1"/>
    </xf>
    <xf numFmtId="9" fontId="47" fillId="30" borderId="0" xfId="61" applyFont="1" applyFill="1" applyAlignment="1">
      <alignment horizontal="center" vertical="center"/>
    </xf>
    <xf numFmtId="167" fontId="47" fillId="30" borderId="0" xfId="0" applyNumberFormat="1" applyFont="1" applyFill="1" applyAlignment="1">
      <alignment horizontal="center" vertical="center"/>
    </xf>
    <xf numFmtId="0" fontId="45" fillId="30" borderId="11" xfId="34" applyFont="1" applyFill="1" applyBorder="1" applyAlignment="1" applyProtection="1">
      <alignment horizontal="center" vertical="center" wrapText="1"/>
    </xf>
    <xf numFmtId="0" fontId="42" fillId="32" borderId="11" xfId="39" applyFont="1" applyFill="1" applyBorder="1" applyAlignment="1">
      <alignment horizontal="center" vertical="center"/>
    </xf>
    <xf numFmtId="0" fontId="42" fillId="32" borderId="11" xfId="39" applyFont="1" applyFill="1" applyBorder="1" applyAlignment="1">
      <alignment horizontal="center" vertical="top"/>
    </xf>
    <xf numFmtId="0" fontId="42" fillId="32" borderId="11" xfId="39" applyFont="1" applyFill="1" applyBorder="1" applyAlignment="1">
      <alignment vertical="top"/>
    </xf>
    <xf numFmtId="0" fontId="42" fillId="32" borderId="11" xfId="39" applyFont="1" applyFill="1" applyBorder="1" applyAlignment="1">
      <alignment horizontal="right" vertical="center"/>
    </xf>
    <xf numFmtId="9" fontId="42" fillId="32" borderId="11" xfId="61" applyFont="1" applyFill="1" applyBorder="1" applyAlignment="1">
      <alignment vertical="center"/>
    </xf>
    <xf numFmtId="0" fontId="42" fillId="32" borderId="11" xfId="39" applyFont="1" applyFill="1" applyBorder="1" applyAlignment="1">
      <alignment vertical="center"/>
    </xf>
    <xf numFmtId="44" fontId="42" fillId="32" borderId="11" xfId="62" applyFont="1" applyFill="1" applyBorder="1" applyAlignment="1">
      <alignment vertical="center"/>
    </xf>
    <xf numFmtId="44" fontId="42" fillId="32" borderId="16" xfId="62" applyFont="1" applyFill="1" applyBorder="1" applyAlignment="1">
      <alignment vertical="center"/>
    </xf>
    <xf numFmtId="0" fontId="37" fillId="32" borderId="11" xfId="39" applyFont="1" applyFill="1" applyBorder="1" applyAlignment="1">
      <alignment horizontal="center" vertical="top"/>
    </xf>
    <xf numFmtId="0" fontId="37" fillId="32" borderId="11" xfId="39" applyFont="1" applyFill="1" applyBorder="1" applyAlignment="1">
      <alignment vertical="top"/>
    </xf>
    <xf numFmtId="0" fontId="37" fillId="32" borderId="11" xfId="39" applyFont="1" applyFill="1" applyBorder="1" applyAlignment="1">
      <alignment horizontal="right" vertical="center"/>
    </xf>
    <xf numFmtId="9" fontId="37" fillId="32" borderId="11" xfId="61" applyFont="1" applyFill="1" applyBorder="1" applyAlignment="1">
      <alignment vertical="center"/>
    </xf>
    <xf numFmtId="0" fontId="37" fillId="32" borderId="11" xfId="39" applyFont="1" applyFill="1" applyBorder="1" applyAlignment="1">
      <alignment vertical="center"/>
    </xf>
    <xf numFmtId="44" fontId="37" fillId="32" borderId="11" xfId="62" applyFont="1" applyFill="1" applyBorder="1" applyAlignment="1">
      <alignment vertical="center"/>
    </xf>
    <xf numFmtId="44" fontId="37" fillId="32" borderId="16" xfId="62" applyFont="1" applyFill="1" applyBorder="1" applyAlignment="1">
      <alignment vertical="center"/>
    </xf>
    <xf numFmtId="0" fontId="37" fillId="32" borderId="11" xfId="39" applyFont="1" applyFill="1" applyBorder="1" applyAlignment="1">
      <alignment horizontal="center" vertical="center"/>
    </xf>
    <xf numFmtId="0" fontId="48" fillId="0" borderId="0" xfId="0" applyFont="1" applyAlignment="1">
      <alignment vertical="top"/>
    </xf>
    <xf numFmtId="42" fontId="42" fillId="32" borderId="16" xfId="39" applyNumberFormat="1" applyFont="1" applyFill="1" applyBorder="1" applyAlignment="1">
      <alignment horizontal="center" vertical="center"/>
    </xf>
    <xf numFmtId="42" fontId="42" fillId="32" borderId="17" xfId="39" applyNumberFormat="1" applyFont="1" applyFill="1" applyBorder="1" applyAlignment="1">
      <alignment horizontal="center" vertical="center"/>
    </xf>
    <xf numFmtId="2" fontId="41" fillId="29" borderId="0" xfId="0" applyNumberFormat="1" applyFont="1" applyFill="1" applyAlignment="1">
      <alignment horizontal="center"/>
    </xf>
    <xf numFmtId="2" fontId="39" fillId="29" borderId="0" xfId="0" applyNumberFormat="1" applyFont="1" applyFill="1" applyAlignment="1">
      <alignment horizontal="center"/>
    </xf>
    <xf numFmtId="0" fontId="46" fillId="29" borderId="10" xfId="0" applyFont="1" applyFill="1" applyBorder="1" applyAlignment="1">
      <alignment horizontal="center" vertical="center"/>
    </xf>
    <xf numFmtId="0" fontId="46" fillId="29" borderId="0" xfId="0" applyFont="1" applyFill="1" applyAlignment="1">
      <alignment horizontal="center" vertical="center"/>
    </xf>
    <xf numFmtId="171" fontId="45" fillId="30" borderId="0" xfId="34" applyNumberFormat="1" applyFont="1" applyFill="1" applyBorder="1" applyAlignment="1" applyProtection="1">
      <alignment horizontal="center" vertical="center" wrapText="1"/>
    </xf>
    <xf numFmtId="42" fontId="37" fillId="32" borderId="16" xfId="39" applyNumberFormat="1" applyFont="1" applyFill="1" applyBorder="1" applyAlignment="1">
      <alignment horizontal="center" vertical="center"/>
    </xf>
    <xf numFmtId="42" fontId="37" fillId="32" borderId="17" xfId="39" applyNumberFormat="1" applyFont="1" applyFill="1" applyBorder="1" applyAlignment="1">
      <alignment horizontal="center" vertical="center"/>
    </xf>
    <xf numFmtId="0" fontId="35" fillId="0" borderId="14" xfId="41" applyFont="1" applyFill="1" applyBorder="1" applyAlignment="1">
      <alignment horizontal="left" vertical="center"/>
    </xf>
    <xf numFmtId="0" fontId="35" fillId="0" borderId="15" xfId="41" applyFont="1" applyFill="1" applyBorder="1" applyAlignment="1">
      <alignment horizontal="left" vertical="center"/>
    </xf>
    <xf numFmtId="2" fontId="45" fillId="30" borderId="0" xfId="0" applyNumberFormat="1" applyFont="1" applyFill="1" applyAlignment="1">
      <alignment horizontal="right" vertical="center" wrapText="1"/>
    </xf>
    <xf numFmtId="9" fontId="32" fillId="0" borderId="0" xfId="61" applyFont="1" applyBorder="1" applyAlignment="1">
      <alignment horizontal="center" vertical="center" wrapText="1"/>
    </xf>
    <xf numFmtId="0" fontId="35" fillId="0" borderId="18" xfId="41" applyFont="1" applyFill="1" applyBorder="1" applyAlignment="1">
      <alignment horizontal="left" vertical="center"/>
    </xf>
    <xf numFmtId="0" fontId="35" fillId="0" borderId="19" xfId="41" applyFont="1" applyFill="1" applyBorder="1" applyAlignment="1">
      <alignment horizontal="left" vertical="center"/>
    </xf>
    <xf numFmtId="0" fontId="46" fillId="25" borderId="10" xfId="0" applyFont="1" applyFill="1" applyBorder="1" applyAlignment="1">
      <alignment horizontal="center" vertical="center"/>
    </xf>
    <xf numFmtId="0" fontId="46" fillId="25" borderId="0" xfId="0" applyFont="1" applyFill="1" applyAlignment="1">
      <alignment horizontal="center" vertical="center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64" xr:uid="{00000000-0005-0000-0000-000029000000}"/>
    <cellStyle name="Normal 11" xfId="65" xr:uid="{00000000-0005-0000-0000-00002A000000}"/>
    <cellStyle name="Normal 12" xfId="67" xr:uid="{00000000-0005-0000-0000-00002B000000}"/>
    <cellStyle name="Normal 13" xfId="68" xr:uid="{00000000-0005-0000-0000-00002C000000}"/>
    <cellStyle name="Normal 2" xfId="44" xr:uid="{00000000-0005-0000-0000-00002D000000}"/>
    <cellStyle name="Normal 2 2" xfId="47" xr:uid="{00000000-0005-0000-0000-00002E000000}"/>
    <cellStyle name="Normal 2 3" xfId="45" xr:uid="{00000000-0005-0000-0000-00002F000000}"/>
    <cellStyle name="Normal 2 3 2" xfId="52" xr:uid="{00000000-0005-0000-0000-000030000000}"/>
    <cellStyle name="Normal 3" xfId="37" xr:uid="{00000000-0005-0000-0000-000031000000}"/>
    <cellStyle name="Normal 4" xfId="43" xr:uid="{00000000-0005-0000-0000-000032000000}"/>
    <cellStyle name="Normal 4 2" xfId="53" xr:uid="{00000000-0005-0000-0000-000033000000}"/>
    <cellStyle name="Normal 4 2 2" xfId="58" xr:uid="{00000000-0005-0000-0000-000034000000}"/>
    <cellStyle name="Normal 4 3" xfId="51" xr:uid="{00000000-0005-0000-0000-000035000000}"/>
    <cellStyle name="Normal 4 3 2" xfId="57" xr:uid="{00000000-0005-0000-0000-000036000000}"/>
    <cellStyle name="Normal 4 4" xfId="56" xr:uid="{00000000-0005-0000-0000-000037000000}"/>
    <cellStyle name="Normal 5" xfId="49" xr:uid="{00000000-0005-0000-0000-000038000000}"/>
    <cellStyle name="Normal 6" xfId="55" xr:uid="{00000000-0005-0000-0000-000039000000}"/>
    <cellStyle name="Normal 7" xfId="54" xr:uid="{00000000-0005-0000-0000-00003A000000}"/>
    <cellStyle name="Normal 7 2" xfId="59" xr:uid="{00000000-0005-0000-0000-00003B000000}"/>
    <cellStyle name="Normal 8" xfId="60" xr:uid="{00000000-0005-0000-0000-00003C000000}"/>
    <cellStyle name="Normal 9" xfId="63" xr:uid="{00000000-0005-0000-0000-00003D000000}"/>
    <cellStyle name="Note" xfId="38" builtinId="10" customBuiltin="1"/>
    <cellStyle name="Note 3" xfId="66" xr:uid="{00000000-0005-0000-0000-00003F000000}"/>
    <cellStyle name="Output" xfId="39" builtinId="21" customBuiltin="1"/>
    <cellStyle name="Percent" xfId="61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86590</xdr:colOff>
      <xdr:row>1</xdr:row>
      <xdr:rowOff>138546</xdr:rowOff>
    </xdr:from>
    <xdr:to>
      <xdr:col>17</xdr:col>
      <xdr:colOff>17317</xdr:colOff>
      <xdr:row>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28EF56-0085-518C-1D99-24084BB83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8" y="432955"/>
          <a:ext cx="6373091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91"/>
  <sheetViews>
    <sheetView tabSelected="1" zoomScale="55" zoomScaleNormal="55" zoomScaleSheetLayoutView="40" workbookViewId="0">
      <selection activeCell="T33" sqref="T33"/>
    </sheetView>
  </sheetViews>
  <sheetFormatPr defaultColWidth="8.88671875" defaultRowHeight="15.75" x14ac:dyDescent="0.2"/>
  <cols>
    <col min="1" max="1" width="6" style="23" customWidth="1"/>
    <col min="2" max="3" width="8.6640625" style="23" customWidth="1"/>
    <col min="4" max="4" width="7.88671875" style="24" customWidth="1"/>
    <col min="5" max="5" width="67.5546875" style="25" bestFit="1" customWidth="1"/>
    <col min="6" max="6" width="8.33203125" style="26" customWidth="1"/>
    <col min="7" max="7" width="15.5546875" style="57" customWidth="1"/>
    <col min="8" max="8" width="11.88671875" style="26" customWidth="1"/>
    <col min="9" max="11" width="10.88671875" style="23" customWidth="1"/>
    <col min="12" max="15" width="15.109375" style="35" customWidth="1"/>
    <col min="16" max="16" width="14.33203125" style="11" customWidth="1"/>
    <col min="17" max="17" width="15.44140625" style="27" customWidth="1"/>
    <col min="18" max="18" width="9.6640625" style="1"/>
    <col min="19" max="19" width="10.33203125" style="1" bestFit="1" customWidth="1"/>
    <col min="20" max="16384" width="8.88671875" style="1"/>
  </cols>
  <sheetData>
    <row r="1" spans="1:17" s="6" customFormat="1" ht="22.5" x14ac:dyDescent="0.3">
      <c r="A1" s="152" t="s">
        <v>13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2"/>
      <c r="Q1" s="153"/>
    </row>
    <row r="2" spans="1:17" x14ac:dyDescent="0.2">
      <c r="A2" s="22"/>
      <c r="G2" s="37"/>
      <c r="L2" s="31"/>
      <c r="M2" s="31"/>
      <c r="N2" s="31"/>
      <c r="O2" s="31"/>
    </row>
    <row r="3" spans="1:17" ht="21" thickBot="1" x14ac:dyDescent="0.35">
      <c r="B3" s="10"/>
      <c r="C3" s="10"/>
      <c r="D3" s="16"/>
      <c r="E3" s="28"/>
      <c r="G3" s="37"/>
      <c r="L3" s="32"/>
      <c r="M3" s="58"/>
      <c r="N3" s="58"/>
      <c r="O3" s="58"/>
      <c r="P3" s="10"/>
    </row>
    <row r="4" spans="1:17" ht="20.25" x14ac:dyDescent="0.3">
      <c r="B4" s="10"/>
      <c r="C4" s="10"/>
      <c r="D4" s="16" t="s">
        <v>15</v>
      </c>
      <c r="E4" s="29" t="s">
        <v>556</v>
      </c>
      <c r="F4" s="162"/>
      <c r="G4" s="162"/>
      <c r="L4" s="100"/>
      <c r="M4" s="33"/>
      <c r="N4" s="33"/>
      <c r="O4" s="33"/>
      <c r="P4" s="30"/>
    </row>
    <row r="5" spans="1:17" ht="37.5" customHeight="1" x14ac:dyDescent="0.2">
      <c r="B5" s="10"/>
      <c r="C5" s="10"/>
      <c r="D5" s="17" t="s">
        <v>16</v>
      </c>
      <c r="E5" s="59"/>
      <c r="F5" s="162"/>
      <c r="G5" s="162"/>
      <c r="H5" s="37"/>
      <c r="L5" s="100"/>
      <c r="M5" s="33"/>
      <c r="N5" s="33"/>
      <c r="O5" s="33"/>
      <c r="P5" s="30"/>
    </row>
    <row r="6" spans="1:17" ht="20.25" x14ac:dyDescent="0.2">
      <c r="A6" s="22"/>
      <c r="F6" s="162"/>
      <c r="G6" s="162"/>
      <c r="L6" s="100"/>
      <c r="M6" s="33"/>
      <c r="N6" s="33"/>
      <c r="O6" s="33"/>
      <c r="P6" s="30"/>
    </row>
    <row r="7" spans="1:17" ht="20.25" x14ac:dyDescent="0.2">
      <c r="A7" s="22"/>
      <c r="G7" s="37"/>
      <c r="L7" s="33"/>
      <c r="M7" s="33"/>
      <c r="N7" s="33"/>
      <c r="O7" s="33"/>
      <c r="P7" s="30"/>
    </row>
    <row r="8" spans="1:17" ht="20.25" customHeight="1" x14ac:dyDescent="0.2">
      <c r="A8" s="154" t="s">
        <v>14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4"/>
      <c r="Q8" s="155"/>
    </row>
    <row r="9" spans="1:17" ht="20.25" customHeight="1" x14ac:dyDescent="0.2">
      <c r="A9" s="154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4"/>
      <c r="Q9" s="155"/>
    </row>
    <row r="10" spans="1:17" ht="27" customHeight="1" x14ac:dyDescent="0.2">
      <c r="A10" s="121"/>
      <c r="B10" s="122"/>
      <c r="C10" s="122"/>
      <c r="D10" s="123"/>
      <c r="E10" s="124"/>
      <c r="F10" s="125"/>
      <c r="G10" s="126"/>
      <c r="H10" s="127"/>
      <c r="I10" s="122"/>
      <c r="J10" s="128"/>
      <c r="K10" s="128"/>
      <c r="L10" s="128"/>
      <c r="M10" s="128"/>
      <c r="N10" s="131"/>
      <c r="O10" s="132"/>
      <c r="P10" s="132"/>
      <c r="Q10" s="132" t="s">
        <v>2</v>
      </c>
    </row>
    <row r="11" spans="1:17" s="18" customFormat="1" x14ac:dyDescent="0.2">
      <c r="A11" s="133"/>
      <c r="B11" s="133"/>
      <c r="C11" s="133"/>
      <c r="D11" s="134" t="s">
        <v>29</v>
      </c>
      <c r="E11" s="135" t="s">
        <v>10</v>
      </c>
      <c r="F11" s="136"/>
      <c r="G11" s="137"/>
      <c r="H11" s="138"/>
      <c r="I11" s="138"/>
      <c r="J11" s="139"/>
      <c r="K11" s="140"/>
      <c r="L11" s="140"/>
      <c r="M11" s="140"/>
      <c r="N11" s="150"/>
      <c r="O11" s="151"/>
      <c r="P11" s="150">
        <f>Q40</f>
        <v>0</v>
      </c>
      <c r="Q11" s="151"/>
    </row>
    <row r="12" spans="1:17" s="18" customFormat="1" x14ac:dyDescent="0.2">
      <c r="A12" s="133"/>
      <c r="B12" s="133"/>
      <c r="C12" s="133"/>
      <c r="D12" s="134" t="s">
        <v>52</v>
      </c>
      <c r="E12" s="135" t="s">
        <v>53</v>
      </c>
      <c r="F12" s="136"/>
      <c r="G12" s="137"/>
      <c r="H12" s="138"/>
      <c r="I12" s="138"/>
      <c r="J12" s="139"/>
      <c r="K12" s="140"/>
      <c r="L12" s="140"/>
      <c r="M12" s="140"/>
      <c r="N12" s="150"/>
      <c r="O12" s="151"/>
      <c r="P12" s="150">
        <f>Q51</f>
        <v>13106</v>
      </c>
      <c r="Q12" s="151"/>
    </row>
    <row r="13" spans="1:17" s="18" customFormat="1" x14ac:dyDescent="0.2">
      <c r="A13" s="133"/>
      <c r="B13" s="133"/>
      <c r="C13" s="133"/>
      <c r="D13" s="134" t="s">
        <v>40</v>
      </c>
      <c r="E13" s="135" t="s">
        <v>41</v>
      </c>
      <c r="F13" s="136"/>
      <c r="G13" s="137"/>
      <c r="H13" s="138"/>
      <c r="I13" s="138"/>
      <c r="J13" s="139"/>
      <c r="K13" s="140"/>
      <c r="L13" s="140"/>
      <c r="M13" s="140"/>
      <c r="N13" s="150"/>
      <c r="O13" s="151"/>
      <c r="P13" s="150">
        <f>Q56</f>
        <v>199919.80053629645</v>
      </c>
      <c r="Q13" s="151"/>
    </row>
    <row r="14" spans="1:17" s="18" customFormat="1" x14ac:dyDescent="0.2">
      <c r="A14" s="133"/>
      <c r="B14" s="133"/>
      <c r="C14" s="133"/>
      <c r="D14" s="134" t="s">
        <v>60</v>
      </c>
      <c r="E14" s="135" t="s">
        <v>61</v>
      </c>
      <c r="F14" s="136"/>
      <c r="G14" s="137"/>
      <c r="H14" s="138"/>
      <c r="I14" s="138"/>
      <c r="J14" s="139"/>
      <c r="K14" s="140"/>
      <c r="L14" s="140"/>
      <c r="M14" s="140"/>
      <c r="N14" s="150"/>
      <c r="O14" s="151"/>
      <c r="P14" s="150">
        <f>Q153</f>
        <v>64177.795000000013</v>
      </c>
      <c r="Q14" s="151"/>
    </row>
    <row r="15" spans="1:17" s="18" customFormat="1" x14ac:dyDescent="0.2">
      <c r="A15" s="133"/>
      <c r="B15" s="133"/>
      <c r="C15" s="133"/>
      <c r="D15" s="134" t="s">
        <v>34</v>
      </c>
      <c r="E15" s="135" t="s">
        <v>35</v>
      </c>
      <c r="F15" s="136"/>
      <c r="G15" s="137"/>
      <c r="H15" s="138"/>
      <c r="I15" s="138"/>
      <c r="J15" s="139"/>
      <c r="K15" s="140"/>
      <c r="L15" s="140"/>
      <c r="M15" s="140"/>
      <c r="N15" s="150"/>
      <c r="O15" s="151"/>
      <c r="P15" s="150">
        <f>Q164</f>
        <v>62143.328999999998</v>
      </c>
      <c r="Q15" s="151"/>
    </row>
    <row r="16" spans="1:17" s="18" customFormat="1" x14ac:dyDescent="0.2">
      <c r="A16" s="133"/>
      <c r="B16" s="133"/>
      <c r="C16" s="133"/>
      <c r="D16" s="134" t="s">
        <v>50</v>
      </c>
      <c r="E16" s="135" t="s">
        <v>51</v>
      </c>
      <c r="F16" s="136"/>
      <c r="G16" s="137"/>
      <c r="H16" s="138"/>
      <c r="I16" s="138"/>
      <c r="J16" s="139"/>
      <c r="K16" s="140"/>
      <c r="L16" s="140"/>
      <c r="M16" s="140"/>
      <c r="N16" s="150"/>
      <c r="O16" s="151"/>
      <c r="P16" s="150">
        <f>Q190</f>
        <v>309793.33346941351</v>
      </c>
      <c r="Q16" s="151"/>
    </row>
    <row r="17" spans="1:17" s="18" customFormat="1" x14ac:dyDescent="0.2">
      <c r="A17" s="133"/>
      <c r="B17" s="133"/>
      <c r="C17" s="133"/>
      <c r="D17" s="134" t="s">
        <v>62</v>
      </c>
      <c r="E17" s="135" t="s">
        <v>63</v>
      </c>
      <c r="F17" s="136"/>
      <c r="G17" s="137"/>
      <c r="H17" s="138"/>
      <c r="I17" s="138"/>
      <c r="J17" s="139"/>
      <c r="K17" s="140"/>
      <c r="L17" s="140"/>
      <c r="M17" s="140"/>
      <c r="N17" s="150"/>
      <c r="O17" s="151"/>
      <c r="P17" s="150">
        <f>Q250</f>
        <v>344392.27050000016</v>
      </c>
      <c r="Q17" s="151"/>
    </row>
    <row r="18" spans="1:17" s="18" customFormat="1" x14ac:dyDescent="0.2">
      <c r="A18" s="133"/>
      <c r="B18" s="133"/>
      <c r="C18" s="133"/>
      <c r="D18" s="134" t="s">
        <v>43</v>
      </c>
      <c r="E18" s="135" t="s">
        <v>42</v>
      </c>
      <c r="F18" s="136"/>
      <c r="G18" s="137"/>
      <c r="H18" s="138"/>
      <c r="I18" s="138"/>
      <c r="J18" s="139"/>
      <c r="K18" s="140"/>
      <c r="L18" s="140"/>
      <c r="M18" s="140"/>
      <c r="N18" s="150"/>
      <c r="O18" s="151"/>
      <c r="P18" s="150">
        <f>Q283</f>
        <v>194800</v>
      </c>
      <c r="Q18" s="151"/>
    </row>
    <row r="19" spans="1:17" s="18" customFormat="1" x14ac:dyDescent="0.2">
      <c r="A19" s="133"/>
      <c r="B19" s="133"/>
      <c r="C19" s="133"/>
      <c r="D19" s="134" t="s">
        <v>31</v>
      </c>
      <c r="E19" s="135" t="s">
        <v>30</v>
      </c>
      <c r="F19" s="136"/>
      <c r="G19" s="137"/>
      <c r="H19" s="138"/>
      <c r="I19" s="138"/>
      <c r="J19" s="139"/>
      <c r="K19" s="140"/>
      <c r="L19" s="140"/>
      <c r="M19" s="140"/>
      <c r="N19" s="150"/>
      <c r="O19" s="151"/>
      <c r="P19" s="150">
        <f>Q306</f>
        <v>755861.40796541388</v>
      </c>
      <c r="Q19" s="151"/>
    </row>
    <row r="20" spans="1:17" s="18" customFormat="1" x14ac:dyDescent="0.2">
      <c r="A20" s="133"/>
      <c r="B20" s="133"/>
      <c r="C20" s="133"/>
      <c r="D20" s="134" t="s">
        <v>64</v>
      </c>
      <c r="E20" s="135" t="s">
        <v>65</v>
      </c>
      <c r="F20" s="136"/>
      <c r="G20" s="137"/>
      <c r="H20" s="138"/>
      <c r="I20" s="138"/>
      <c r="J20" s="139"/>
      <c r="K20" s="140"/>
      <c r="L20" s="140"/>
      <c r="M20" s="140"/>
      <c r="N20" s="150"/>
      <c r="O20" s="151"/>
      <c r="P20" s="150">
        <f>Q375</f>
        <v>28530</v>
      </c>
      <c r="Q20" s="151"/>
    </row>
    <row r="21" spans="1:17" s="18" customFormat="1" x14ac:dyDescent="0.2">
      <c r="A21" s="133"/>
      <c r="B21" s="133"/>
      <c r="C21" s="133"/>
      <c r="D21" s="134" t="s">
        <v>66</v>
      </c>
      <c r="E21" s="135" t="s">
        <v>67</v>
      </c>
      <c r="F21" s="136"/>
      <c r="G21" s="137"/>
      <c r="H21" s="138"/>
      <c r="I21" s="138"/>
      <c r="J21" s="139"/>
      <c r="K21" s="140"/>
      <c r="L21" s="140"/>
      <c r="M21" s="140"/>
      <c r="N21" s="150"/>
      <c r="O21" s="151"/>
      <c r="P21" s="150">
        <f>Q386</f>
        <v>95300</v>
      </c>
      <c r="Q21" s="151"/>
    </row>
    <row r="22" spans="1:17" s="18" customFormat="1" x14ac:dyDescent="0.2">
      <c r="A22" s="133"/>
      <c r="B22" s="133"/>
      <c r="C22" s="133"/>
      <c r="D22" s="134" t="s">
        <v>33</v>
      </c>
      <c r="E22" s="135" t="s">
        <v>32</v>
      </c>
      <c r="F22" s="136"/>
      <c r="G22" s="137"/>
      <c r="H22" s="138"/>
      <c r="I22" s="138"/>
      <c r="J22" s="139"/>
      <c r="K22" s="140"/>
      <c r="L22" s="140"/>
      <c r="M22" s="140"/>
      <c r="N22" s="150"/>
      <c r="O22" s="151"/>
      <c r="P22" s="150">
        <f>Q396</f>
        <v>141609.49000000002</v>
      </c>
      <c r="Q22" s="151"/>
    </row>
    <row r="23" spans="1:17" s="149" customFormat="1" x14ac:dyDescent="0.2">
      <c r="A23" s="148"/>
      <c r="B23" s="148"/>
      <c r="C23" s="148"/>
      <c r="D23" s="141" t="s">
        <v>68</v>
      </c>
      <c r="E23" s="142" t="s">
        <v>73</v>
      </c>
      <c r="F23" s="143"/>
      <c r="G23" s="144"/>
      <c r="H23" s="145"/>
      <c r="I23" s="145"/>
      <c r="J23" s="146"/>
      <c r="K23" s="147"/>
      <c r="L23" s="147"/>
      <c r="M23" s="147"/>
      <c r="N23" s="157"/>
      <c r="O23" s="158"/>
      <c r="P23" s="157">
        <v>0</v>
      </c>
      <c r="Q23" s="158"/>
    </row>
    <row r="24" spans="1:17" s="18" customFormat="1" x14ac:dyDescent="0.2">
      <c r="A24" s="133"/>
      <c r="B24" s="133"/>
      <c r="C24" s="133"/>
      <c r="D24" s="134" t="s">
        <v>58</v>
      </c>
      <c r="E24" s="135" t="s">
        <v>59</v>
      </c>
      <c r="F24" s="136"/>
      <c r="G24" s="137"/>
      <c r="H24" s="138"/>
      <c r="I24" s="138"/>
      <c r="J24" s="139"/>
      <c r="K24" s="140"/>
      <c r="L24" s="140"/>
      <c r="M24" s="140"/>
      <c r="N24" s="150"/>
      <c r="O24" s="151"/>
      <c r="P24" s="150">
        <f>Q408</f>
        <v>70000</v>
      </c>
      <c r="Q24" s="151"/>
    </row>
    <row r="25" spans="1:17" s="18" customFormat="1" x14ac:dyDescent="0.2">
      <c r="A25" s="133"/>
      <c r="B25" s="133"/>
      <c r="C25" s="133"/>
      <c r="D25" s="134" t="s">
        <v>38</v>
      </c>
      <c r="E25" s="135" t="s">
        <v>39</v>
      </c>
      <c r="F25" s="136"/>
      <c r="G25" s="137"/>
      <c r="H25" s="138"/>
      <c r="I25" s="138"/>
      <c r="J25" s="139"/>
      <c r="K25" s="140"/>
      <c r="L25" s="140"/>
      <c r="M25" s="140"/>
      <c r="N25" s="150"/>
      <c r="O25" s="151"/>
      <c r="P25" s="150">
        <f>Q411</f>
        <v>0</v>
      </c>
      <c r="Q25" s="151"/>
    </row>
    <row r="26" spans="1:17" s="18" customFormat="1" x14ac:dyDescent="0.2">
      <c r="A26" s="133"/>
      <c r="B26" s="133"/>
      <c r="C26" s="133"/>
      <c r="D26" s="134" t="s">
        <v>44</v>
      </c>
      <c r="E26" s="135" t="s">
        <v>45</v>
      </c>
      <c r="F26" s="136"/>
      <c r="G26" s="137"/>
      <c r="H26" s="138"/>
      <c r="I26" s="138"/>
      <c r="J26" s="139"/>
      <c r="K26" s="140"/>
      <c r="L26" s="140"/>
      <c r="M26" s="140"/>
      <c r="N26" s="150"/>
      <c r="O26" s="151"/>
      <c r="P26" s="150">
        <f>Q414</f>
        <v>225056.71199999997</v>
      </c>
      <c r="Q26" s="151"/>
    </row>
    <row r="27" spans="1:17" s="18" customFormat="1" x14ac:dyDescent="0.2">
      <c r="A27" s="133"/>
      <c r="B27" s="133"/>
      <c r="C27" s="133"/>
      <c r="D27" s="134" t="s">
        <v>46</v>
      </c>
      <c r="E27" s="135" t="s">
        <v>47</v>
      </c>
      <c r="F27" s="136"/>
      <c r="G27" s="137"/>
      <c r="H27" s="138"/>
      <c r="I27" s="138"/>
      <c r="J27" s="139"/>
      <c r="K27" s="140"/>
      <c r="L27" s="140"/>
      <c r="M27" s="140"/>
      <c r="N27" s="150"/>
      <c r="O27" s="151"/>
      <c r="P27" s="150">
        <f>Q467</f>
        <v>256492.06200000001</v>
      </c>
      <c r="Q27" s="151"/>
    </row>
    <row r="28" spans="1:17" s="18" customFormat="1" x14ac:dyDescent="0.2">
      <c r="A28" s="133" t="str">
        <f>IF(I28&lt;&gt;"",1+MAX($A27:A$40),"")</f>
        <v/>
      </c>
      <c r="B28" s="133"/>
      <c r="C28" s="133"/>
      <c r="D28" s="134" t="s">
        <v>49</v>
      </c>
      <c r="E28" s="135" t="s">
        <v>48</v>
      </c>
      <c r="F28" s="136"/>
      <c r="G28" s="137"/>
      <c r="H28" s="138"/>
      <c r="I28" s="138"/>
      <c r="J28" s="139"/>
      <c r="K28" s="140"/>
      <c r="L28" s="140"/>
      <c r="M28" s="140"/>
      <c r="N28" s="150"/>
      <c r="O28" s="151"/>
      <c r="P28" s="150">
        <f>Q496</f>
        <v>254035</v>
      </c>
      <c r="Q28" s="151"/>
    </row>
    <row r="29" spans="1:17" s="18" customFormat="1" x14ac:dyDescent="0.2">
      <c r="A29" s="133" t="str">
        <f>IF(I29&lt;&gt;"",1+MAX($A28:A$40),"")</f>
        <v/>
      </c>
      <c r="B29" s="133"/>
      <c r="C29" s="133"/>
      <c r="D29" s="134" t="s">
        <v>55</v>
      </c>
      <c r="E29" s="135" t="s">
        <v>54</v>
      </c>
      <c r="F29" s="136"/>
      <c r="G29" s="137"/>
      <c r="H29" s="138"/>
      <c r="I29" s="138"/>
      <c r="J29" s="139"/>
      <c r="K29" s="140"/>
      <c r="L29" s="140"/>
      <c r="M29" s="140"/>
      <c r="N29" s="150"/>
      <c r="O29" s="151"/>
      <c r="P29" s="150">
        <f>Q531</f>
        <v>2041.1999999999998</v>
      </c>
      <c r="Q29" s="151"/>
    </row>
    <row r="30" spans="1:17" s="18" customFormat="1" x14ac:dyDescent="0.2">
      <c r="A30" s="133" t="str">
        <f>IF(I30&lt;&gt;"",1+MAX($A28:A$40),"")</f>
        <v/>
      </c>
      <c r="B30" s="133"/>
      <c r="C30" s="133"/>
      <c r="D30" s="134" t="s">
        <v>37</v>
      </c>
      <c r="E30" s="135" t="s">
        <v>36</v>
      </c>
      <c r="F30" s="136"/>
      <c r="G30" s="137"/>
      <c r="H30" s="138"/>
      <c r="I30" s="138"/>
      <c r="J30" s="139"/>
      <c r="K30" s="140"/>
      <c r="L30" s="140"/>
      <c r="M30" s="140"/>
      <c r="N30" s="150"/>
      <c r="O30" s="151"/>
      <c r="P30" s="150">
        <f>Q535</f>
        <v>101550.18740000001</v>
      </c>
      <c r="Q30" s="151"/>
    </row>
    <row r="31" spans="1:17" s="18" customFormat="1" x14ac:dyDescent="0.2">
      <c r="A31" s="133" t="str">
        <f>IF(I31&lt;&gt;"",1+MAX($A29:A$40),"")</f>
        <v/>
      </c>
      <c r="B31" s="133"/>
      <c r="C31" s="133"/>
      <c r="D31" s="134" t="s">
        <v>74</v>
      </c>
      <c r="E31" s="135" t="s">
        <v>75</v>
      </c>
      <c r="F31" s="136"/>
      <c r="G31" s="137"/>
      <c r="H31" s="138"/>
      <c r="I31" s="138"/>
      <c r="J31" s="139"/>
      <c r="K31" s="140"/>
      <c r="L31" s="140"/>
      <c r="M31" s="140"/>
      <c r="N31" s="150"/>
      <c r="O31" s="151"/>
      <c r="P31" s="150">
        <f>Q575</f>
        <v>8740</v>
      </c>
      <c r="Q31" s="151"/>
    </row>
    <row r="32" spans="1:17" ht="20.25" x14ac:dyDescent="0.2">
      <c r="A32" s="121"/>
      <c r="B32" s="122"/>
      <c r="C32" s="122"/>
      <c r="D32" s="123"/>
      <c r="E32" s="124"/>
      <c r="F32" s="125"/>
      <c r="G32" s="126"/>
      <c r="H32" s="127"/>
      <c r="I32" s="122"/>
      <c r="J32" s="128"/>
      <c r="K32" s="128"/>
      <c r="L32" s="128"/>
      <c r="M32" s="128"/>
      <c r="N32" s="156"/>
      <c r="O32" s="156"/>
      <c r="P32" s="156">
        <f>SUM(P11:Q31)</f>
        <v>3127548.5878711245</v>
      </c>
      <c r="Q32" s="156"/>
    </row>
    <row r="33" spans="1:25" ht="20.25" x14ac:dyDescent="0.2">
      <c r="A33" s="121"/>
      <c r="B33" s="122"/>
      <c r="C33" s="122"/>
      <c r="D33" s="123"/>
      <c r="E33" s="124"/>
      <c r="F33" s="125"/>
      <c r="G33" s="129"/>
      <c r="H33" s="161" t="s">
        <v>8</v>
      </c>
      <c r="I33" s="161"/>
      <c r="J33" s="130"/>
      <c r="K33" s="130"/>
      <c r="L33" s="130">
        <v>0</v>
      </c>
      <c r="M33" s="130"/>
      <c r="N33" s="156"/>
      <c r="O33" s="156"/>
      <c r="P33" s="156">
        <f>P32*L33</f>
        <v>0</v>
      </c>
      <c r="Q33" s="156"/>
    </row>
    <row r="34" spans="1:25" ht="20.25" customHeight="1" x14ac:dyDescent="0.2">
      <c r="A34" s="121"/>
      <c r="B34" s="122"/>
      <c r="C34" s="122"/>
      <c r="D34" s="123"/>
      <c r="E34" s="124"/>
      <c r="F34" s="125"/>
      <c r="G34" s="161" t="s">
        <v>7</v>
      </c>
      <c r="H34" s="161"/>
      <c r="I34" s="161"/>
      <c r="J34" s="130"/>
      <c r="K34" s="130"/>
      <c r="L34" s="130">
        <v>0.2</v>
      </c>
      <c r="M34" s="130"/>
      <c r="N34" s="156"/>
      <c r="O34" s="156"/>
      <c r="P34" s="156">
        <f>P32*L34</f>
        <v>625509.71757422492</v>
      </c>
      <c r="Q34" s="156"/>
    </row>
    <row r="35" spans="1:25" ht="37.5" customHeight="1" x14ac:dyDescent="0.2">
      <c r="A35" s="121"/>
      <c r="B35" s="122"/>
      <c r="C35" s="122"/>
      <c r="D35" s="123"/>
      <c r="E35" s="124"/>
      <c r="F35" s="125"/>
      <c r="G35" s="129"/>
      <c r="H35" s="161" t="s">
        <v>6</v>
      </c>
      <c r="I35" s="161"/>
      <c r="J35" s="128"/>
      <c r="K35" s="128"/>
      <c r="L35" s="128"/>
      <c r="M35" s="128"/>
      <c r="N35" s="156"/>
      <c r="O35" s="156"/>
      <c r="P35" s="156">
        <f>SUM(P32:Q34)</f>
        <v>3753058.3054453493</v>
      </c>
      <c r="Q35" s="156"/>
    </row>
    <row r="36" spans="1:25" ht="20.25" x14ac:dyDescent="0.2">
      <c r="A36" s="22"/>
      <c r="G36" s="37"/>
      <c r="L36" s="33"/>
      <c r="M36" s="33"/>
      <c r="N36" s="33"/>
      <c r="O36" s="33"/>
      <c r="P36" s="30"/>
    </row>
    <row r="37" spans="1:25" x14ac:dyDescent="0.2">
      <c r="A37" s="165" t="s">
        <v>57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</row>
    <row r="38" spans="1:25" ht="16.5" customHeight="1" thickBot="1" x14ac:dyDescent="0.25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</row>
    <row r="39" spans="1:25" s="9" customFormat="1" ht="30.6" customHeight="1" x14ac:dyDescent="0.2">
      <c r="A39" s="104" t="s">
        <v>3</v>
      </c>
      <c r="B39" s="105" t="s">
        <v>17</v>
      </c>
      <c r="C39" s="105" t="s">
        <v>27</v>
      </c>
      <c r="D39" s="105" t="s">
        <v>18</v>
      </c>
      <c r="E39" s="106" t="s">
        <v>1</v>
      </c>
      <c r="F39" s="107" t="s">
        <v>4</v>
      </c>
      <c r="G39" s="108" t="s">
        <v>20</v>
      </c>
      <c r="H39" s="106" t="s">
        <v>19</v>
      </c>
      <c r="I39" s="105" t="s">
        <v>0</v>
      </c>
      <c r="J39" s="109" t="s">
        <v>554</v>
      </c>
      <c r="K39" s="109" t="s">
        <v>555</v>
      </c>
      <c r="L39" s="109" t="s">
        <v>69</v>
      </c>
      <c r="M39" s="109" t="s">
        <v>70</v>
      </c>
      <c r="N39" s="106" t="s">
        <v>71</v>
      </c>
      <c r="O39" s="110" t="s">
        <v>72</v>
      </c>
      <c r="P39" s="110" t="s">
        <v>56</v>
      </c>
      <c r="Q39" s="110" t="s">
        <v>2</v>
      </c>
      <c r="R39" s="8"/>
      <c r="S39" s="8"/>
      <c r="T39" s="8"/>
      <c r="U39" s="8"/>
      <c r="V39" s="8"/>
      <c r="W39" s="8"/>
      <c r="X39" s="8"/>
      <c r="Y39" s="8"/>
    </row>
    <row r="40" spans="1:25" s="5" customFormat="1" x14ac:dyDescent="0.2">
      <c r="A40" s="111"/>
      <c r="B40" s="112"/>
      <c r="C40" s="112"/>
      <c r="D40" s="113" t="s">
        <v>29</v>
      </c>
      <c r="E40" s="114" t="s">
        <v>10</v>
      </c>
      <c r="F40" s="115"/>
      <c r="G40" s="118"/>
      <c r="H40" s="115"/>
      <c r="I40" s="112"/>
      <c r="J40" s="116"/>
      <c r="K40" s="116"/>
      <c r="L40" s="116"/>
      <c r="M40" s="116"/>
      <c r="N40" s="119"/>
      <c r="O40" s="117"/>
      <c r="P40" s="117"/>
      <c r="Q40" s="117">
        <f>SUM(P41:P50)</f>
        <v>0</v>
      </c>
      <c r="R40" s="4" t="s">
        <v>9</v>
      </c>
    </row>
    <row r="41" spans="1:25" s="5" customFormat="1" x14ac:dyDescent="0.2">
      <c r="A41" s="52"/>
      <c r="B41" s="44"/>
      <c r="C41" s="44"/>
      <c r="D41" s="45"/>
      <c r="E41" s="46"/>
      <c r="F41" s="47"/>
      <c r="G41" s="54"/>
      <c r="H41" s="48"/>
      <c r="I41" s="49"/>
      <c r="J41" s="49"/>
      <c r="K41" s="49"/>
      <c r="L41" s="50"/>
      <c r="M41" s="50"/>
      <c r="N41" s="50"/>
      <c r="O41" s="50"/>
      <c r="P41" s="51"/>
      <c r="Q41" s="53"/>
      <c r="R41" s="4"/>
    </row>
    <row r="42" spans="1:25" s="5" customFormat="1" x14ac:dyDescent="0.2">
      <c r="A42" s="52">
        <f>IF(I42&lt;&gt;"",1+MAX($A40:A$40),"")</f>
        <v>1</v>
      </c>
      <c r="B42" s="44"/>
      <c r="C42" s="44"/>
      <c r="D42" s="45"/>
      <c r="E42" s="46" t="s">
        <v>11</v>
      </c>
      <c r="F42" s="47">
        <v>1</v>
      </c>
      <c r="G42" s="54">
        <f t="shared" ref="G42:G43" si="0">IF(F42=0,"",0)</f>
        <v>0</v>
      </c>
      <c r="H42" s="48">
        <f>IF(F42=0,"",F42*(1+G42))</f>
        <v>1</v>
      </c>
      <c r="I42" s="49" t="s">
        <v>28</v>
      </c>
      <c r="J42" s="49"/>
      <c r="K42" s="49"/>
      <c r="L42" s="50"/>
      <c r="M42" s="50"/>
      <c r="N42" s="51">
        <f t="shared" ref="N42" si="1">IF(F42=0,"",L42*H42)</f>
        <v>0</v>
      </c>
      <c r="O42" s="51">
        <f t="shared" ref="O42" si="2">IF(F42=0,"",M42*H42)</f>
        <v>0</v>
      </c>
      <c r="P42" s="51">
        <f t="shared" ref="P42" si="3">IF(F42=0,"",N42+O42)</f>
        <v>0</v>
      </c>
      <c r="Q42" s="53"/>
      <c r="R42" s="4"/>
    </row>
    <row r="43" spans="1:25" s="5" customFormat="1" x14ac:dyDescent="0.2">
      <c r="A43" s="52">
        <v>2</v>
      </c>
      <c r="B43" s="44"/>
      <c r="C43" s="44"/>
      <c r="D43" s="45"/>
      <c r="E43" s="46" t="s">
        <v>12</v>
      </c>
      <c r="F43" s="47">
        <v>1</v>
      </c>
      <c r="G43" s="54">
        <f t="shared" si="0"/>
        <v>0</v>
      </c>
      <c r="H43" s="48">
        <f t="shared" ref="H43:H50" si="4">IF(F43=0,"",F43*(1+G43))</f>
        <v>1</v>
      </c>
      <c r="I43" s="49" t="s">
        <v>28</v>
      </c>
      <c r="J43" s="49"/>
      <c r="K43" s="49"/>
      <c r="L43" s="50"/>
      <c r="M43" s="50"/>
      <c r="N43" s="51">
        <f t="shared" ref="N43:N50" si="5">IF(F43=0,"",L43*H43)</f>
        <v>0</v>
      </c>
      <c r="O43" s="51">
        <f t="shared" ref="O43:O50" si="6">IF(F43=0,"",M43*H43)</f>
        <v>0</v>
      </c>
      <c r="P43" s="51">
        <f t="shared" ref="P43:P50" si="7">IF(F43=0,"",N43+O43)</f>
        <v>0</v>
      </c>
      <c r="Q43" s="53"/>
      <c r="R43" s="4"/>
    </row>
    <row r="44" spans="1:25" s="5" customFormat="1" x14ac:dyDescent="0.2">
      <c r="A44" s="52">
        <v>3</v>
      </c>
      <c r="B44" s="44"/>
      <c r="C44" s="44"/>
      <c r="D44" s="45"/>
      <c r="E44" s="46" t="s">
        <v>21</v>
      </c>
      <c r="F44" s="47">
        <v>1</v>
      </c>
      <c r="G44" s="54">
        <f>IF(F44=0,"",0)</f>
        <v>0</v>
      </c>
      <c r="H44" s="48">
        <f t="shared" si="4"/>
        <v>1</v>
      </c>
      <c r="I44" s="49" t="s">
        <v>28</v>
      </c>
      <c r="J44" s="49"/>
      <c r="K44" s="49"/>
      <c r="L44" s="50"/>
      <c r="M44" s="50"/>
      <c r="N44" s="51">
        <f t="shared" si="5"/>
        <v>0</v>
      </c>
      <c r="O44" s="51">
        <f t="shared" si="6"/>
        <v>0</v>
      </c>
      <c r="P44" s="51">
        <f t="shared" si="7"/>
        <v>0</v>
      </c>
      <c r="Q44" s="53"/>
      <c r="R44" s="4"/>
    </row>
    <row r="45" spans="1:25" s="5" customFormat="1" x14ac:dyDescent="0.2">
      <c r="A45" s="52">
        <v>4</v>
      </c>
      <c r="B45" s="44"/>
      <c r="C45" s="44"/>
      <c r="D45" s="45"/>
      <c r="E45" s="46" t="s">
        <v>22</v>
      </c>
      <c r="F45" s="47">
        <v>1</v>
      </c>
      <c r="G45" s="54">
        <f t="shared" ref="G45:G50" si="8">IF(F45=0,"",0)</f>
        <v>0</v>
      </c>
      <c r="H45" s="48">
        <f t="shared" si="4"/>
        <v>1</v>
      </c>
      <c r="I45" s="49" t="s">
        <v>28</v>
      </c>
      <c r="J45" s="49"/>
      <c r="K45" s="49"/>
      <c r="L45" s="50"/>
      <c r="M45" s="50"/>
      <c r="N45" s="51">
        <f t="shared" si="5"/>
        <v>0</v>
      </c>
      <c r="O45" s="51">
        <f t="shared" si="6"/>
        <v>0</v>
      </c>
      <c r="P45" s="51">
        <f t="shared" si="7"/>
        <v>0</v>
      </c>
      <c r="Q45" s="53"/>
      <c r="R45" s="4"/>
    </row>
    <row r="46" spans="1:25" s="5" customFormat="1" x14ac:dyDescent="0.2">
      <c r="A46" s="52">
        <v>5</v>
      </c>
      <c r="B46" s="44"/>
      <c r="C46" s="44"/>
      <c r="D46" s="45"/>
      <c r="E46" s="46" t="s">
        <v>23</v>
      </c>
      <c r="F46" s="47">
        <v>1</v>
      </c>
      <c r="G46" s="54">
        <f t="shared" si="8"/>
        <v>0</v>
      </c>
      <c r="H46" s="48">
        <f t="shared" si="4"/>
        <v>1</v>
      </c>
      <c r="I46" s="49" t="s">
        <v>28</v>
      </c>
      <c r="J46" s="49"/>
      <c r="K46" s="49"/>
      <c r="L46" s="50"/>
      <c r="M46" s="50"/>
      <c r="N46" s="51">
        <f t="shared" si="5"/>
        <v>0</v>
      </c>
      <c r="O46" s="51">
        <f t="shared" si="6"/>
        <v>0</v>
      </c>
      <c r="P46" s="51">
        <f t="shared" si="7"/>
        <v>0</v>
      </c>
      <c r="Q46" s="53"/>
      <c r="R46" s="4"/>
    </row>
    <row r="47" spans="1:25" s="5" customFormat="1" x14ac:dyDescent="0.2">
      <c r="A47" s="52">
        <v>6</v>
      </c>
      <c r="B47" s="44"/>
      <c r="C47" s="44"/>
      <c r="D47" s="45"/>
      <c r="E47" s="46" t="s">
        <v>24</v>
      </c>
      <c r="F47" s="47">
        <v>1</v>
      </c>
      <c r="G47" s="54">
        <f t="shared" si="8"/>
        <v>0</v>
      </c>
      <c r="H47" s="48">
        <f t="shared" si="4"/>
        <v>1</v>
      </c>
      <c r="I47" s="49" t="s">
        <v>28</v>
      </c>
      <c r="J47" s="49"/>
      <c r="K47" s="49"/>
      <c r="L47" s="50"/>
      <c r="M47" s="50"/>
      <c r="N47" s="51">
        <f t="shared" si="5"/>
        <v>0</v>
      </c>
      <c r="O47" s="51">
        <f t="shared" si="6"/>
        <v>0</v>
      </c>
      <c r="P47" s="51">
        <f t="shared" si="7"/>
        <v>0</v>
      </c>
      <c r="Q47" s="53"/>
      <c r="R47" s="4"/>
    </row>
    <row r="48" spans="1:25" s="5" customFormat="1" x14ac:dyDescent="0.2">
      <c r="A48" s="52">
        <v>7</v>
      </c>
      <c r="B48" s="44"/>
      <c r="C48" s="44"/>
      <c r="D48" s="45"/>
      <c r="E48" s="46" t="s">
        <v>25</v>
      </c>
      <c r="F48" s="47">
        <v>1</v>
      </c>
      <c r="G48" s="54">
        <f t="shared" si="8"/>
        <v>0</v>
      </c>
      <c r="H48" s="48">
        <f t="shared" si="4"/>
        <v>1</v>
      </c>
      <c r="I48" s="49" t="s">
        <v>28</v>
      </c>
      <c r="J48" s="49"/>
      <c r="K48" s="49"/>
      <c r="L48" s="50"/>
      <c r="M48" s="50"/>
      <c r="N48" s="51">
        <f t="shared" si="5"/>
        <v>0</v>
      </c>
      <c r="O48" s="51">
        <f t="shared" si="6"/>
        <v>0</v>
      </c>
      <c r="P48" s="51">
        <f t="shared" si="7"/>
        <v>0</v>
      </c>
      <c r="Q48" s="53"/>
      <c r="R48" s="4"/>
    </row>
    <row r="49" spans="1:18" s="5" customFormat="1" x14ac:dyDescent="0.2">
      <c r="A49" s="52">
        <v>8</v>
      </c>
      <c r="B49" s="44"/>
      <c r="C49" s="44"/>
      <c r="D49" s="45"/>
      <c r="E49" s="46" t="s">
        <v>26</v>
      </c>
      <c r="F49" s="47">
        <v>1</v>
      </c>
      <c r="G49" s="54">
        <f t="shared" si="8"/>
        <v>0</v>
      </c>
      <c r="H49" s="48">
        <f t="shared" si="4"/>
        <v>1</v>
      </c>
      <c r="I49" s="49" t="s">
        <v>28</v>
      </c>
      <c r="J49" s="49"/>
      <c r="K49" s="49"/>
      <c r="L49" s="50"/>
      <c r="M49" s="50"/>
      <c r="N49" s="51">
        <f t="shared" si="5"/>
        <v>0</v>
      </c>
      <c r="O49" s="51">
        <f t="shared" si="6"/>
        <v>0</v>
      </c>
      <c r="P49" s="51">
        <f t="shared" si="7"/>
        <v>0</v>
      </c>
      <c r="Q49" s="53"/>
      <c r="R49" s="4"/>
    </row>
    <row r="50" spans="1:18" s="5" customFormat="1" x14ac:dyDescent="0.2">
      <c r="A50" s="52">
        <v>9</v>
      </c>
      <c r="B50" s="44"/>
      <c r="C50" s="44"/>
      <c r="D50" s="45"/>
      <c r="E50" s="46" t="s">
        <v>76</v>
      </c>
      <c r="F50" s="47">
        <v>1</v>
      </c>
      <c r="G50" s="54">
        <f t="shared" si="8"/>
        <v>0</v>
      </c>
      <c r="H50" s="48">
        <f t="shared" si="4"/>
        <v>1</v>
      </c>
      <c r="I50" s="49" t="s">
        <v>28</v>
      </c>
      <c r="J50" s="49"/>
      <c r="K50" s="49"/>
      <c r="L50" s="50"/>
      <c r="M50" s="50"/>
      <c r="N50" s="51">
        <f t="shared" si="5"/>
        <v>0</v>
      </c>
      <c r="O50" s="51">
        <f t="shared" si="6"/>
        <v>0</v>
      </c>
      <c r="P50" s="51">
        <f t="shared" si="7"/>
        <v>0</v>
      </c>
      <c r="Q50" s="53"/>
      <c r="R50" s="4"/>
    </row>
    <row r="51" spans="1:18" s="5" customFormat="1" x14ac:dyDescent="0.2">
      <c r="A51" s="111" t="str">
        <f>IF(I51&lt;&gt;"",1+MAX($A$40:A49),"")</f>
        <v/>
      </c>
      <c r="B51" s="112"/>
      <c r="C51" s="112"/>
      <c r="D51" s="113" t="s">
        <v>52</v>
      </c>
      <c r="E51" s="114" t="s">
        <v>53</v>
      </c>
      <c r="F51" s="115"/>
      <c r="G51" s="118"/>
      <c r="H51" s="115"/>
      <c r="I51" s="112"/>
      <c r="J51" s="116"/>
      <c r="K51" s="116"/>
      <c r="L51" s="116"/>
      <c r="M51" s="116"/>
      <c r="N51" s="119"/>
      <c r="O51" s="117"/>
      <c r="P51" s="117"/>
      <c r="Q51" s="117">
        <f>SUM(P52:P55)</f>
        <v>13106</v>
      </c>
      <c r="R51" s="4"/>
    </row>
    <row r="52" spans="1:18" s="5" customFormat="1" x14ac:dyDescent="0.2">
      <c r="A52" s="52" t="str">
        <f>IF(I52&lt;&gt;"",1+MAX($A$40:A50),"")</f>
        <v/>
      </c>
      <c r="B52" s="44"/>
      <c r="C52" s="44"/>
      <c r="D52" s="45"/>
      <c r="E52" s="120" t="s">
        <v>77</v>
      </c>
      <c r="F52" s="62"/>
      <c r="G52" s="62"/>
      <c r="H52" s="62"/>
      <c r="I52" s="63"/>
      <c r="J52" s="63"/>
      <c r="K52" s="63"/>
      <c r="L52" s="50"/>
      <c r="M52" s="50"/>
      <c r="N52" s="51" t="str">
        <f t="shared" ref="N52:N53" si="9">IF(F52=0,"",L52*H52)</f>
        <v/>
      </c>
      <c r="O52" s="51" t="str">
        <f t="shared" ref="O52:O53" si="10">IF(F52=0,"",M52*H52)</f>
        <v/>
      </c>
      <c r="P52" s="51" t="str">
        <f t="shared" ref="P52:P53" si="11">IF(F52=0,"",N52+O52)</f>
        <v/>
      </c>
      <c r="Q52" s="53"/>
      <c r="R52" s="4"/>
    </row>
    <row r="53" spans="1:18" s="5" customFormat="1" ht="31.5" x14ac:dyDescent="0.2">
      <c r="A53" s="52">
        <f>IF(I53&lt;&gt;"",1+MAX($A$40:A51),"")</f>
        <v>10</v>
      </c>
      <c r="B53" s="44"/>
      <c r="C53" s="44"/>
      <c r="D53" s="45"/>
      <c r="E53" s="64" t="s">
        <v>78</v>
      </c>
      <c r="F53" s="62">
        <v>2</v>
      </c>
      <c r="G53" s="54">
        <f t="shared" ref="G53" si="12">IF(F53=0,"",0)</f>
        <v>0</v>
      </c>
      <c r="H53" s="48">
        <f t="shared" ref="H53" si="13">IF(F53=0,"",F53*(1+G53))</f>
        <v>2</v>
      </c>
      <c r="I53" s="63" t="s">
        <v>79</v>
      </c>
      <c r="J53" s="102">
        <v>0</v>
      </c>
      <c r="K53" s="101">
        <f>J53*H53</f>
        <v>0</v>
      </c>
      <c r="L53" s="60"/>
      <c r="M53" s="60">
        <v>500</v>
      </c>
      <c r="N53" s="61">
        <f t="shared" si="9"/>
        <v>0</v>
      </c>
      <c r="O53" s="61">
        <f t="shared" si="10"/>
        <v>1000</v>
      </c>
      <c r="P53" s="61">
        <f t="shared" si="11"/>
        <v>1000</v>
      </c>
      <c r="Q53" s="53"/>
      <c r="R53" s="4"/>
    </row>
    <row r="54" spans="1:18" s="5" customFormat="1" ht="31.5" x14ac:dyDescent="0.2">
      <c r="A54" s="52">
        <f>IF(I54&lt;&gt;"",1+MAX($A$40:A52),"")</f>
        <v>10</v>
      </c>
      <c r="B54" s="44"/>
      <c r="C54" s="103"/>
      <c r="D54" s="45"/>
      <c r="E54" s="64" t="s">
        <v>551</v>
      </c>
      <c r="F54" s="62">
        <v>850</v>
      </c>
      <c r="G54" s="54">
        <f t="shared" ref="G54:G55" si="14">IF(F54=0,"",0)</f>
        <v>0</v>
      </c>
      <c r="H54" s="48">
        <f t="shared" ref="H54:H55" si="15">IF(F54=0,"",F54*(1+G54))</f>
        <v>850</v>
      </c>
      <c r="I54" s="63" t="s">
        <v>82</v>
      </c>
      <c r="J54" s="102">
        <v>3.5999999999999997E-2</v>
      </c>
      <c r="K54" s="101">
        <f>J54*H54</f>
        <v>30.599999999999998</v>
      </c>
      <c r="L54" s="60">
        <v>0</v>
      </c>
      <c r="M54" s="60">
        <v>12.36</v>
      </c>
      <c r="N54" s="61">
        <f t="shared" ref="N54:N55" si="16">IF(F54=0,"",L54*H54)</f>
        <v>0</v>
      </c>
      <c r="O54" s="61">
        <f t="shared" ref="O54:O55" si="17">IF(F54=0,"",M54*H54)</f>
        <v>10506</v>
      </c>
      <c r="P54" s="61">
        <f t="shared" ref="P54:P55" si="18">IF(F54=0,"",N54+O54)</f>
        <v>10506</v>
      </c>
      <c r="Q54" s="53"/>
      <c r="R54" s="4"/>
    </row>
    <row r="55" spans="1:18" s="5" customFormat="1" ht="31.5" x14ac:dyDescent="0.2">
      <c r="A55" s="52">
        <f>IF(I55&lt;&gt;"",1+MAX($A$40:A53),"")</f>
        <v>11</v>
      </c>
      <c r="B55" s="44"/>
      <c r="C55" s="103"/>
      <c r="D55" s="45"/>
      <c r="E55" s="64" t="s">
        <v>553</v>
      </c>
      <c r="F55" s="62">
        <v>40</v>
      </c>
      <c r="G55" s="54">
        <f t="shared" si="14"/>
        <v>0</v>
      </c>
      <c r="H55" s="48">
        <f t="shared" si="15"/>
        <v>40</v>
      </c>
      <c r="I55" s="63" t="s">
        <v>552</v>
      </c>
      <c r="J55" s="102">
        <v>0.4</v>
      </c>
      <c r="K55" s="101">
        <f>J55*H55</f>
        <v>16</v>
      </c>
      <c r="L55" s="60">
        <v>0</v>
      </c>
      <c r="M55" s="60">
        <v>40</v>
      </c>
      <c r="N55" s="61">
        <f t="shared" si="16"/>
        <v>0</v>
      </c>
      <c r="O55" s="61">
        <f t="shared" si="17"/>
        <v>1600</v>
      </c>
      <c r="P55" s="61">
        <f t="shared" si="18"/>
        <v>1600</v>
      </c>
      <c r="Q55" s="53"/>
      <c r="R55" s="4"/>
    </row>
    <row r="56" spans="1:18" s="5" customFormat="1" x14ac:dyDescent="0.2">
      <c r="A56" s="111" t="str">
        <f>IF(I56&lt;&gt;"",1+MAX($A$40:A52),"")</f>
        <v/>
      </c>
      <c r="B56" s="112"/>
      <c r="C56" s="112"/>
      <c r="D56" s="113" t="s">
        <v>40</v>
      </c>
      <c r="E56" s="114" t="s">
        <v>41</v>
      </c>
      <c r="F56" s="115"/>
      <c r="G56" s="118"/>
      <c r="H56" s="115"/>
      <c r="I56" s="112"/>
      <c r="J56" s="116"/>
      <c r="K56" s="116"/>
      <c r="L56" s="116"/>
      <c r="M56" s="116"/>
      <c r="N56" s="119"/>
      <c r="O56" s="117"/>
      <c r="P56" s="117"/>
      <c r="Q56" s="117">
        <f>SUM(P57:P152)</f>
        <v>199919.80053629645</v>
      </c>
      <c r="R56" s="4"/>
    </row>
    <row r="57" spans="1:18" s="5" customFormat="1" x14ac:dyDescent="0.2">
      <c r="A57" s="52" t="str">
        <f>IF(I57&lt;&gt;"",1+MAX($A$40:A53),"")</f>
        <v/>
      </c>
      <c r="B57" s="44"/>
      <c r="C57" s="44"/>
      <c r="D57" s="45"/>
      <c r="E57" s="90" t="s">
        <v>351</v>
      </c>
      <c r="F57" s="94"/>
      <c r="G57" s="93"/>
      <c r="H57" s="93"/>
      <c r="I57" s="93"/>
      <c r="J57" s="93"/>
      <c r="K57" s="93"/>
      <c r="L57" s="50"/>
      <c r="M57" s="50"/>
      <c r="N57" s="51" t="str">
        <f t="shared" ref="N57:N59" si="19">IF(F57=0,"",L57*H57)</f>
        <v/>
      </c>
      <c r="O57" s="51" t="str">
        <f t="shared" ref="O57:O59" si="20">IF(F57=0,"",M57*H57)</f>
        <v/>
      </c>
      <c r="P57" s="51" t="str">
        <f t="shared" ref="P57:P58" si="21">IF(F57=0,"",N57+O57)</f>
        <v/>
      </c>
      <c r="Q57" s="53"/>
      <c r="R57" s="4"/>
    </row>
    <row r="58" spans="1:18" s="5" customFormat="1" x14ac:dyDescent="0.2">
      <c r="A58" s="52" t="str">
        <f>IF(I58&lt;&gt;"",1+MAX($A$40:A56),"")</f>
        <v/>
      </c>
      <c r="B58" s="44"/>
      <c r="C58" s="44"/>
      <c r="D58" s="45"/>
      <c r="E58" s="120" t="s">
        <v>352</v>
      </c>
      <c r="F58" s="94"/>
      <c r="G58" s="93"/>
      <c r="H58" s="93"/>
      <c r="I58" s="93"/>
      <c r="J58" s="93"/>
      <c r="K58" s="93"/>
      <c r="L58" s="50"/>
      <c r="M58" s="50"/>
      <c r="N58" s="51" t="str">
        <f t="shared" si="19"/>
        <v/>
      </c>
      <c r="O58" s="51" t="str">
        <f t="shared" si="20"/>
        <v/>
      </c>
      <c r="P58" s="51" t="str">
        <f t="shared" si="21"/>
        <v/>
      </c>
      <c r="Q58" s="53"/>
      <c r="R58" s="4"/>
    </row>
    <row r="59" spans="1:18" s="5" customFormat="1" x14ac:dyDescent="0.25">
      <c r="A59" s="52"/>
      <c r="B59" s="44"/>
      <c r="C59" s="44"/>
      <c r="D59" s="45"/>
      <c r="E59" s="91" t="s">
        <v>353</v>
      </c>
      <c r="F59" s="95">
        <v>3.402222222222222</v>
      </c>
      <c r="G59" s="54">
        <v>0.1</v>
      </c>
      <c r="H59" s="48">
        <f t="shared" ref="H59" si="22">IF(F59=0,"",F59*(1+G59))</f>
        <v>3.7424444444444447</v>
      </c>
      <c r="I59" s="93" t="s">
        <v>108</v>
      </c>
      <c r="J59" s="93"/>
      <c r="K59" s="93"/>
      <c r="L59" s="50">
        <v>300</v>
      </c>
      <c r="M59" s="50">
        <v>100</v>
      </c>
      <c r="N59" s="51">
        <f t="shared" si="19"/>
        <v>1122.7333333333333</v>
      </c>
      <c r="O59" s="51">
        <f t="shared" si="20"/>
        <v>374.24444444444447</v>
      </c>
      <c r="P59" s="51">
        <f>IF(F59=0,"",N59+O59)</f>
        <v>1496.9777777777779</v>
      </c>
      <c r="Q59" s="53"/>
      <c r="R59" s="4"/>
    </row>
    <row r="60" spans="1:18" s="5" customFormat="1" x14ac:dyDescent="0.25">
      <c r="A60" s="52"/>
      <c r="B60" s="44"/>
      <c r="C60" s="44"/>
      <c r="D60" s="45"/>
      <c r="E60" s="91" t="s">
        <v>354</v>
      </c>
      <c r="F60" s="95">
        <v>54.146666666666668</v>
      </c>
      <c r="G60" s="54">
        <v>0.1</v>
      </c>
      <c r="H60" s="48">
        <f t="shared" ref="H60:H61" si="23">IF(F60=0,"",F60*(1+G60))</f>
        <v>59.561333333333337</v>
      </c>
      <c r="I60" s="93" t="s">
        <v>108</v>
      </c>
      <c r="J60" s="93"/>
      <c r="K60" s="93"/>
      <c r="L60" s="50">
        <v>300</v>
      </c>
      <c r="M60" s="50">
        <v>100</v>
      </c>
      <c r="N60" s="51">
        <f t="shared" ref="N60:N61" si="24">IF(F60=0,"",L60*H60)</f>
        <v>17868.400000000001</v>
      </c>
      <c r="O60" s="51">
        <f t="shared" ref="O60:O61" si="25">IF(F60=0,"",M60*H60)</f>
        <v>5956.1333333333341</v>
      </c>
      <c r="P60" s="51">
        <f t="shared" ref="P60:P61" si="26">IF(F60=0,"",N60+O60)</f>
        <v>23824.533333333336</v>
      </c>
      <c r="Q60" s="53"/>
      <c r="R60" s="4"/>
    </row>
    <row r="61" spans="1:18" s="5" customFormat="1" x14ac:dyDescent="0.25">
      <c r="A61" s="52">
        <f>IF(I61&lt;&gt;"",1+MAX($A$40:A59),"")</f>
        <v>12</v>
      </c>
      <c r="B61" s="44"/>
      <c r="C61" s="44"/>
      <c r="D61" s="45"/>
      <c r="E61" s="91" t="s">
        <v>355</v>
      </c>
      <c r="F61" s="95">
        <v>16.84</v>
      </c>
      <c r="G61" s="54">
        <v>0.1</v>
      </c>
      <c r="H61" s="48">
        <f t="shared" si="23"/>
        <v>18.524000000000001</v>
      </c>
      <c r="I61" s="93" t="s">
        <v>108</v>
      </c>
      <c r="J61" s="93"/>
      <c r="K61" s="93"/>
      <c r="L61" s="50">
        <v>300</v>
      </c>
      <c r="M61" s="50">
        <v>100</v>
      </c>
      <c r="N61" s="51">
        <f t="shared" si="24"/>
        <v>5557.2000000000007</v>
      </c>
      <c r="O61" s="51">
        <f t="shared" si="25"/>
        <v>1852.4</v>
      </c>
      <c r="P61" s="51">
        <f t="shared" si="26"/>
        <v>7409.6</v>
      </c>
      <c r="Q61" s="53"/>
      <c r="R61" s="4"/>
    </row>
    <row r="62" spans="1:18" s="5" customFormat="1" x14ac:dyDescent="0.2">
      <c r="A62" s="52" t="str">
        <f>IF(I62&lt;&gt;"",1+MAX($A$40:A60),"")</f>
        <v/>
      </c>
      <c r="B62" s="44"/>
      <c r="C62" s="44"/>
      <c r="D62" s="45"/>
      <c r="E62" s="120" t="s">
        <v>356</v>
      </c>
      <c r="F62" s="95"/>
      <c r="G62" s="93"/>
      <c r="H62" s="93"/>
      <c r="I62" s="93"/>
      <c r="J62" s="93"/>
      <c r="K62" s="93"/>
      <c r="L62" s="50"/>
      <c r="M62" s="50"/>
      <c r="N62" s="51"/>
      <c r="O62" s="51"/>
      <c r="P62" s="51"/>
      <c r="Q62" s="53"/>
      <c r="R62" s="4"/>
    </row>
    <row r="63" spans="1:18" s="5" customFormat="1" x14ac:dyDescent="0.25">
      <c r="A63" s="52">
        <f>IF(I63&lt;&gt;"",1+MAX($A$40:A61),"")</f>
        <v>13</v>
      </c>
      <c r="B63" s="44"/>
      <c r="C63" s="44"/>
      <c r="D63" s="45"/>
      <c r="E63" s="91" t="s">
        <v>357</v>
      </c>
      <c r="F63" s="95">
        <v>2.5</v>
      </c>
      <c r="G63" s="54">
        <v>0.1</v>
      </c>
      <c r="H63" s="48">
        <f t="shared" ref="H63:H67" si="27">IF(F63=0,"",F63*(1+G63))</f>
        <v>2.75</v>
      </c>
      <c r="I63" s="93" t="s">
        <v>108</v>
      </c>
      <c r="J63" s="93"/>
      <c r="K63" s="93"/>
      <c r="L63" s="50">
        <v>300</v>
      </c>
      <c r="M63" s="50">
        <v>100</v>
      </c>
      <c r="N63" s="51">
        <f t="shared" ref="N63:N67" si="28">IF(F63=0,"",L63*H63)</f>
        <v>825</v>
      </c>
      <c r="O63" s="51">
        <f t="shared" ref="O63:O67" si="29">IF(F63=0,"",M63*H63)</f>
        <v>275</v>
      </c>
      <c r="P63" s="51">
        <f t="shared" ref="P63:P67" si="30">IF(F63=0,"",N63+O63)</f>
        <v>1100</v>
      </c>
      <c r="Q63" s="53"/>
      <c r="R63" s="4"/>
    </row>
    <row r="64" spans="1:18" s="5" customFormat="1" x14ac:dyDescent="0.25">
      <c r="A64" s="52">
        <f>IF(I64&lt;&gt;"",1+MAX($A$40:A62),"")</f>
        <v>13</v>
      </c>
      <c r="B64" s="44"/>
      <c r="C64" s="44"/>
      <c r="D64" s="45"/>
      <c r="E64" s="91" t="s">
        <v>358</v>
      </c>
      <c r="F64" s="95">
        <v>5.5555555555555554</v>
      </c>
      <c r="G64" s="54">
        <v>0.1</v>
      </c>
      <c r="H64" s="48">
        <f t="shared" si="27"/>
        <v>6.1111111111111116</v>
      </c>
      <c r="I64" s="93" t="s">
        <v>108</v>
      </c>
      <c r="J64" s="93"/>
      <c r="K64" s="93"/>
      <c r="L64" s="50">
        <v>300</v>
      </c>
      <c r="M64" s="50">
        <v>100</v>
      </c>
      <c r="N64" s="51">
        <f t="shared" si="28"/>
        <v>1833.3333333333335</v>
      </c>
      <c r="O64" s="51">
        <f t="shared" si="29"/>
        <v>611.1111111111112</v>
      </c>
      <c r="P64" s="51">
        <f t="shared" si="30"/>
        <v>2444.4444444444448</v>
      </c>
      <c r="Q64" s="53"/>
      <c r="R64" s="4"/>
    </row>
    <row r="65" spans="1:18" s="5" customFormat="1" x14ac:dyDescent="0.25">
      <c r="A65" s="52">
        <f>IF(I65&lt;&gt;"",1+MAX($A$40:A63),"")</f>
        <v>14</v>
      </c>
      <c r="B65" s="44"/>
      <c r="C65" s="44"/>
      <c r="D65" s="45"/>
      <c r="E65" s="91" t="s">
        <v>359</v>
      </c>
      <c r="F65" s="95">
        <v>9.375</v>
      </c>
      <c r="G65" s="54">
        <v>0.1</v>
      </c>
      <c r="H65" s="48">
        <f t="shared" si="27"/>
        <v>10.3125</v>
      </c>
      <c r="I65" s="93" t="s">
        <v>108</v>
      </c>
      <c r="J65" s="93"/>
      <c r="K65" s="93"/>
      <c r="L65" s="50">
        <v>300</v>
      </c>
      <c r="M65" s="50">
        <v>100</v>
      </c>
      <c r="N65" s="51">
        <f t="shared" si="28"/>
        <v>3093.75</v>
      </c>
      <c r="O65" s="51">
        <f t="shared" si="29"/>
        <v>1031.25</v>
      </c>
      <c r="P65" s="51">
        <f t="shared" si="30"/>
        <v>4125</v>
      </c>
      <c r="Q65" s="53"/>
      <c r="R65" s="4"/>
    </row>
    <row r="66" spans="1:18" s="5" customFormat="1" x14ac:dyDescent="0.25">
      <c r="A66" s="52">
        <f>IF(I66&lt;&gt;"",1+MAX($A$40:A64),"")</f>
        <v>14</v>
      </c>
      <c r="B66" s="44"/>
      <c r="C66" s="44"/>
      <c r="D66" s="45"/>
      <c r="E66" s="91" t="s">
        <v>360</v>
      </c>
      <c r="F66" s="95">
        <v>5.5555555555555554</v>
      </c>
      <c r="G66" s="54">
        <v>0.1</v>
      </c>
      <c r="H66" s="48">
        <f t="shared" si="27"/>
        <v>6.1111111111111116</v>
      </c>
      <c r="I66" s="93" t="s">
        <v>108</v>
      </c>
      <c r="J66" s="93"/>
      <c r="K66" s="93"/>
      <c r="L66" s="50">
        <v>300</v>
      </c>
      <c r="M66" s="50">
        <v>100</v>
      </c>
      <c r="N66" s="51">
        <f t="shared" si="28"/>
        <v>1833.3333333333335</v>
      </c>
      <c r="O66" s="51">
        <f t="shared" si="29"/>
        <v>611.1111111111112</v>
      </c>
      <c r="P66" s="51">
        <f t="shared" si="30"/>
        <v>2444.4444444444448</v>
      </c>
      <c r="Q66" s="53"/>
      <c r="R66" s="4"/>
    </row>
    <row r="67" spans="1:18" s="5" customFormat="1" x14ac:dyDescent="0.25">
      <c r="A67" s="52">
        <f>IF(I67&lt;&gt;"",1+MAX($A$40:A65),"")</f>
        <v>15</v>
      </c>
      <c r="B67" s="44"/>
      <c r="C67" s="44"/>
      <c r="D67" s="45"/>
      <c r="E67" s="91" t="s">
        <v>361</v>
      </c>
      <c r="F67" s="95">
        <v>22</v>
      </c>
      <c r="G67" s="54">
        <v>0.1</v>
      </c>
      <c r="H67" s="48">
        <f t="shared" si="27"/>
        <v>24.200000000000003</v>
      </c>
      <c r="I67" s="93" t="s">
        <v>108</v>
      </c>
      <c r="J67" s="93"/>
      <c r="K67" s="93"/>
      <c r="L67" s="50">
        <v>300</v>
      </c>
      <c r="M67" s="50">
        <v>100</v>
      </c>
      <c r="N67" s="51">
        <f t="shared" si="28"/>
        <v>7260.0000000000009</v>
      </c>
      <c r="O67" s="51">
        <f t="shared" si="29"/>
        <v>2420.0000000000005</v>
      </c>
      <c r="P67" s="51">
        <f t="shared" si="30"/>
        <v>9680.0000000000018</v>
      </c>
      <c r="Q67" s="53"/>
      <c r="R67" s="4"/>
    </row>
    <row r="68" spans="1:18" s="5" customFormat="1" x14ac:dyDescent="0.2">
      <c r="A68" s="52" t="str">
        <f>IF(I68&lt;&gt;"",1+MAX($A$40:A66),"")</f>
        <v/>
      </c>
      <c r="B68" s="44"/>
      <c r="C68" s="44"/>
      <c r="D68" s="45"/>
      <c r="E68" s="120" t="s">
        <v>362</v>
      </c>
      <c r="F68" s="95"/>
      <c r="G68" s="93"/>
      <c r="H68" s="93"/>
      <c r="I68" s="93"/>
      <c r="J68" s="93"/>
      <c r="K68" s="93"/>
      <c r="L68" s="50"/>
      <c r="M68" s="50"/>
      <c r="N68" s="51"/>
      <c r="O68" s="51"/>
      <c r="P68" s="51"/>
      <c r="Q68" s="53"/>
      <c r="R68" s="4"/>
    </row>
    <row r="69" spans="1:18" s="5" customFormat="1" x14ac:dyDescent="0.25">
      <c r="A69" s="52">
        <f>IF(I69&lt;&gt;"",1+MAX($A$40:A67),"")</f>
        <v>16</v>
      </c>
      <c r="B69" s="44"/>
      <c r="C69" s="44"/>
      <c r="D69" s="45"/>
      <c r="E69" s="91" t="s">
        <v>363</v>
      </c>
      <c r="F69" s="95">
        <v>9.8471111111111096</v>
      </c>
      <c r="G69" s="54">
        <v>0.1</v>
      </c>
      <c r="H69" s="48">
        <f t="shared" ref="H69:H70" si="31">IF(F69=0,"",F69*(1+G69))</f>
        <v>10.831822222222222</v>
      </c>
      <c r="I69" s="93" t="s">
        <v>108</v>
      </c>
      <c r="J69" s="93"/>
      <c r="K69" s="93"/>
      <c r="L69" s="50">
        <v>300</v>
      </c>
      <c r="M69" s="50">
        <v>100</v>
      </c>
      <c r="N69" s="51">
        <f t="shared" ref="N69:N70" si="32">IF(F69=0,"",L69*H69)</f>
        <v>3249.5466666666666</v>
      </c>
      <c r="O69" s="51">
        <f t="shared" ref="O69:O70" si="33">IF(F69=0,"",M69*H69)</f>
        <v>1083.1822222222222</v>
      </c>
      <c r="P69" s="51">
        <f t="shared" ref="P69:P70" si="34">IF(F69=0,"",N69+O69)</f>
        <v>4332.7288888888888</v>
      </c>
      <c r="Q69" s="53"/>
      <c r="R69" s="4"/>
    </row>
    <row r="70" spans="1:18" s="5" customFormat="1" x14ac:dyDescent="0.25">
      <c r="A70" s="52">
        <f>IF(I70&lt;&gt;"",1+MAX($A$40:A68),"")</f>
        <v>16</v>
      </c>
      <c r="B70" s="44"/>
      <c r="C70" s="44"/>
      <c r="D70" s="45"/>
      <c r="E70" s="91" t="s">
        <v>364</v>
      </c>
      <c r="F70" s="95">
        <v>3.626843111111111</v>
      </c>
      <c r="G70" s="54">
        <v>0.1</v>
      </c>
      <c r="H70" s="48">
        <f t="shared" si="31"/>
        <v>3.9895274222222223</v>
      </c>
      <c r="I70" s="93" t="s">
        <v>108</v>
      </c>
      <c r="J70" s="93"/>
      <c r="K70" s="93"/>
      <c r="L70" s="50">
        <v>300</v>
      </c>
      <c r="M70" s="50">
        <v>100</v>
      </c>
      <c r="N70" s="51">
        <f t="shared" si="32"/>
        <v>1196.8582266666667</v>
      </c>
      <c r="O70" s="51">
        <f t="shared" si="33"/>
        <v>398.95274222222224</v>
      </c>
      <c r="P70" s="51">
        <f t="shared" si="34"/>
        <v>1595.810968888889</v>
      </c>
      <c r="Q70" s="53"/>
      <c r="R70" s="4"/>
    </row>
    <row r="71" spans="1:18" s="5" customFormat="1" x14ac:dyDescent="0.2">
      <c r="A71" s="52" t="str">
        <f>IF(I71&lt;&gt;"",1+MAX($A$40:A69),"")</f>
        <v/>
      </c>
      <c r="B71" s="44"/>
      <c r="C71" s="44"/>
      <c r="D71" s="45"/>
      <c r="E71" s="120" t="s">
        <v>365</v>
      </c>
      <c r="F71" s="95"/>
      <c r="G71" s="93"/>
      <c r="H71" s="93"/>
      <c r="I71" s="93"/>
      <c r="J71" s="93"/>
      <c r="K71" s="93"/>
      <c r="L71" s="50"/>
      <c r="M71" s="50"/>
      <c r="N71" s="51"/>
      <c r="O71" s="51"/>
      <c r="P71" s="51"/>
      <c r="Q71" s="53"/>
      <c r="R71" s="4"/>
    </row>
    <row r="72" spans="1:18" s="5" customFormat="1" x14ac:dyDescent="0.25">
      <c r="A72" s="52">
        <f>IF(I72&lt;&gt;"",1+MAX($A$40:A70),"")</f>
        <v>17</v>
      </c>
      <c r="B72" s="44"/>
      <c r="C72" s="44"/>
      <c r="D72" s="45"/>
      <c r="E72" s="91" t="s">
        <v>366</v>
      </c>
      <c r="F72" s="95">
        <v>28.336533333333339</v>
      </c>
      <c r="G72" s="54">
        <v>0.1</v>
      </c>
      <c r="H72" s="48">
        <f t="shared" ref="H72" si="35">IF(F72=0,"",F72*(1+G72))</f>
        <v>31.170186666666677</v>
      </c>
      <c r="I72" s="93" t="s">
        <v>108</v>
      </c>
      <c r="J72" s="93"/>
      <c r="K72" s="93"/>
      <c r="L72" s="50">
        <v>300</v>
      </c>
      <c r="M72" s="50">
        <v>100</v>
      </c>
      <c r="N72" s="51">
        <f t="shared" ref="N72" si="36">IF(F72=0,"",L72*H72)</f>
        <v>9351.0560000000023</v>
      </c>
      <c r="O72" s="51">
        <f t="shared" ref="O72" si="37">IF(F72=0,"",M72*H72)</f>
        <v>3117.0186666666677</v>
      </c>
      <c r="P72" s="51">
        <f>IF(F72=0,"",N72+O72)</f>
        <v>12468.074666666671</v>
      </c>
      <c r="Q72" s="53"/>
      <c r="R72" s="4"/>
    </row>
    <row r="73" spans="1:18" s="5" customFormat="1" x14ac:dyDescent="0.2">
      <c r="A73" s="52" t="str">
        <f>IF(I73&lt;&gt;"",1+MAX($A$40:A71),"")</f>
        <v/>
      </c>
      <c r="B73" s="44"/>
      <c r="C73" s="44"/>
      <c r="D73" s="45"/>
      <c r="E73" s="120" t="s">
        <v>367</v>
      </c>
      <c r="F73" s="95"/>
      <c r="G73" s="93"/>
      <c r="H73" s="93"/>
      <c r="I73" s="93"/>
      <c r="J73" s="93"/>
      <c r="K73" s="93"/>
      <c r="L73" s="50"/>
      <c r="M73" s="50"/>
      <c r="N73" s="51"/>
      <c r="O73" s="51"/>
      <c r="P73" s="51"/>
      <c r="Q73" s="53"/>
      <c r="R73" s="4"/>
    </row>
    <row r="74" spans="1:18" s="5" customFormat="1" x14ac:dyDescent="0.25">
      <c r="A74" s="52">
        <f>IF(I74&lt;&gt;"",1+MAX($A$40:A72),"")</f>
        <v>18</v>
      </c>
      <c r="B74" s="44"/>
      <c r="C74" s="44"/>
      <c r="D74" s="45"/>
      <c r="E74" s="91" t="s">
        <v>368</v>
      </c>
      <c r="F74" s="95">
        <v>4.5870929629629638</v>
      </c>
      <c r="G74" s="54">
        <v>0.1</v>
      </c>
      <c r="H74" s="48">
        <f t="shared" ref="H74:H77" si="38">IF(F74=0,"",F74*(1+G74))</f>
        <v>5.0458022592592604</v>
      </c>
      <c r="I74" s="93" t="s">
        <v>108</v>
      </c>
      <c r="J74" s="93"/>
      <c r="K74" s="93"/>
      <c r="L74" s="50">
        <v>300</v>
      </c>
      <c r="M74" s="50">
        <v>100</v>
      </c>
      <c r="N74" s="51">
        <f t="shared" ref="N74:N77" si="39">IF(F74=0,"",L74*H74)</f>
        <v>1513.740677777778</v>
      </c>
      <c r="O74" s="51">
        <f t="shared" ref="O74:O77" si="40">IF(F74=0,"",M74*H74)</f>
        <v>504.58022592592602</v>
      </c>
      <c r="P74" s="51">
        <f t="shared" ref="P74:P77" si="41">IF(F74=0,"",N74+O74)</f>
        <v>2018.3209037037041</v>
      </c>
      <c r="Q74" s="53"/>
      <c r="R74" s="4"/>
    </row>
    <row r="75" spans="1:18" s="5" customFormat="1" x14ac:dyDescent="0.25">
      <c r="A75" s="52">
        <f>IF(I75&lt;&gt;"",1+MAX($A$40:A73),"")</f>
        <v>18</v>
      </c>
      <c r="B75" s="44"/>
      <c r="C75" s="44"/>
      <c r="D75" s="45"/>
      <c r="E75" s="91" t="s">
        <v>369</v>
      </c>
      <c r="F75" s="95">
        <v>3.6259259259259262</v>
      </c>
      <c r="G75" s="54">
        <v>0.1</v>
      </c>
      <c r="H75" s="48">
        <f t="shared" si="38"/>
        <v>3.9885185185185192</v>
      </c>
      <c r="I75" s="93" t="s">
        <v>108</v>
      </c>
      <c r="J75" s="93"/>
      <c r="K75" s="93"/>
      <c r="L75" s="50">
        <v>300</v>
      </c>
      <c r="M75" s="50">
        <v>100</v>
      </c>
      <c r="N75" s="51">
        <f t="shared" si="39"/>
        <v>1196.5555555555559</v>
      </c>
      <c r="O75" s="51">
        <f t="shared" si="40"/>
        <v>398.8518518518519</v>
      </c>
      <c r="P75" s="51">
        <f t="shared" si="41"/>
        <v>1595.4074074074078</v>
      </c>
      <c r="Q75" s="53"/>
      <c r="R75" s="4"/>
    </row>
    <row r="76" spans="1:18" s="5" customFormat="1" x14ac:dyDescent="0.25">
      <c r="A76" s="52">
        <f>IF(I76&lt;&gt;"",1+MAX($A$40:A74),"")</f>
        <v>19</v>
      </c>
      <c r="B76" s="44"/>
      <c r="C76" s="44"/>
      <c r="D76" s="45"/>
      <c r="E76" s="91" t="s">
        <v>370</v>
      </c>
      <c r="F76" s="95">
        <v>13.021425185185187</v>
      </c>
      <c r="G76" s="54">
        <v>0.1</v>
      </c>
      <c r="H76" s="48">
        <f t="shared" si="38"/>
        <v>14.323567703703707</v>
      </c>
      <c r="I76" s="93" t="s">
        <v>108</v>
      </c>
      <c r="J76" s="93"/>
      <c r="K76" s="93"/>
      <c r="L76" s="50">
        <v>300</v>
      </c>
      <c r="M76" s="50">
        <v>100</v>
      </c>
      <c r="N76" s="51">
        <f t="shared" si="39"/>
        <v>4297.0703111111125</v>
      </c>
      <c r="O76" s="51">
        <f t="shared" si="40"/>
        <v>1432.3567703703707</v>
      </c>
      <c r="P76" s="51">
        <f t="shared" si="41"/>
        <v>5729.4270814814827</v>
      </c>
      <c r="Q76" s="53"/>
      <c r="R76" s="4"/>
    </row>
    <row r="77" spans="1:18" s="5" customFormat="1" x14ac:dyDescent="0.25">
      <c r="A77" s="52">
        <f>IF(I77&lt;&gt;"",1+MAX($A$40:A75),"")</f>
        <v>19</v>
      </c>
      <c r="B77" s="44"/>
      <c r="C77" s="44"/>
      <c r="D77" s="45"/>
      <c r="E77" s="91" t="s">
        <v>371</v>
      </c>
      <c r="F77" s="95">
        <v>4.45</v>
      </c>
      <c r="G77" s="54">
        <v>0.1</v>
      </c>
      <c r="H77" s="48">
        <f t="shared" si="38"/>
        <v>4.8950000000000005</v>
      </c>
      <c r="I77" s="93" t="s">
        <v>108</v>
      </c>
      <c r="J77" s="93"/>
      <c r="K77" s="93"/>
      <c r="L77" s="50">
        <v>300</v>
      </c>
      <c r="M77" s="50">
        <v>100</v>
      </c>
      <c r="N77" s="51">
        <f t="shared" si="39"/>
        <v>1468.5000000000002</v>
      </c>
      <c r="O77" s="51">
        <f t="shared" si="40"/>
        <v>489.50000000000006</v>
      </c>
      <c r="P77" s="51">
        <f t="shared" si="41"/>
        <v>1958.0000000000002</v>
      </c>
      <c r="Q77" s="53"/>
      <c r="R77" s="4"/>
    </row>
    <row r="78" spans="1:18" s="5" customFormat="1" x14ac:dyDescent="0.2">
      <c r="A78" s="52" t="str">
        <f>IF(I78&lt;&gt;"",1+MAX($A$40:A76),"")</f>
        <v/>
      </c>
      <c r="B78" s="44"/>
      <c r="C78" s="44"/>
      <c r="D78" s="45"/>
      <c r="E78" s="120" t="s">
        <v>372</v>
      </c>
      <c r="F78" s="95"/>
      <c r="G78" s="93"/>
      <c r="H78" s="93"/>
      <c r="I78" s="93"/>
      <c r="J78" s="93"/>
      <c r="K78" s="93"/>
      <c r="L78" s="50"/>
      <c r="M78" s="50"/>
      <c r="N78" s="51"/>
      <c r="O78" s="51"/>
      <c r="P78" s="51"/>
      <c r="Q78" s="53"/>
      <c r="R78" s="4"/>
    </row>
    <row r="79" spans="1:18" s="5" customFormat="1" x14ac:dyDescent="0.25">
      <c r="A79" s="52">
        <f>IF(I79&lt;&gt;"",1+MAX($A$40:A77),"")</f>
        <v>20</v>
      </c>
      <c r="B79" s="44"/>
      <c r="C79" s="44"/>
      <c r="D79" s="45"/>
      <c r="E79" s="91" t="s">
        <v>373</v>
      </c>
      <c r="F79" s="95">
        <v>6.9060374074074087</v>
      </c>
      <c r="G79" s="54">
        <v>0.1</v>
      </c>
      <c r="H79" s="48">
        <f t="shared" ref="H79" si="42">IF(F79=0,"",F79*(1+G79))</f>
        <v>7.5966411481481497</v>
      </c>
      <c r="I79" s="93" t="s">
        <v>108</v>
      </c>
      <c r="J79" s="93"/>
      <c r="K79" s="93"/>
      <c r="L79" s="50">
        <v>300</v>
      </c>
      <c r="M79" s="50">
        <v>100</v>
      </c>
      <c r="N79" s="51">
        <f t="shared" ref="N79" si="43">IF(F79=0,"",L79*H79)</f>
        <v>2278.9923444444448</v>
      </c>
      <c r="O79" s="51">
        <f t="shared" ref="O79" si="44">IF(F79=0,"",M79*H79)</f>
        <v>759.66411481481498</v>
      </c>
      <c r="P79" s="51">
        <f>IF(F79=0,"",N79+O79)</f>
        <v>3038.6564592592599</v>
      </c>
      <c r="Q79" s="53"/>
      <c r="R79" s="4"/>
    </row>
    <row r="80" spans="1:18" s="5" customFormat="1" x14ac:dyDescent="0.2">
      <c r="A80" s="52" t="str">
        <f>IF(I80&lt;&gt;"",1+MAX($A$40:A78),"")</f>
        <v/>
      </c>
      <c r="B80" s="44"/>
      <c r="C80" s="44"/>
      <c r="D80" s="45"/>
      <c r="E80" s="120" t="s">
        <v>374</v>
      </c>
      <c r="F80" s="95"/>
      <c r="G80" s="93"/>
      <c r="H80" s="93"/>
      <c r="I80" s="93"/>
      <c r="J80" s="93"/>
      <c r="K80" s="93"/>
      <c r="L80" s="50"/>
      <c r="M80" s="50"/>
      <c r="N80" s="51"/>
      <c r="O80" s="51"/>
      <c r="P80" s="51"/>
      <c r="Q80" s="53"/>
      <c r="R80" s="4"/>
    </row>
    <row r="81" spans="1:18" s="5" customFormat="1" ht="78.75" x14ac:dyDescent="0.25">
      <c r="A81" s="52">
        <f>IF(I81&lt;&gt;"",1+MAX($A$40:A79),"")</f>
        <v>21</v>
      </c>
      <c r="B81" s="44"/>
      <c r="C81" s="44"/>
      <c r="D81" s="45"/>
      <c r="E81" s="92" t="s">
        <v>375</v>
      </c>
      <c r="F81" s="95">
        <v>97.970597777777769</v>
      </c>
      <c r="G81" s="54">
        <v>0.1</v>
      </c>
      <c r="H81" s="48">
        <f t="shared" ref="H81" si="45">IF(F81=0,"",F81*(1+G81))</f>
        <v>107.76765755555556</v>
      </c>
      <c r="I81" s="93" t="s">
        <v>108</v>
      </c>
      <c r="J81" s="93"/>
      <c r="K81" s="93"/>
      <c r="L81" s="50">
        <v>300</v>
      </c>
      <c r="M81" s="50">
        <v>100</v>
      </c>
      <c r="N81" s="51">
        <f t="shared" ref="N81" si="46">IF(F81=0,"",L81*H81)</f>
        <v>32330.297266666668</v>
      </c>
      <c r="O81" s="51">
        <f t="shared" ref="O81" si="47">IF(F81=0,"",M81*H81)</f>
        <v>10776.765755555556</v>
      </c>
      <c r="P81" s="51">
        <f>IF(F81=0,"",N81+O81)</f>
        <v>43107.063022222224</v>
      </c>
      <c r="Q81" s="53"/>
      <c r="R81" s="4"/>
    </row>
    <row r="82" spans="1:18" s="5" customFormat="1" x14ac:dyDescent="0.2">
      <c r="A82" s="52" t="str">
        <f>IF(I82&lt;&gt;"",1+MAX($A$40:A80),"")</f>
        <v/>
      </c>
      <c r="B82" s="44"/>
      <c r="C82" s="44"/>
      <c r="D82" s="45"/>
      <c r="E82" s="90" t="s">
        <v>376</v>
      </c>
      <c r="F82" s="95"/>
      <c r="G82" s="93"/>
      <c r="H82" s="93"/>
      <c r="I82" s="93"/>
      <c r="J82" s="93"/>
      <c r="K82" s="93"/>
      <c r="L82" s="50"/>
      <c r="M82" s="50"/>
      <c r="N82" s="51"/>
      <c r="O82" s="51"/>
      <c r="P82" s="51"/>
      <c r="Q82" s="53"/>
      <c r="R82" s="4"/>
    </row>
    <row r="83" spans="1:18" s="5" customFormat="1" x14ac:dyDescent="0.2">
      <c r="A83" s="52" t="str">
        <f>IF(I83&lt;&gt;"",1+MAX($A$40:A81),"")</f>
        <v/>
      </c>
      <c r="B83" s="44"/>
      <c r="C83" s="44"/>
      <c r="D83" s="45"/>
      <c r="E83" s="120" t="s">
        <v>377</v>
      </c>
      <c r="F83" s="95"/>
      <c r="G83" s="93"/>
      <c r="H83" s="93"/>
      <c r="I83" s="93"/>
      <c r="J83" s="93"/>
      <c r="K83" s="93"/>
      <c r="L83" s="50"/>
      <c r="M83" s="50"/>
      <c r="N83" s="51"/>
      <c r="O83" s="51"/>
      <c r="P83" s="51"/>
      <c r="Q83" s="53"/>
      <c r="R83" s="4"/>
    </row>
    <row r="84" spans="1:18" s="5" customFormat="1" x14ac:dyDescent="0.25">
      <c r="A84" s="52">
        <f>IF(I84&lt;&gt;"",1+MAX($A$40:A82),"")</f>
        <v>22</v>
      </c>
      <c r="B84" s="44"/>
      <c r="C84" s="44"/>
      <c r="D84" s="45"/>
      <c r="E84" s="91" t="s">
        <v>378</v>
      </c>
      <c r="F84" s="95">
        <v>2.3303619629629631</v>
      </c>
      <c r="G84" s="54">
        <v>0.1</v>
      </c>
      <c r="H84" s="48">
        <f t="shared" ref="H84:H147" si="48">IF(F84=0,"",F84*(1+G84))</f>
        <v>2.5633981592592594</v>
      </c>
      <c r="I84" s="93" t="s">
        <v>108</v>
      </c>
      <c r="J84" s="93"/>
      <c r="K84" s="93"/>
      <c r="L84" s="50">
        <v>300</v>
      </c>
      <c r="M84" s="50">
        <v>100</v>
      </c>
      <c r="N84" s="51">
        <f t="shared" ref="N84:N147" si="49">IF(F84=0,"",L84*H84)</f>
        <v>769.01944777777783</v>
      </c>
      <c r="O84" s="51">
        <f t="shared" ref="O84:O147" si="50">IF(F84=0,"",M84*H84)</f>
        <v>256.33981592592596</v>
      </c>
      <c r="P84" s="51">
        <f t="shared" ref="P84:P147" si="51">IF(F84=0,"",N84+O84)</f>
        <v>1025.3592637037038</v>
      </c>
      <c r="Q84" s="53"/>
      <c r="R84" s="4"/>
    </row>
    <row r="85" spans="1:18" s="5" customFormat="1" x14ac:dyDescent="0.25">
      <c r="A85" s="52">
        <f>IF(I85&lt;&gt;"",1+MAX($A$40:A83),"")</f>
        <v>22</v>
      </c>
      <c r="B85" s="44"/>
      <c r="C85" s="44"/>
      <c r="D85" s="45"/>
      <c r="E85" s="91" t="s">
        <v>379</v>
      </c>
      <c r="F85" s="95">
        <v>1.9182737777777779</v>
      </c>
      <c r="G85" s="54">
        <v>0.1</v>
      </c>
      <c r="H85" s="48">
        <f t="shared" si="48"/>
        <v>2.1101011555555558</v>
      </c>
      <c r="I85" s="93" t="s">
        <v>108</v>
      </c>
      <c r="J85" s="93"/>
      <c r="K85" s="93"/>
      <c r="L85" s="50">
        <v>300</v>
      </c>
      <c r="M85" s="50">
        <v>100</v>
      </c>
      <c r="N85" s="51">
        <f t="shared" si="49"/>
        <v>633.03034666666679</v>
      </c>
      <c r="O85" s="51">
        <f t="shared" si="50"/>
        <v>211.01011555555559</v>
      </c>
      <c r="P85" s="51">
        <f t="shared" si="51"/>
        <v>844.04046222222235</v>
      </c>
      <c r="Q85" s="53"/>
      <c r="R85" s="4"/>
    </row>
    <row r="86" spans="1:18" s="5" customFormat="1" x14ac:dyDescent="0.25">
      <c r="A86" s="52">
        <f>IF(I86&lt;&gt;"",1+MAX($A$40:A84),"")</f>
        <v>23</v>
      </c>
      <c r="B86" s="44"/>
      <c r="C86" s="44"/>
      <c r="D86" s="45"/>
      <c r="E86" s="91" t="s">
        <v>380</v>
      </c>
      <c r="F86" s="95">
        <v>3.5051820000000009</v>
      </c>
      <c r="G86" s="54">
        <v>0.1</v>
      </c>
      <c r="H86" s="48">
        <f t="shared" si="48"/>
        <v>3.8557002000000011</v>
      </c>
      <c r="I86" s="93" t="s">
        <v>108</v>
      </c>
      <c r="J86" s="93"/>
      <c r="K86" s="93"/>
      <c r="L86" s="50">
        <v>300</v>
      </c>
      <c r="M86" s="50">
        <v>100</v>
      </c>
      <c r="N86" s="51">
        <f t="shared" si="49"/>
        <v>1156.7100600000003</v>
      </c>
      <c r="O86" s="51">
        <f t="shared" si="50"/>
        <v>385.57002000000011</v>
      </c>
      <c r="P86" s="51">
        <f t="shared" si="51"/>
        <v>1542.2800800000005</v>
      </c>
      <c r="Q86" s="53"/>
      <c r="R86" s="4"/>
    </row>
    <row r="87" spans="1:18" s="5" customFormat="1" x14ac:dyDescent="0.25">
      <c r="A87" s="52">
        <f>IF(I87&lt;&gt;"",1+MAX($A$40:A85),"")</f>
        <v>23</v>
      </c>
      <c r="B87" s="44"/>
      <c r="C87" s="44"/>
      <c r="D87" s="45"/>
      <c r="E87" s="91" t="s">
        <v>381</v>
      </c>
      <c r="F87" s="95">
        <v>1.635999666666667</v>
      </c>
      <c r="G87" s="54">
        <v>0.1</v>
      </c>
      <c r="H87" s="48">
        <f t="shared" si="48"/>
        <v>1.7995996333333337</v>
      </c>
      <c r="I87" s="93" t="s">
        <v>108</v>
      </c>
      <c r="J87" s="93"/>
      <c r="K87" s="93"/>
      <c r="L87" s="50">
        <v>300</v>
      </c>
      <c r="M87" s="50">
        <v>100</v>
      </c>
      <c r="N87" s="51">
        <f t="shared" si="49"/>
        <v>539.87989000000016</v>
      </c>
      <c r="O87" s="51">
        <f t="shared" si="50"/>
        <v>179.95996333333338</v>
      </c>
      <c r="P87" s="51">
        <f t="shared" si="51"/>
        <v>719.83985333333351</v>
      </c>
      <c r="Q87" s="53"/>
      <c r="R87" s="4"/>
    </row>
    <row r="88" spans="1:18" s="5" customFormat="1" x14ac:dyDescent="0.25">
      <c r="A88" s="52">
        <f>IF(I88&lt;&gt;"",1+MAX($A$40:A86),"")</f>
        <v>24</v>
      </c>
      <c r="B88" s="44"/>
      <c r="C88" s="44"/>
      <c r="D88" s="45"/>
      <c r="E88" s="91" t="s">
        <v>382</v>
      </c>
      <c r="F88" s="96">
        <v>0.48592592592592587</v>
      </c>
      <c r="G88" s="54">
        <v>0.1</v>
      </c>
      <c r="H88" s="98">
        <f t="shared" si="48"/>
        <v>0.5345185185185185</v>
      </c>
      <c r="I88" s="93" t="s">
        <v>108</v>
      </c>
      <c r="J88" s="93"/>
      <c r="K88" s="93"/>
      <c r="L88" s="50">
        <v>300</v>
      </c>
      <c r="M88" s="50">
        <v>100</v>
      </c>
      <c r="N88" s="51">
        <f t="shared" si="49"/>
        <v>160.35555555555555</v>
      </c>
      <c r="O88" s="51">
        <f t="shared" si="50"/>
        <v>53.451851851851849</v>
      </c>
      <c r="P88" s="51">
        <f t="shared" si="51"/>
        <v>213.8074074074074</v>
      </c>
      <c r="Q88" s="53"/>
      <c r="R88" s="4"/>
    </row>
    <row r="89" spans="1:18" s="5" customFormat="1" x14ac:dyDescent="0.25">
      <c r="A89" s="52">
        <f>IF(I89&lt;&gt;"",1+MAX($A$40:A87),"")</f>
        <v>24</v>
      </c>
      <c r="B89" s="44"/>
      <c r="C89" s="44"/>
      <c r="D89" s="45"/>
      <c r="E89" s="91" t="s">
        <v>383</v>
      </c>
      <c r="F89" s="96">
        <v>0.26703703703703702</v>
      </c>
      <c r="G89" s="54">
        <v>0.1</v>
      </c>
      <c r="H89" s="98">
        <f t="shared" si="48"/>
        <v>0.29374074074074075</v>
      </c>
      <c r="I89" s="93" t="s">
        <v>108</v>
      </c>
      <c r="J89" s="93"/>
      <c r="K89" s="93"/>
      <c r="L89" s="50">
        <v>300</v>
      </c>
      <c r="M89" s="50">
        <v>100</v>
      </c>
      <c r="N89" s="51">
        <f t="shared" si="49"/>
        <v>88.12222222222222</v>
      </c>
      <c r="O89" s="51">
        <f t="shared" si="50"/>
        <v>29.374074074074073</v>
      </c>
      <c r="P89" s="51">
        <f t="shared" si="51"/>
        <v>117.49629629629629</v>
      </c>
      <c r="Q89" s="53"/>
      <c r="R89" s="4"/>
    </row>
    <row r="90" spans="1:18" s="5" customFormat="1" x14ac:dyDescent="0.25">
      <c r="A90" s="52">
        <f>IF(I90&lt;&gt;"",1+MAX($A$40:A88),"")</f>
        <v>25</v>
      </c>
      <c r="B90" s="44"/>
      <c r="C90" s="44"/>
      <c r="D90" s="45"/>
      <c r="E90" s="91" t="s">
        <v>384</v>
      </c>
      <c r="F90" s="95">
        <v>4.1948073333333342</v>
      </c>
      <c r="G90" s="54">
        <v>0.1</v>
      </c>
      <c r="H90" s="48">
        <f t="shared" si="48"/>
        <v>4.6142880666666679</v>
      </c>
      <c r="I90" s="93" t="s">
        <v>108</v>
      </c>
      <c r="J90" s="93"/>
      <c r="K90" s="93"/>
      <c r="L90" s="50">
        <v>300</v>
      </c>
      <c r="M90" s="50">
        <v>100</v>
      </c>
      <c r="N90" s="51">
        <f t="shared" si="49"/>
        <v>1384.2864200000004</v>
      </c>
      <c r="O90" s="51">
        <f t="shared" si="50"/>
        <v>461.42880666666679</v>
      </c>
      <c r="P90" s="51">
        <f t="shared" si="51"/>
        <v>1845.7152266666671</v>
      </c>
      <c r="Q90" s="53"/>
      <c r="R90" s="4"/>
    </row>
    <row r="91" spans="1:18" s="5" customFormat="1" x14ac:dyDescent="0.25">
      <c r="A91" s="52">
        <f>IF(I91&lt;&gt;"",1+MAX($A$40:A89),"")</f>
        <v>25</v>
      </c>
      <c r="B91" s="44"/>
      <c r="C91" s="44"/>
      <c r="D91" s="45"/>
      <c r="E91" s="91" t="s">
        <v>385</v>
      </c>
      <c r="F91" s="95">
        <v>3.1616096666666667</v>
      </c>
      <c r="G91" s="54">
        <v>0.1</v>
      </c>
      <c r="H91" s="48">
        <f t="shared" si="48"/>
        <v>3.4777706333333338</v>
      </c>
      <c r="I91" s="93" t="s">
        <v>108</v>
      </c>
      <c r="J91" s="93"/>
      <c r="K91" s="93"/>
      <c r="L91" s="50">
        <v>300</v>
      </c>
      <c r="M91" s="50">
        <v>100</v>
      </c>
      <c r="N91" s="51">
        <f t="shared" si="49"/>
        <v>1043.3311900000001</v>
      </c>
      <c r="O91" s="51">
        <f t="shared" si="50"/>
        <v>347.77706333333339</v>
      </c>
      <c r="P91" s="51">
        <f t="shared" si="51"/>
        <v>1391.1082533333336</v>
      </c>
      <c r="Q91" s="53"/>
      <c r="R91" s="4"/>
    </row>
    <row r="92" spans="1:18" s="5" customFormat="1" x14ac:dyDescent="0.25">
      <c r="A92" s="52">
        <f>IF(I92&lt;&gt;"",1+MAX($A$40:A90),"")</f>
        <v>26</v>
      </c>
      <c r="B92" s="44"/>
      <c r="C92" s="44"/>
      <c r="D92" s="45"/>
      <c r="E92" s="91" t="s">
        <v>386</v>
      </c>
      <c r="F92" s="95">
        <v>1.8304839259259262</v>
      </c>
      <c r="G92" s="54">
        <v>0.1</v>
      </c>
      <c r="H92" s="48">
        <f t="shared" si="48"/>
        <v>2.0135323185185192</v>
      </c>
      <c r="I92" s="93" t="s">
        <v>108</v>
      </c>
      <c r="J92" s="93"/>
      <c r="K92" s="93"/>
      <c r="L92" s="50">
        <v>300</v>
      </c>
      <c r="M92" s="50">
        <v>100</v>
      </c>
      <c r="N92" s="51">
        <f t="shared" si="49"/>
        <v>604.05969555555578</v>
      </c>
      <c r="O92" s="51">
        <f t="shared" si="50"/>
        <v>201.35323185185192</v>
      </c>
      <c r="P92" s="51">
        <f t="shared" si="51"/>
        <v>805.41292740740766</v>
      </c>
      <c r="Q92" s="53"/>
      <c r="R92" s="4"/>
    </row>
    <row r="93" spans="1:18" s="5" customFormat="1" x14ac:dyDescent="0.25">
      <c r="A93" s="52">
        <f>IF(I93&lt;&gt;"",1+MAX($A$40:A91),"")</f>
        <v>26</v>
      </c>
      <c r="B93" s="44"/>
      <c r="C93" s="44"/>
      <c r="D93" s="45"/>
      <c r="E93" s="91" t="s">
        <v>387</v>
      </c>
      <c r="F93" s="95">
        <v>0.89689781481481479</v>
      </c>
      <c r="G93" s="54">
        <v>0.1</v>
      </c>
      <c r="H93" s="48">
        <f t="shared" si="48"/>
        <v>0.98658759629629633</v>
      </c>
      <c r="I93" s="93" t="s">
        <v>108</v>
      </c>
      <c r="J93" s="93"/>
      <c r="K93" s="93"/>
      <c r="L93" s="50">
        <v>300</v>
      </c>
      <c r="M93" s="50">
        <v>100</v>
      </c>
      <c r="N93" s="51">
        <f t="shared" si="49"/>
        <v>295.97627888888888</v>
      </c>
      <c r="O93" s="51">
        <f t="shared" si="50"/>
        <v>98.658759629629628</v>
      </c>
      <c r="P93" s="51">
        <f t="shared" si="51"/>
        <v>394.63503851851851</v>
      </c>
      <c r="Q93" s="53"/>
      <c r="R93" s="4"/>
    </row>
    <row r="94" spans="1:18" s="5" customFormat="1" x14ac:dyDescent="0.25">
      <c r="A94" s="52">
        <f>IF(I94&lt;&gt;"",1+MAX($A$40:A92),"")</f>
        <v>27</v>
      </c>
      <c r="B94" s="44"/>
      <c r="C94" s="44"/>
      <c r="D94" s="45"/>
      <c r="E94" s="91" t="s">
        <v>388</v>
      </c>
      <c r="F94" s="96">
        <v>7.8246666666666673E-2</v>
      </c>
      <c r="G94" s="54">
        <v>0.1</v>
      </c>
      <c r="H94" s="98">
        <f t="shared" si="48"/>
        <v>8.6071333333333347E-2</v>
      </c>
      <c r="I94" s="93" t="s">
        <v>108</v>
      </c>
      <c r="J94" s="93"/>
      <c r="K94" s="93"/>
      <c r="L94" s="50">
        <v>300</v>
      </c>
      <c r="M94" s="50">
        <v>100</v>
      </c>
      <c r="N94" s="51">
        <f t="shared" si="49"/>
        <v>25.821400000000004</v>
      </c>
      <c r="O94" s="51">
        <f t="shared" si="50"/>
        <v>8.6071333333333353</v>
      </c>
      <c r="P94" s="51">
        <f t="shared" si="51"/>
        <v>34.428533333333341</v>
      </c>
      <c r="Q94" s="53"/>
      <c r="R94" s="4"/>
    </row>
    <row r="95" spans="1:18" s="5" customFormat="1" x14ac:dyDescent="0.25">
      <c r="A95" s="52">
        <f>IF(I95&lt;&gt;"",1+MAX($A$40:A93),"")</f>
        <v>27</v>
      </c>
      <c r="B95" s="44"/>
      <c r="C95" s="44"/>
      <c r="D95" s="45"/>
      <c r="E95" s="91" t="s">
        <v>389</v>
      </c>
      <c r="F95" s="95">
        <v>4.1886056666666676</v>
      </c>
      <c r="G95" s="54">
        <v>0.1</v>
      </c>
      <c r="H95" s="48">
        <f t="shared" si="48"/>
        <v>4.6074662333333345</v>
      </c>
      <c r="I95" s="93" t="s">
        <v>108</v>
      </c>
      <c r="J95" s="93"/>
      <c r="K95" s="93"/>
      <c r="L95" s="50">
        <v>300</v>
      </c>
      <c r="M95" s="50">
        <v>100</v>
      </c>
      <c r="N95" s="51">
        <f t="shared" si="49"/>
        <v>1382.2398700000003</v>
      </c>
      <c r="O95" s="51">
        <f t="shared" si="50"/>
        <v>460.74662333333345</v>
      </c>
      <c r="P95" s="51">
        <f t="shared" si="51"/>
        <v>1842.9864933333338</v>
      </c>
      <c r="Q95" s="53"/>
      <c r="R95" s="4"/>
    </row>
    <row r="96" spans="1:18" s="5" customFormat="1" x14ac:dyDescent="0.25">
      <c r="A96" s="52">
        <f>IF(I96&lt;&gt;"",1+MAX($A$40:A94),"")</f>
        <v>28</v>
      </c>
      <c r="B96" s="44"/>
      <c r="C96" s="44"/>
      <c r="D96" s="45"/>
      <c r="E96" s="91" t="s">
        <v>390</v>
      </c>
      <c r="F96" s="95">
        <v>3.1603693333333336</v>
      </c>
      <c r="G96" s="54">
        <v>0.1</v>
      </c>
      <c r="H96" s="48">
        <f t="shared" si="48"/>
        <v>3.4764062666666673</v>
      </c>
      <c r="I96" s="93" t="s">
        <v>108</v>
      </c>
      <c r="J96" s="93"/>
      <c r="K96" s="93"/>
      <c r="L96" s="50">
        <v>300</v>
      </c>
      <c r="M96" s="50">
        <v>100</v>
      </c>
      <c r="N96" s="51">
        <f t="shared" si="49"/>
        <v>1042.9218800000001</v>
      </c>
      <c r="O96" s="51">
        <f t="shared" si="50"/>
        <v>347.64062666666672</v>
      </c>
      <c r="P96" s="51">
        <f t="shared" si="51"/>
        <v>1390.5625066666669</v>
      </c>
      <c r="Q96" s="53"/>
      <c r="R96" s="4"/>
    </row>
    <row r="97" spans="1:18" s="5" customFormat="1" x14ac:dyDescent="0.25">
      <c r="A97" s="52">
        <f>IF(I97&lt;&gt;"",1+MAX($A$40:A95),"")</f>
        <v>28</v>
      </c>
      <c r="B97" s="44"/>
      <c r="C97" s="44"/>
      <c r="D97" s="45"/>
      <c r="E97" s="91" t="s">
        <v>391</v>
      </c>
      <c r="F97" s="95">
        <v>5.3842870000000005</v>
      </c>
      <c r="G97" s="54">
        <v>0.1</v>
      </c>
      <c r="H97" s="48">
        <f t="shared" si="48"/>
        <v>5.9227157000000012</v>
      </c>
      <c r="I97" s="93" t="s">
        <v>108</v>
      </c>
      <c r="J97" s="93"/>
      <c r="K97" s="93"/>
      <c r="L97" s="50">
        <v>300</v>
      </c>
      <c r="M97" s="50">
        <v>100</v>
      </c>
      <c r="N97" s="51">
        <f t="shared" si="49"/>
        <v>1776.8147100000003</v>
      </c>
      <c r="O97" s="51">
        <f t="shared" si="50"/>
        <v>592.27157000000011</v>
      </c>
      <c r="P97" s="51">
        <f t="shared" si="51"/>
        <v>2369.0862800000004</v>
      </c>
      <c r="Q97" s="53"/>
      <c r="R97" s="4"/>
    </row>
    <row r="98" spans="1:18" s="5" customFormat="1" x14ac:dyDescent="0.25">
      <c r="A98" s="52">
        <f>IF(I98&lt;&gt;"",1+MAX($A$40:A96),"")</f>
        <v>29</v>
      </c>
      <c r="B98" s="44"/>
      <c r="C98" s="44"/>
      <c r="D98" s="45"/>
      <c r="E98" s="91" t="s">
        <v>392</v>
      </c>
      <c r="F98" s="95">
        <v>0.57427433333333344</v>
      </c>
      <c r="G98" s="54">
        <v>0.1</v>
      </c>
      <c r="H98" s="48">
        <f t="shared" si="48"/>
        <v>0.63170176666666689</v>
      </c>
      <c r="I98" s="93" t="s">
        <v>108</v>
      </c>
      <c r="J98" s="93"/>
      <c r="K98" s="93"/>
      <c r="L98" s="50">
        <v>300</v>
      </c>
      <c r="M98" s="50">
        <v>100</v>
      </c>
      <c r="N98" s="51">
        <f t="shared" si="49"/>
        <v>189.51053000000007</v>
      </c>
      <c r="O98" s="51">
        <f t="shared" si="50"/>
        <v>63.170176666666691</v>
      </c>
      <c r="P98" s="51">
        <f t="shared" si="51"/>
        <v>252.68070666666677</v>
      </c>
      <c r="Q98" s="53"/>
      <c r="R98" s="4"/>
    </row>
    <row r="99" spans="1:18" s="5" customFormat="1" x14ac:dyDescent="0.25">
      <c r="A99" s="52">
        <f>IF(I99&lt;&gt;"",1+MAX($A$40:A97),"")</f>
        <v>29</v>
      </c>
      <c r="B99" s="44"/>
      <c r="C99" s="44"/>
      <c r="D99" s="45"/>
      <c r="E99" s="91" t="s">
        <v>393</v>
      </c>
      <c r="F99" s="95">
        <v>0.7429596666666668</v>
      </c>
      <c r="G99" s="54">
        <v>0.1</v>
      </c>
      <c r="H99" s="48">
        <f t="shared" si="48"/>
        <v>0.81725563333333351</v>
      </c>
      <c r="I99" s="93" t="s">
        <v>108</v>
      </c>
      <c r="J99" s="93"/>
      <c r="K99" s="93"/>
      <c r="L99" s="50">
        <v>300</v>
      </c>
      <c r="M99" s="50">
        <v>100</v>
      </c>
      <c r="N99" s="51">
        <f t="shared" si="49"/>
        <v>245.17669000000006</v>
      </c>
      <c r="O99" s="51">
        <f t="shared" si="50"/>
        <v>81.725563333333355</v>
      </c>
      <c r="P99" s="51">
        <f t="shared" si="51"/>
        <v>326.90225333333342</v>
      </c>
      <c r="Q99" s="53"/>
      <c r="R99" s="4"/>
    </row>
    <row r="100" spans="1:18" s="5" customFormat="1" x14ac:dyDescent="0.25">
      <c r="A100" s="52">
        <f>IF(I100&lt;&gt;"",1+MAX($A$40:A98),"")</f>
        <v>30</v>
      </c>
      <c r="B100" s="44"/>
      <c r="C100" s="44"/>
      <c r="D100" s="45"/>
      <c r="E100" s="91" t="s">
        <v>394</v>
      </c>
      <c r="F100" s="95">
        <v>3.9579036666666672</v>
      </c>
      <c r="G100" s="54">
        <v>0.1</v>
      </c>
      <c r="H100" s="48">
        <f t="shared" si="48"/>
        <v>4.3536940333333343</v>
      </c>
      <c r="I100" s="93" t="s">
        <v>108</v>
      </c>
      <c r="J100" s="93"/>
      <c r="K100" s="93"/>
      <c r="L100" s="50">
        <v>300</v>
      </c>
      <c r="M100" s="50">
        <v>100</v>
      </c>
      <c r="N100" s="51">
        <f t="shared" si="49"/>
        <v>1306.1082100000003</v>
      </c>
      <c r="O100" s="51">
        <f t="shared" si="50"/>
        <v>435.36940333333342</v>
      </c>
      <c r="P100" s="51">
        <f t="shared" si="51"/>
        <v>1741.4776133333337</v>
      </c>
      <c r="Q100" s="53"/>
      <c r="R100" s="4"/>
    </row>
    <row r="101" spans="1:18" s="5" customFormat="1" x14ac:dyDescent="0.25">
      <c r="A101" s="52">
        <f>IF(I101&lt;&gt;"",1+MAX($A$40:A99),"")</f>
        <v>30</v>
      </c>
      <c r="B101" s="44"/>
      <c r="C101" s="44"/>
      <c r="D101" s="45"/>
      <c r="E101" s="91" t="s">
        <v>395</v>
      </c>
      <c r="F101" s="95">
        <v>3.1628500000000002</v>
      </c>
      <c r="G101" s="54">
        <v>0.1</v>
      </c>
      <c r="H101" s="48">
        <f t="shared" si="48"/>
        <v>3.4791350000000003</v>
      </c>
      <c r="I101" s="93" t="s">
        <v>108</v>
      </c>
      <c r="J101" s="93"/>
      <c r="K101" s="93"/>
      <c r="L101" s="50">
        <v>300</v>
      </c>
      <c r="M101" s="50">
        <v>100</v>
      </c>
      <c r="N101" s="51">
        <f t="shared" si="49"/>
        <v>1043.7405000000001</v>
      </c>
      <c r="O101" s="51">
        <f t="shared" si="50"/>
        <v>347.91350000000006</v>
      </c>
      <c r="P101" s="51">
        <f t="shared" si="51"/>
        <v>1391.6540000000002</v>
      </c>
      <c r="Q101" s="53"/>
      <c r="R101" s="4"/>
    </row>
    <row r="102" spans="1:18" s="5" customFormat="1" x14ac:dyDescent="0.25">
      <c r="A102" s="52">
        <f>IF(I102&lt;&gt;"",1+MAX($A$40:A100),"")</f>
        <v>31</v>
      </c>
      <c r="B102" s="44"/>
      <c r="C102" s="44"/>
      <c r="D102" s="45"/>
      <c r="E102" s="91" t="s">
        <v>396</v>
      </c>
      <c r="F102" s="96">
        <v>1.9198666666666669E-2</v>
      </c>
      <c r="G102" s="54">
        <v>0.1</v>
      </c>
      <c r="H102" s="98">
        <f t="shared" si="48"/>
        <v>2.1118533333333338E-2</v>
      </c>
      <c r="I102" s="93" t="s">
        <v>108</v>
      </c>
      <c r="J102" s="93"/>
      <c r="K102" s="93"/>
      <c r="L102" s="50">
        <v>300</v>
      </c>
      <c r="M102" s="50">
        <v>100</v>
      </c>
      <c r="N102" s="51">
        <f t="shared" si="49"/>
        <v>6.3355600000000019</v>
      </c>
      <c r="O102" s="51">
        <f t="shared" si="50"/>
        <v>2.1118533333333338</v>
      </c>
      <c r="P102" s="51">
        <f t="shared" si="51"/>
        <v>8.4474133333333352</v>
      </c>
      <c r="Q102" s="53"/>
      <c r="R102" s="4"/>
    </row>
    <row r="103" spans="1:18" s="5" customFormat="1" x14ac:dyDescent="0.25">
      <c r="A103" s="52">
        <f>IF(I103&lt;&gt;"",1+MAX($A$40:A101),"")</f>
        <v>31</v>
      </c>
      <c r="B103" s="44"/>
      <c r="C103" s="44"/>
      <c r="D103" s="45"/>
      <c r="E103" s="91" t="s">
        <v>397</v>
      </c>
      <c r="F103" s="95">
        <v>0.97027440740740756</v>
      </c>
      <c r="G103" s="54">
        <v>0.1</v>
      </c>
      <c r="H103" s="48">
        <f t="shared" si="48"/>
        <v>1.0673018481481484</v>
      </c>
      <c r="I103" s="93" t="s">
        <v>108</v>
      </c>
      <c r="J103" s="93"/>
      <c r="K103" s="93"/>
      <c r="L103" s="50">
        <v>300</v>
      </c>
      <c r="M103" s="50">
        <v>100</v>
      </c>
      <c r="N103" s="51">
        <f t="shared" si="49"/>
        <v>320.19055444444456</v>
      </c>
      <c r="O103" s="51">
        <f t="shared" si="50"/>
        <v>106.73018481481485</v>
      </c>
      <c r="P103" s="51">
        <f t="shared" si="51"/>
        <v>426.92073925925939</v>
      </c>
      <c r="Q103" s="53"/>
      <c r="R103" s="4"/>
    </row>
    <row r="104" spans="1:18" s="5" customFormat="1" x14ac:dyDescent="0.25">
      <c r="A104" s="52">
        <f>IF(I104&lt;&gt;"",1+MAX($A$40:A102),"")</f>
        <v>32</v>
      </c>
      <c r="B104" s="44"/>
      <c r="C104" s="44"/>
      <c r="D104" s="45"/>
      <c r="E104" s="91" t="s">
        <v>398</v>
      </c>
      <c r="F104" s="95">
        <v>1.0272722962962963</v>
      </c>
      <c r="G104" s="54">
        <v>0.1</v>
      </c>
      <c r="H104" s="48">
        <f t="shared" si="48"/>
        <v>1.1299995259259261</v>
      </c>
      <c r="I104" s="93" t="s">
        <v>108</v>
      </c>
      <c r="J104" s="93"/>
      <c r="K104" s="93"/>
      <c r="L104" s="50">
        <v>300</v>
      </c>
      <c r="M104" s="50">
        <v>100</v>
      </c>
      <c r="N104" s="51">
        <f t="shared" si="49"/>
        <v>338.99985777777783</v>
      </c>
      <c r="O104" s="51">
        <f t="shared" si="50"/>
        <v>112.99995259259261</v>
      </c>
      <c r="P104" s="51">
        <f t="shared" si="51"/>
        <v>451.99981037037043</v>
      </c>
      <c r="Q104" s="53"/>
      <c r="R104" s="4"/>
    </row>
    <row r="105" spans="1:18" s="5" customFormat="1" x14ac:dyDescent="0.25">
      <c r="A105" s="52">
        <f>IF(I105&lt;&gt;"",1+MAX($A$40:A103),"")</f>
        <v>32</v>
      </c>
      <c r="B105" s="44"/>
      <c r="C105" s="44"/>
      <c r="D105" s="45"/>
      <c r="E105" s="91" t="s">
        <v>399</v>
      </c>
      <c r="F105" s="95">
        <v>3.1529273333333343</v>
      </c>
      <c r="G105" s="54">
        <v>0.1</v>
      </c>
      <c r="H105" s="48">
        <f t="shared" si="48"/>
        <v>3.4682200666666678</v>
      </c>
      <c r="I105" s="93" t="s">
        <v>108</v>
      </c>
      <c r="J105" s="93"/>
      <c r="K105" s="93"/>
      <c r="L105" s="50">
        <v>300</v>
      </c>
      <c r="M105" s="50">
        <v>100</v>
      </c>
      <c r="N105" s="51">
        <f t="shared" si="49"/>
        <v>1040.4660200000003</v>
      </c>
      <c r="O105" s="51">
        <f t="shared" si="50"/>
        <v>346.82200666666677</v>
      </c>
      <c r="P105" s="51">
        <f t="shared" si="51"/>
        <v>1387.2880266666671</v>
      </c>
      <c r="Q105" s="53"/>
      <c r="R105" s="4"/>
    </row>
    <row r="106" spans="1:18" s="5" customFormat="1" x14ac:dyDescent="0.25">
      <c r="A106" s="52">
        <f>IF(I106&lt;&gt;"",1+MAX($A$40:A104),"")</f>
        <v>33</v>
      </c>
      <c r="B106" s="44"/>
      <c r="C106" s="44"/>
      <c r="D106" s="45"/>
      <c r="E106" s="91" t="s">
        <v>400</v>
      </c>
      <c r="F106" s="95">
        <v>1.0089281481481482</v>
      </c>
      <c r="G106" s="54">
        <v>0.1</v>
      </c>
      <c r="H106" s="48">
        <f t="shared" si="48"/>
        <v>1.1098209629629632</v>
      </c>
      <c r="I106" s="93" t="s">
        <v>108</v>
      </c>
      <c r="J106" s="93"/>
      <c r="K106" s="93"/>
      <c r="L106" s="50">
        <v>300</v>
      </c>
      <c r="M106" s="50">
        <v>100</v>
      </c>
      <c r="N106" s="51">
        <f t="shared" si="49"/>
        <v>332.94628888888894</v>
      </c>
      <c r="O106" s="51">
        <f t="shared" si="50"/>
        <v>110.98209629629632</v>
      </c>
      <c r="P106" s="51">
        <f t="shared" si="51"/>
        <v>443.92838518518528</v>
      </c>
      <c r="Q106" s="53"/>
      <c r="R106" s="4"/>
    </row>
    <row r="107" spans="1:18" s="5" customFormat="1" x14ac:dyDescent="0.25">
      <c r="A107" s="52">
        <f>IF(I107&lt;&gt;"",1+MAX($A$40:A105),"")</f>
        <v>33</v>
      </c>
      <c r="B107" s="44"/>
      <c r="C107" s="44"/>
      <c r="D107" s="45"/>
      <c r="E107" s="91" t="s">
        <v>401</v>
      </c>
      <c r="F107" s="95">
        <v>0.7357313703703704</v>
      </c>
      <c r="G107" s="54">
        <v>0.1</v>
      </c>
      <c r="H107" s="48">
        <f t="shared" si="48"/>
        <v>0.80930450740740745</v>
      </c>
      <c r="I107" s="93" t="s">
        <v>108</v>
      </c>
      <c r="J107" s="93"/>
      <c r="K107" s="93"/>
      <c r="L107" s="50">
        <v>300</v>
      </c>
      <c r="M107" s="50">
        <v>100</v>
      </c>
      <c r="N107" s="51">
        <f t="shared" si="49"/>
        <v>242.79135222222223</v>
      </c>
      <c r="O107" s="51">
        <f t="shared" si="50"/>
        <v>80.930450740740739</v>
      </c>
      <c r="P107" s="51">
        <f t="shared" si="51"/>
        <v>323.72180296296295</v>
      </c>
      <c r="Q107" s="53"/>
      <c r="R107" s="4"/>
    </row>
    <row r="108" spans="1:18" s="5" customFormat="1" x14ac:dyDescent="0.25">
      <c r="A108" s="52">
        <f>IF(I108&lt;&gt;"",1+MAX($A$40:A106),"")</f>
        <v>34</v>
      </c>
      <c r="B108" s="44"/>
      <c r="C108" s="44"/>
      <c r="D108" s="45"/>
      <c r="E108" s="91" t="s">
        <v>402</v>
      </c>
      <c r="F108" s="96">
        <v>0.48284418518518524</v>
      </c>
      <c r="G108" s="54">
        <v>0.1</v>
      </c>
      <c r="H108" s="98">
        <f t="shared" si="48"/>
        <v>0.53112860370370385</v>
      </c>
      <c r="I108" s="93" t="s">
        <v>108</v>
      </c>
      <c r="J108" s="93"/>
      <c r="K108" s="93"/>
      <c r="L108" s="50">
        <v>300</v>
      </c>
      <c r="M108" s="50">
        <v>100</v>
      </c>
      <c r="N108" s="51">
        <f t="shared" si="49"/>
        <v>159.33858111111115</v>
      </c>
      <c r="O108" s="51">
        <f t="shared" si="50"/>
        <v>53.112860370370385</v>
      </c>
      <c r="P108" s="51">
        <f t="shared" si="51"/>
        <v>212.45144148148154</v>
      </c>
      <c r="Q108" s="53"/>
      <c r="R108" s="4"/>
    </row>
    <row r="109" spans="1:18" s="5" customFormat="1" x14ac:dyDescent="0.25">
      <c r="A109" s="52">
        <f>IF(I109&lt;&gt;"",1+MAX($A$40:A107),"")</f>
        <v>34</v>
      </c>
      <c r="B109" s="44"/>
      <c r="C109" s="44"/>
      <c r="D109" s="45"/>
      <c r="E109" s="91" t="s">
        <v>403</v>
      </c>
      <c r="F109" s="96">
        <v>8.6797333333333337E-2</v>
      </c>
      <c r="G109" s="54">
        <v>0.1</v>
      </c>
      <c r="H109" s="98">
        <f t="shared" si="48"/>
        <v>9.547706666666668E-2</v>
      </c>
      <c r="I109" s="93" t="s">
        <v>108</v>
      </c>
      <c r="J109" s="93"/>
      <c r="K109" s="93"/>
      <c r="L109" s="50">
        <v>300</v>
      </c>
      <c r="M109" s="50">
        <v>100</v>
      </c>
      <c r="N109" s="51">
        <f t="shared" si="49"/>
        <v>28.643120000000003</v>
      </c>
      <c r="O109" s="51">
        <f t="shared" si="50"/>
        <v>9.5477066666666683</v>
      </c>
      <c r="P109" s="51">
        <f t="shared" si="51"/>
        <v>38.190826666666673</v>
      </c>
      <c r="Q109" s="53"/>
      <c r="R109" s="4"/>
    </row>
    <row r="110" spans="1:18" s="5" customFormat="1" x14ac:dyDescent="0.25">
      <c r="A110" s="52">
        <f>IF(I110&lt;&gt;"",1+MAX($A$40:A108),"")</f>
        <v>35</v>
      </c>
      <c r="B110" s="44"/>
      <c r="C110" s="44"/>
      <c r="D110" s="45"/>
      <c r="E110" s="91" t="s">
        <v>404</v>
      </c>
      <c r="F110" s="95">
        <v>0.74370370370370364</v>
      </c>
      <c r="G110" s="54">
        <v>0.1</v>
      </c>
      <c r="H110" s="48">
        <f t="shared" si="48"/>
        <v>0.81807407407407406</v>
      </c>
      <c r="I110" s="93" t="s">
        <v>108</v>
      </c>
      <c r="J110" s="93"/>
      <c r="K110" s="93"/>
      <c r="L110" s="50">
        <v>300</v>
      </c>
      <c r="M110" s="50">
        <v>100</v>
      </c>
      <c r="N110" s="51">
        <f t="shared" si="49"/>
        <v>245.42222222222222</v>
      </c>
      <c r="O110" s="51">
        <f t="shared" si="50"/>
        <v>81.80740740740741</v>
      </c>
      <c r="P110" s="51">
        <f t="shared" si="51"/>
        <v>327.22962962962964</v>
      </c>
      <c r="Q110" s="53"/>
      <c r="R110" s="4"/>
    </row>
    <row r="111" spans="1:18" s="5" customFormat="1" x14ac:dyDescent="0.25">
      <c r="A111" s="52">
        <f>IF(I111&lt;&gt;"",1+MAX($A$40:A109),"")</f>
        <v>35</v>
      </c>
      <c r="B111" s="44"/>
      <c r="C111" s="44"/>
      <c r="D111" s="45"/>
      <c r="E111" s="91" t="s">
        <v>405</v>
      </c>
      <c r="F111" s="96">
        <v>0.29444444444444445</v>
      </c>
      <c r="G111" s="54">
        <v>0.1</v>
      </c>
      <c r="H111" s="98">
        <f t="shared" si="48"/>
        <v>0.32388888888888895</v>
      </c>
      <c r="I111" s="93" t="s">
        <v>108</v>
      </c>
      <c r="J111" s="93"/>
      <c r="K111" s="93"/>
      <c r="L111" s="50">
        <v>300</v>
      </c>
      <c r="M111" s="50">
        <v>100</v>
      </c>
      <c r="N111" s="51">
        <f t="shared" si="49"/>
        <v>97.166666666666686</v>
      </c>
      <c r="O111" s="51">
        <f t="shared" si="50"/>
        <v>32.388888888888893</v>
      </c>
      <c r="P111" s="51">
        <f t="shared" si="51"/>
        <v>129.55555555555557</v>
      </c>
      <c r="Q111" s="53"/>
      <c r="R111" s="4"/>
    </row>
    <row r="112" spans="1:18" s="5" customFormat="1" x14ac:dyDescent="0.25">
      <c r="A112" s="52">
        <f>IF(I112&lt;&gt;"",1+MAX($A$40:A110),"")</f>
        <v>36</v>
      </c>
      <c r="B112" s="44"/>
      <c r="C112" s="44"/>
      <c r="D112" s="45"/>
      <c r="E112" s="91" t="s">
        <v>406</v>
      </c>
      <c r="F112" s="96">
        <v>0.21962962962962962</v>
      </c>
      <c r="G112" s="54">
        <v>0.1</v>
      </c>
      <c r="H112" s="98">
        <f t="shared" si="48"/>
        <v>0.24159259259259261</v>
      </c>
      <c r="I112" s="93" t="s">
        <v>108</v>
      </c>
      <c r="J112" s="93"/>
      <c r="K112" s="93"/>
      <c r="L112" s="50">
        <v>300</v>
      </c>
      <c r="M112" s="50">
        <v>100</v>
      </c>
      <c r="N112" s="51">
        <f t="shared" si="49"/>
        <v>72.477777777777789</v>
      </c>
      <c r="O112" s="51">
        <f t="shared" si="50"/>
        <v>24.159259259259262</v>
      </c>
      <c r="P112" s="51">
        <f t="shared" si="51"/>
        <v>96.637037037037047</v>
      </c>
      <c r="Q112" s="53"/>
      <c r="R112" s="4"/>
    </row>
    <row r="113" spans="1:18" s="5" customFormat="1" x14ac:dyDescent="0.25">
      <c r="A113" s="52">
        <f>IF(I113&lt;&gt;"",1+MAX($A$40:A111),"")</f>
        <v>36</v>
      </c>
      <c r="B113" s="44"/>
      <c r="C113" s="44"/>
      <c r="D113" s="45"/>
      <c r="E113" s="91" t="s">
        <v>407</v>
      </c>
      <c r="F113" s="95">
        <v>0.62037037037037035</v>
      </c>
      <c r="G113" s="54">
        <v>0.1</v>
      </c>
      <c r="H113" s="48">
        <f t="shared" si="48"/>
        <v>0.68240740740740746</v>
      </c>
      <c r="I113" s="93" t="s">
        <v>108</v>
      </c>
      <c r="J113" s="93"/>
      <c r="K113" s="93"/>
      <c r="L113" s="50">
        <v>300</v>
      </c>
      <c r="M113" s="50">
        <v>100</v>
      </c>
      <c r="N113" s="51">
        <f t="shared" si="49"/>
        <v>204.72222222222223</v>
      </c>
      <c r="O113" s="51">
        <f t="shared" si="50"/>
        <v>68.240740740740748</v>
      </c>
      <c r="P113" s="51">
        <f t="shared" si="51"/>
        <v>272.96296296296299</v>
      </c>
      <c r="Q113" s="53"/>
      <c r="R113" s="4"/>
    </row>
    <row r="114" spans="1:18" s="5" customFormat="1" x14ac:dyDescent="0.25">
      <c r="A114" s="52">
        <f>IF(I114&lt;&gt;"",1+MAX($A$40:A112),"")</f>
        <v>37</v>
      </c>
      <c r="B114" s="44"/>
      <c r="C114" s="44"/>
      <c r="D114" s="45"/>
      <c r="E114" s="91" t="s">
        <v>408</v>
      </c>
      <c r="F114" s="95">
        <v>0.64074074074074072</v>
      </c>
      <c r="G114" s="54">
        <v>0.1</v>
      </c>
      <c r="H114" s="48">
        <f t="shared" si="48"/>
        <v>0.70481481481481489</v>
      </c>
      <c r="I114" s="93" t="s">
        <v>108</v>
      </c>
      <c r="J114" s="93"/>
      <c r="K114" s="93"/>
      <c r="L114" s="50">
        <v>300</v>
      </c>
      <c r="M114" s="50">
        <v>100</v>
      </c>
      <c r="N114" s="51">
        <f t="shared" si="49"/>
        <v>211.44444444444446</v>
      </c>
      <c r="O114" s="51">
        <f t="shared" si="50"/>
        <v>70.481481481481495</v>
      </c>
      <c r="P114" s="51">
        <f t="shared" si="51"/>
        <v>281.92592592592598</v>
      </c>
      <c r="Q114" s="53"/>
      <c r="R114" s="4"/>
    </row>
    <row r="115" spans="1:18" s="5" customFormat="1" x14ac:dyDescent="0.25">
      <c r="A115" s="52">
        <f>IF(I115&lt;&gt;"",1+MAX($A$40:A113),"")</f>
        <v>37</v>
      </c>
      <c r="B115" s="44"/>
      <c r="C115" s="44"/>
      <c r="D115" s="45"/>
      <c r="E115" s="91" t="s">
        <v>409</v>
      </c>
      <c r="F115" s="95">
        <v>0.56555555555555559</v>
      </c>
      <c r="G115" s="54">
        <v>0.1</v>
      </c>
      <c r="H115" s="48">
        <f t="shared" si="48"/>
        <v>0.62211111111111117</v>
      </c>
      <c r="I115" s="93" t="s">
        <v>108</v>
      </c>
      <c r="J115" s="93"/>
      <c r="K115" s="93"/>
      <c r="L115" s="50">
        <v>300</v>
      </c>
      <c r="M115" s="50">
        <v>100</v>
      </c>
      <c r="N115" s="51">
        <f t="shared" si="49"/>
        <v>186.63333333333335</v>
      </c>
      <c r="O115" s="51">
        <f t="shared" si="50"/>
        <v>62.211111111111116</v>
      </c>
      <c r="P115" s="51">
        <f t="shared" si="51"/>
        <v>248.84444444444446</v>
      </c>
      <c r="Q115" s="53"/>
      <c r="R115" s="4"/>
    </row>
    <row r="116" spans="1:18" s="5" customFormat="1" x14ac:dyDescent="0.25">
      <c r="A116" s="52">
        <f>IF(I116&lt;&gt;"",1+MAX($A$40:A114),"")</f>
        <v>38</v>
      </c>
      <c r="B116" s="44"/>
      <c r="C116" s="44"/>
      <c r="D116" s="45"/>
      <c r="E116" s="91" t="s">
        <v>410</v>
      </c>
      <c r="F116" s="96">
        <v>0.4811111111111111</v>
      </c>
      <c r="G116" s="54">
        <v>0.1</v>
      </c>
      <c r="H116" s="98">
        <f t="shared" si="48"/>
        <v>0.52922222222222226</v>
      </c>
      <c r="I116" s="93" t="s">
        <v>108</v>
      </c>
      <c r="J116" s="93"/>
      <c r="K116" s="93"/>
      <c r="L116" s="50">
        <v>300</v>
      </c>
      <c r="M116" s="50">
        <v>100</v>
      </c>
      <c r="N116" s="51">
        <f t="shared" si="49"/>
        <v>158.76666666666668</v>
      </c>
      <c r="O116" s="51">
        <f t="shared" si="50"/>
        <v>52.922222222222224</v>
      </c>
      <c r="P116" s="51">
        <f t="shared" si="51"/>
        <v>211.6888888888889</v>
      </c>
      <c r="Q116" s="53"/>
      <c r="R116" s="4"/>
    </row>
    <row r="117" spans="1:18" s="5" customFormat="1" x14ac:dyDescent="0.25">
      <c r="A117" s="52">
        <f>IF(I117&lt;&gt;"",1+MAX($A$40:A115),"")</f>
        <v>38</v>
      </c>
      <c r="B117" s="44"/>
      <c r="C117" s="44"/>
      <c r="D117" s="45"/>
      <c r="E117" s="91" t="s">
        <v>411</v>
      </c>
      <c r="F117" s="95">
        <v>0.60518518518518516</v>
      </c>
      <c r="G117" s="54">
        <v>0.1</v>
      </c>
      <c r="H117" s="48">
        <f t="shared" si="48"/>
        <v>0.66570370370370369</v>
      </c>
      <c r="I117" s="93" t="s">
        <v>108</v>
      </c>
      <c r="J117" s="93"/>
      <c r="K117" s="93"/>
      <c r="L117" s="50">
        <v>300</v>
      </c>
      <c r="M117" s="50">
        <v>100</v>
      </c>
      <c r="N117" s="51">
        <f t="shared" si="49"/>
        <v>199.71111111111111</v>
      </c>
      <c r="O117" s="51">
        <f t="shared" si="50"/>
        <v>66.57037037037037</v>
      </c>
      <c r="P117" s="51">
        <f t="shared" si="51"/>
        <v>266.28148148148148</v>
      </c>
      <c r="Q117" s="53"/>
      <c r="R117" s="4"/>
    </row>
    <row r="118" spans="1:18" s="5" customFormat="1" x14ac:dyDescent="0.25">
      <c r="A118" s="52">
        <f>IF(I118&lt;&gt;"",1+MAX($A$40:A116),"")</f>
        <v>39</v>
      </c>
      <c r="B118" s="44"/>
      <c r="C118" s="44"/>
      <c r="D118" s="45"/>
      <c r="E118" s="91" t="s">
        <v>412</v>
      </c>
      <c r="F118" s="95">
        <v>0.53925925925925933</v>
      </c>
      <c r="G118" s="54">
        <v>0.1</v>
      </c>
      <c r="H118" s="48">
        <f t="shared" si="48"/>
        <v>0.59318518518518526</v>
      </c>
      <c r="I118" s="93" t="s">
        <v>108</v>
      </c>
      <c r="J118" s="93"/>
      <c r="K118" s="93"/>
      <c r="L118" s="50">
        <v>300</v>
      </c>
      <c r="M118" s="50">
        <v>100</v>
      </c>
      <c r="N118" s="51">
        <f t="shared" si="49"/>
        <v>177.95555555555558</v>
      </c>
      <c r="O118" s="51">
        <f t="shared" si="50"/>
        <v>59.318518518518523</v>
      </c>
      <c r="P118" s="51">
        <f t="shared" si="51"/>
        <v>237.27407407407409</v>
      </c>
      <c r="Q118" s="53"/>
      <c r="R118" s="4"/>
    </row>
    <row r="119" spans="1:18" s="5" customFormat="1" x14ac:dyDescent="0.25">
      <c r="A119" s="52">
        <f>IF(I119&lt;&gt;"",1+MAX($A$40:A117),"")</f>
        <v>39</v>
      </c>
      <c r="B119" s="44"/>
      <c r="C119" s="44"/>
      <c r="D119" s="45"/>
      <c r="E119" s="91" t="s">
        <v>413</v>
      </c>
      <c r="F119" s="96">
        <v>0.40407407407407409</v>
      </c>
      <c r="G119" s="54">
        <v>0.1</v>
      </c>
      <c r="H119" s="98">
        <f t="shared" si="48"/>
        <v>0.44448148148148153</v>
      </c>
      <c r="I119" s="93" t="s">
        <v>108</v>
      </c>
      <c r="J119" s="93"/>
      <c r="K119" s="93"/>
      <c r="L119" s="50">
        <v>300</v>
      </c>
      <c r="M119" s="50">
        <v>100</v>
      </c>
      <c r="N119" s="51">
        <f t="shared" si="49"/>
        <v>133.34444444444446</v>
      </c>
      <c r="O119" s="51">
        <f t="shared" si="50"/>
        <v>44.448148148148157</v>
      </c>
      <c r="P119" s="51">
        <f t="shared" si="51"/>
        <v>177.79259259259263</v>
      </c>
      <c r="Q119" s="53"/>
      <c r="R119" s="4"/>
    </row>
    <row r="120" spans="1:18" s="5" customFormat="1" x14ac:dyDescent="0.25">
      <c r="A120" s="52">
        <f>IF(I120&lt;&gt;"",1+MAX($A$40:A118),"")</f>
        <v>40</v>
      </c>
      <c r="B120" s="44"/>
      <c r="C120" s="44"/>
      <c r="D120" s="45"/>
      <c r="E120" s="91" t="s">
        <v>414</v>
      </c>
      <c r="F120" s="96">
        <v>0.18682400000000002</v>
      </c>
      <c r="G120" s="54">
        <v>0.1</v>
      </c>
      <c r="H120" s="98">
        <f t="shared" si="48"/>
        <v>0.20550640000000003</v>
      </c>
      <c r="I120" s="93" t="s">
        <v>108</v>
      </c>
      <c r="J120" s="93"/>
      <c r="K120" s="93"/>
      <c r="L120" s="50">
        <v>300</v>
      </c>
      <c r="M120" s="50">
        <v>100</v>
      </c>
      <c r="N120" s="51">
        <f t="shared" si="49"/>
        <v>61.651920000000011</v>
      </c>
      <c r="O120" s="51">
        <f t="shared" si="50"/>
        <v>20.550640000000005</v>
      </c>
      <c r="P120" s="51">
        <f t="shared" si="51"/>
        <v>82.20256000000002</v>
      </c>
      <c r="Q120" s="53"/>
      <c r="R120" s="4"/>
    </row>
    <row r="121" spans="1:18" s="5" customFormat="1" x14ac:dyDescent="0.25">
      <c r="A121" s="52">
        <f>IF(I121&lt;&gt;"",1+MAX($A$40:A119),"")</f>
        <v>40</v>
      </c>
      <c r="B121" s="44"/>
      <c r="C121" s="44"/>
      <c r="D121" s="45"/>
      <c r="E121" s="91" t="s">
        <v>415</v>
      </c>
      <c r="F121" s="96">
        <v>0.17246533333333336</v>
      </c>
      <c r="G121" s="54">
        <v>0.1</v>
      </c>
      <c r="H121" s="98">
        <f t="shared" si="48"/>
        <v>0.1897118666666667</v>
      </c>
      <c r="I121" s="93" t="s">
        <v>108</v>
      </c>
      <c r="J121" s="93"/>
      <c r="K121" s="93"/>
      <c r="L121" s="50">
        <v>300</v>
      </c>
      <c r="M121" s="50">
        <v>100</v>
      </c>
      <c r="N121" s="51">
        <f t="shared" si="49"/>
        <v>56.913560000000011</v>
      </c>
      <c r="O121" s="51">
        <f t="shared" si="50"/>
        <v>18.971186666666672</v>
      </c>
      <c r="P121" s="51">
        <f t="shared" si="51"/>
        <v>75.884746666666686</v>
      </c>
      <c r="Q121" s="53"/>
      <c r="R121" s="4"/>
    </row>
    <row r="122" spans="1:18" s="5" customFormat="1" x14ac:dyDescent="0.25">
      <c r="A122" s="52">
        <f>IF(I122&lt;&gt;"",1+MAX($A$40:A120),"")</f>
        <v>41</v>
      </c>
      <c r="B122" s="44"/>
      <c r="C122" s="44"/>
      <c r="D122" s="45"/>
      <c r="E122" s="91" t="s">
        <v>416</v>
      </c>
      <c r="F122" s="96">
        <v>0.18408133333333335</v>
      </c>
      <c r="G122" s="54">
        <v>0.1</v>
      </c>
      <c r="H122" s="98">
        <f t="shared" si="48"/>
        <v>0.2024894666666667</v>
      </c>
      <c r="I122" s="93" t="s">
        <v>108</v>
      </c>
      <c r="J122" s="93"/>
      <c r="K122" s="93"/>
      <c r="L122" s="50">
        <v>300</v>
      </c>
      <c r="M122" s="50">
        <v>100</v>
      </c>
      <c r="N122" s="51">
        <f t="shared" si="49"/>
        <v>60.746840000000013</v>
      </c>
      <c r="O122" s="51">
        <f t="shared" si="50"/>
        <v>20.248946666666669</v>
      </c>
      <c r="P122" s="51">
        <f t="shared" si="51"/>
        <v>80.995786666666675</v>
      </c>
      <c r="Q122" s="53"/>
      <c r="R122" s="4"/>
    </row>
    <row r="123" spans="1:18" s="5" customFormat="1" x14ac:dyDescent="0.25">
      <c r="A123" s="52">
        <f>IF(I123&lt;&gt;"",1+MAX($A$40:A121),"")</f>
        <v>41</v>
      </c>
      <c r="B123" s="44"/>
      <c r="C123" s="44"/>
      <c r="D123" s="45"/>
      <c r="E123" s="91" t="s">
        <v>417</v>
      </c>
      <c r="F123" s="95">
        <v>2.2326000000000001</v>
      </c>
      <c r="G123" s="54">
        <v>0.1</v>
      </c>
      <c r="H123" s="48">
        <f t="shared" si="48"/>
        <v>2.4558600000000004</v>
      </c>
      <c r="I123" s="93" t="s">
        <v>108</v>
      </c>
      <c r="J123" s="93"/>
      <c r="K123" s="93"/>
      <c r="L123" s="50">
        <v>300</v>
      </c>
      <c r="M123" s="50">
        <v>100</v>
      </c>
      <c r="N123" s="51">
        <f t="shared" si="49"/>
        <v>736.75800000000015</v>
      </c>
      <c r="O123" s="51">
        <f t="shared" si="50"/>
        <v>245.58600000000004</v>
      </c>
      <c r="P123" s="51">
        <f t="shared" si="51"/>
        <v>982.34400000000016</v>
      </c>
      <c r="Q123" s="53"/>
      <c r="R123" s="4"/>
    </row>
    <row r="124" spans="1:18" s="5" customFormat="1" x14ac:dyDescent="0.25">
      <c r="A124" s="52">
        <f>IF(I124&lt;&gt;"",1+MAX($A$40:A122),"")</f>
        <v>42</v>
      </c>
      <c r="B124" s="44"/>
      <c r="C124" s="44"/>
      <c r="D124" s="45"/>
      <c r="E124" s="91" t="s">
        <v>418</v>
      </c>
      <c r="F124" s="95">
        <v>2.6034596666666667</v>
      </c>
      <c r="G124" s="54">
        <v>0.1</v>
      </c>
      <c r="H124" s="48">
        <f t="shared" si="48"/>
        <v>2.8638056333333335</v>
      </c>
      <c r="I124" s="93" t="s">
        <v>108</v>
      </c>
      <c r="J124" s="93"/>
      <c r="K124" s="93"/>
      <c r="L124" s="50">
        <v>300</v>
      </c>
      <c r="M124" s="50">
        <v>100</v>
      </c>
      <c r="N124" s="51">
        <f t="shared" si="49"/>
        <v>859.14169000000004</v>
      </c>
      <c r="O124" s="51">
        <f t="shared" si="50"/>
        <v>286.38056333333333</v>
      </c>
      <c r="P124" s="51">
        <f t="shared" si="51"/>
        <v>1145.5222533333333</v>
      </c>
      <c r="Q124" s="53"/>
      <c r="R124" s="4"/>
    </row>
    <row r="125" spans="1:18" s="5" customFormat="1" x14ac:dyDescent="0.25">
      <c r="A125" s="52">
        <f>IF(I125&lt;&gt;"",1+MAX($A$40:A123),"")</f>
        <v>42</v>
      </c>
      <c r="B125" s="44"/>
      <c r="C125" s="44"/>
      <c r="D125" s="45"/>
      <c r="E125" s="91" t="s">
        <v>419</v>
      </c>
      <c r="F125" s="95">
        <v>2.1432960000000003</v>
      </c>
      <c r="G125" s="54">
        <v>0.1</v>
      </c>
      <c r="H125" s="48">
        <f t="shared" si="48"/>
        <v>2.3576256000000004</v>
      </c>
      <c r="I125" s="93" t="s">
        <v>108</v>
      </c>
      <c r="J125" s="93"/>
      <c r="K125" s="93"/>
      <c r="L125" s="50">
        <v>300</v>
      </c>
      <c r="M125" s="50">
        <v>100</v>
      </c>
      <c r="N125" s="51">
        <f t="shared" si="49"/>
        <v>707.28768000000014</v>
      </c>
      <c r="O125" s="51">
        <f t="shared" si="50"/>
        <v>235.76256000000004</v>
      </c>
      <c r="P125" s="51">
        <f t="shared" si="51"/>
        <v>943.05024000000014</v>
      </c>
      <c r="Q125" s="53"/>
      <c r="R125" s="4"/>
    </row>
    <row r="126" spans="1:18" s="5" customFormat="1" x14ac:dyDescent="0.25">
      <c r="A126" s="52">
        <f>IF(I126&lt;&gt;"",1+MAX($A$40:A124),"")</f>
        <v>43</v>
      </c>
      <c r="B126" s="44"/>
      <c r="C126" s="44"/>
      <c r="D126" s="45"/>
      <c r="E126" s="91" t="s">
        <v>420</v>
      </c>
      <c r="F126" s="95">
        <v>0.55740740740740746</v>
      </c>
      <c r="G126" s="54">
        <v>0.1</v>
      </c>
      <c r="H126" s="48">
        <f t="shared" si="48"/>
        <v>0.61314814814814822</v>
      </c>
      <c r="I126" s="93" t="s">
        <v>108</v>
      </c>
      <c r="J126" s="93"/>
      <c r="K126" s="93"/>
      <c r="L126" s="50">
        <v>300</v>
      </c>
      <c r="M126" s="50">
        <v>100</v>
      </c>
      <c r="N126" s="51">
        <f t="shared" si="49"/>
        <v>183.94444444444446</v>
      </c>
      <c r="O126" s="51">
        <f t="shared" si="50"/>
        <v>61.314814814814824</v>
      </c>
      <c r="P126" s="51">
        <f t="shared" si="51"/>
        <v>245.2592592592593</v>
      </c>
      <c r="Q126" s="53"/>
      <c r="R126" s="4"/>
    </row>
    <row r="127" spans="1:18" s="5" customFormat="1" x14ac:dyDescent="0.25">
      <c r="A127" s="52">
        <f>IF(I127&lt;&gt;"",1+MAX($A$40:A125),"")</f>
        <v>43</v>
      </c>
      <c r="B127" s="44"/>
      <c r="C127" s="44"/>
      <c r="D127" s="45"/>
      <c r="E127" s="91" t="s">
        <v>421</v>
      </c>
      <c r="F127" s="96">
        <v>0.3762962962962963</v>
      </c>
      <c r="G127" s="54">
        <v>0.1</v>
      </c>
      <c r="H127" s="98">
        <f t="shared" si="48"/>
        <v>0.41392592592592597</v>
      </c>
      <c r="I127" s="93" t="s">
        <v>108</v>
      </c>
      <c r="J127" s="93"/>
      <c r="K127" s="93"/>
      <c r="L127" s="50">
        <v>300</v>
      </c>
      <c r="M127" s="50">
        <v>100</v>
      </c>
      <c r="N127" s="51">
        <f t="shared" si="49"/>
        <v>124.17777777777779</v>
      </c>
      <c r="O127" s="51">
        <f t="shared" si="50"/>
        <v>41.392592592592599</v>
      </c>
      <c r="P127" s="51">
        <f t="shared" si="51"/>
        <v>165.5703703703704</v>
      </c>
      <c r="Q127" s="53"/>
      <c r="R127" s="4"/>
    </row>
    <row r="128" spans="1:18" s="5" customFormat="1" x14ac:dyDescent="0.25">
      <c r="A128" s="52">
        <f>IF(I128&lt;&gt;"",1+MAX($A$40:A126),"")</f>
        <v>44</v>
      </c>
      <c r="B128" s="44"/>
      <c r="C128" s="44"/>
      <c r="D128" s="45"/>
      <c r="E128" s="91" t="s">
        <v>422</v>
      </c>
      <c r="F128" s="95">
        <v>0.98141192592592597</v>
      </c>
      <c r="G128" s="54">
        <v>0.1</v>
      </c>
      <c r="H128" s="48">
        <f t="shared" si="48"/>
        <v>1.0795531185185185</v>
      </c>
      <c r="I128" s="93" t="s">
        <v>108</v>
      </c>
      <c r="J128" s="93"/>
      <c r="K128" s="93"/>
      <c r="L128" s="50">
        <v>300</v>
      </c>
      <c r="M128" s="50">
        <v>100</v>
      </c>
      <c r="N128" s="51">
        <f t="shared" si="49"/>
        <v>323.86593555555555</v>
      </c>
      <c r="O128" s="51">
        <f t="shared" si="50"/>
        <v>107.95531185185186</v>
      </c>
      <c r="P128" s="51">
        <f t="shared" si="51"/>
        <v>431.82124740740744</v>
      </c>
      <c r="Q128" s="53"/>
      <c r="R128" s="4"/>
    </row>
    <row r="129" spans="1:18" s="5" customFormat="1" x14ac:dyDescent="0.25">
      <c r="A129" s="52">
        <f>IF(I129&lt;&gt;"",1+MAX($A$40:A127),"")</f>
        <v>44</v>
      </c>
      <c r="B129" s="44"/>
      <c r="C129" s="44"/>
      <c r="D129" s="45"/>
      <c r="E129" s="91" t="s">
        <v>423</v>
      </c>
      <c r="F129" s="95">
        <v>1.2626593333333334</v>
      </c>
      <c r="G129" s="54">
        <v>0.1</v>
      </c>
      <c r="H129" s="48">
        <f t="shared" si="48"/>
        <v>1.3889252666666667</v>
      </c>
      <c r="I129" s="93" t="s">
        <v>108</v>
      </c>
      <c r="J129" s="93"/>
      <c r="K129" s="93"/>
      <c r="L129" s="50">
        <v>300</v>
      </c>
      <c r="M129" s="50">
        <v>100</v>
      </c>
      <c r="N129" s="51">
        <f t="shared" si="49"/>
        <v>416.67758000000003</v>
      </c>
      <c r="O129" s="51">
        <f t="shared" si="50"/>
        <v>138.89252666666667</v>
      </c>
      <c r="P129" s="51">
        <f t="shared" si="51"/>
        <v>555.57010666666667</v>
      </c>
      <c r="Q129" s="53"/>
      <c r="R129" s="4"/>
    </row>
    <row r="130" spans="1:18" s="5" customFormat="1" x14ac:dyDescent="0.25">
      <c r="A130" s="52">
        <f>IF(I130&lt;&gt;"",1+MAX($A$40:A128),"")</f>
        <v>45</v>
      </c>
      <c r="B130" s="44"/>
      <c r="C130" s="44"/>
      <c r="D130" s="45"/>
      <c r="E130" s="91" t="s">
        <v>424</v>
      </c>
      <c r="F130" s="96">
        <v>0.37111111111111111</v>
      </c>
      <c r="G130" s="54">
        <v>0.1</v>
      </c>
      <c r="H130" s="98">
        <f t="shared" si="48"/>
        <v>0.40822222222222226</v>
      </c>
      <c r="I130" s="93" t="s">
        <v>108</v>
      </c>
      <c r="J130" s="93"/>
      <c r="K130" s="93"/>
      <c r="L130" s="50">
        <v>300</v>
      </c>
      <c r="M130" s="50">
        <v>100</v>
      </c>
      <c r="N130" s="51">
        <f t="shared" si="49"/>
        <v>122.46666666666668</v>
      </c>
      <c r="O130" s="51">
        <f t="shared" si="50"/>
        <v>40.822222222222223</v>
      </c>
      <c r="P130" s="51">
        <f t="shared" si="51"/>
        <v>163.28888888888889</v>
      </c>
      <c r="Q130" s="53"/>
      <c r="R130" s="4"/>
    </row>
    <row r="131" spans="1:18" s="5" customFormat="1" x14ac:dyDescent="0.25">
      <c r="A131" s="52">
        <f>IF(I131&lt;&gt;"",1+MAX($A$40:A129),"")</f>
        <v>45</v>
      </c>
      <c r="B131" s="44"/>
      <c r="C131" s="44"/>
      <c r="D131" s="45"/>
      <c r="E131" s="91" t="s">
        <v>425</v>
      </c>
      <c r="F131" s="96">
        <v>0.1537037037037037</v>
      </c>
      <c r="G131" s="54">
        <v>0.1</v>
      </c>
      <c r="H131" s="98">
        <f t="shared" si="48"/>
        <v>0.1690740740740741</v>
      </c>
      <c r="I131" s="93" t="s">
        <v>108</v>
      </c>
      <c r="J131" s="93"/>
      <c r="K131" s="93"/>
      <c r="L131" s="50">
        <v>300</v>
      </c>
      <c r="M131" s="50">
        <v>100</v>
      </c>
      <c r="N131" s="51">
        <f t="shared" si="49"/>
        <v>50.722222222222229</v>
      </c>
      <c r="O131" s="51">
        <f t="shared" si="50"/>
        <v>16.907407407407408</v>
      </c>
      <c r="P131" s="51">
        <f t="shared" si="51"/>
        <v>67.629629629629633</v>
      </c>
      <c r="Q131" s="53"/>
      <c r="R131" s="4"/>
    </row>
    <row r="132" spans="1:18" s="5" customFormat="1" x14ac:dyDescent="0.25">
      <c r="A132" s="52">
        <f>IF(I132&lt;&gt;"",1+MAX($A$40:A130),"")</f>
        <v>46</v>
      </c>
      <c r="B132" s="44"/>
      <c r="C132" s="44"/>
      <c r="D132" s="45"/>
      <c r="E132" s="91" t="s">
        <v>426</v>
      </c>
      <c r="F132" s="96">
        <v>0.34703703703703703</v>
      </c>
      <c r="G132" s="54">
        <v>0.1</v>
      </c>
      <c r="H132" s="98">
        <f t="shared" si="48"/>
        <v>0.38174074074074077</v>
      </c>
      <c r="I132" s="93" t="s">
        <v>108</v>
      </c>
      <c r="J132" s="93"/>
      <c r="K132" s="93"/>
      <c r="L132" s="50">
        <v>300</v>
      </c>
      <c r="M132" s="50">
        <v>100</v>
      </c>
      <c r="N132" s="51">
        <f t="shared" si="49"/>
        <v>114.52222222222223</v>
      </c>
      <c r="O132" s="51">
        <f t="shared" si="50"/>
        <v>38.174074074074078</v>
      </c>
      <c r="P132" s="51">
        <f t="shared" si="51"/>
        <v>152.69629629629631</v>
      </c>
      <c r="Q132" s="53"/>
      <c r="R132" s="4"/>
    </row>
    <row r="133" spans="1:18" s="5" customFormat="1" x14ac:dyDescent="0.25">
      <c r="A133" s="52">
        <f>IF(I133&lt;&gt;"",1+MAX($A$40:A131),"")</f>
        <v>46</v>
      </c>
      <c r="B133" s="44"/>
      <c r="C133" s="44"/>
      <c r="D133" s="45"/>
      <c r="E133" s="91" t="s">
        <v>427</v>
      </c>
      <c r="F133" s="95">
        <v>2.0837600000000003</v>
      </c>
      <c r="G133" s="54">
        <v>0.1</v>
      </c>
      <c r="H133" s="48">
        <f t="shared" si="48"/>
        <v>2.2921360000000006</v>
      </c>
      <c r="I133" s="93" t="s">
        <v>108</v>
      </c>
      <c r="J133" s="93"/>
      <c r="K133" s="93"/>
      <c r="L133" s="50">
        <v>300</v>
      </c>
      <c r="M133" s="50">
        <v>100</v>
      </c>
      <c r="N133" s="51">
        <f t="shared" si="49"/>
        <v>687.64080000000024</v>
      </c>
      <c r="O133" s="51">
        <f t="shared" si="50"/>
        <v>229.21360000000007</v>
      </c>
      <c r="P133" s="51">
        <f t="shared" si="51"/>
        <v>916.85440000000028</v>
      </c>
      <c r="Q133" s="53"/>
      <c r="R133" s="4"/>
    </row>
    <row r="134" spans="1:18" s="5" customFormat="1" x14ac:dyDescent="0.25">
      <c r="A134" s="52">
        <f>IF(I134&lt;&gt;"",1+MAX($A$40:A132),"")</f>
        <v>47</v>
      </c>
      <c r="B134" s="44"/>
      <c r="C134" s="44"/>
      <c r="D134" s="45"/>
      <c r="E134" s="91" t="s">
        <v>428</v>
      </c>
      <c r="F134" s="95">
        <v>2.5699706666666668</v>
      </c>
      <c r="G134" s="54">
        <v>0.1</v>
      </c>
      <c r="H134" s="48">
        <f t="shared" si="48"/>
        <v>2.8269677333333338</v>
      </c>
      <c r="I134" s="93" t="s">
        <v>108</v>
      </c>
      <c r="J134" s="93"/>
      <c r="K134" s="93"/>
      <c r="L134" s="50">
        <v>300</v>
      </c>
      <c r="M134" s="50">
        <v>100</v>
      </c>
      <c r="N134" s="51">
        <f t="shared" si="49"/>
        <v>848.09032000000013</v>
      </c>
      <c r="O134" s="51">
        <f t="shared" si="50"/>
        <v>282.6967733333334</v>
      </c>
      <c r="P134" s="51">
        <f t="shared" si="51"/>
        <v>1130.7870933333336</v>
      </c>
      <c r="Q134" s="53"/>
      <c r="R134" s="4"/>
    </row>
    <row r="135" spans="1:18" s="5" customFormat="1" x14ac:dyDescent="0.25">
      <c r="A135" s="52">
        <f>IF(I135&lt;&gt;"",1+MAX($A$40:A133),"")</f>
        <v>47</v>
      </c>
      <c r="B135" s="44"/>
      <c r="C135" s="44"/>
      <c r="D135" s="45"/>
      <c r="E135" s="91" t="s">
        <v>429</v>
      </c>
      <c r="F135" s="96">
        <v>0.3540740740740741</v>
      </c>
      <c r="G135" s="54">
        <v>0.1</v>
      </c>
      <c r="H135" s="98">
        <f t="shared" si="48"/>
        <v>0.38948148148148154</v>
      </c>
      <c r="I135" s="93" t="s">
        <v>108</v>
      </c>
      <c r="J135" s="93"/>
      <c r="K135" s="93"/>
      <c r="L135" s="50">
        <v>300</v>
      </c>
      <c r="M135" s="50">
        <v>100</v>
      </c>
      <c r="N135" s="51">
        <f t="shared" si="49"/>
        <v>116.84444444444446</v>
      </c>
      <c r="O135" s="51">
        <f t="shared" si="50"/>
        <v>38.948148148148157</v>
      </c>
      <c r="P135" s="51">
        <f t="shared" si="51"/>
        <v>155.79259259259263</v>
      </c>
      <c r="Q135" s="53"/>
      <c r="R135" s="4"/>
    </row>
    <row r="136" spans="1:18" s="5" customFormat="1" x14ac:dyDescent="0.25">
      <c r="A136" s="52">
        <f>IF(I136&lt;&gt;"",1+MAX($A$40:A134),"")</f>
        <v>48</v>
      </c>
      <c r="B136" s="44"/>
      <c r="C136" s="44"/>
      <c r="D136" s="45"/>
      <c r="E136" s="91" t="s">
        <v>430</v>
      </c>
      <c r="F136" s="96">
        <v>0.15925925925925924</v>
      </c>
      <c r="G136" s="54">
        <v>0.1</v>
      </c>
      <c r="H136" s="98">
        <f t="shared" si="48"/>
        <v>0.17518518518518517</v>
      </c>
      <c r="I136" s="93" t="s">
        <v>108</v>
      </c>
      <c r="J136" s="93"/>
      <c r="K136" s="93"/>
      <c r="L136" s="50">
        <v>300</v>
      </c>
      <c r="M136" s="50">
        <v>100</v>
      </c>
      <c r="N136" s="51">
        <f t="shared" si="49"/>
        <v>52.55555555555555</v>
      </c>
      <c r="O136" s="51">
        <f t="shared" si="50"/>
        <v>17.518518518518515</v>
      </c>
      <c r="P136" s="51">
        <f t="shared" si="51"/>
        <v>70.074074074074062</v>
      </c>
      <c r="Q136" s="53"/>
      <c r="R136" s="4"/>
    </row>
    <row r="137" spans="1:18" s="5" customFormat="1" x14ac:dyDescent="0.25">
      <c r="A137" s="52">
        <f>IF(I137&lt;&gt;"",1+MAX($A$40:A135),"")</f>
        <v>48</v>
      </c>
      <c r="B137" s="44"/>
      <c r="C137" s="44"/>
      <c r="D137" s="45"/>
      <c r="E137" s="91" t="s">
        <v>431</v>
      </c>
      <c r="F137" s="96">
        <v>0.34296296296296297</v>
      </c>
      <c r="G137" s="54">
        <v>0.1</v>
      </c>
      <c r="H137" s="98">
        <f t="shared" si="48"/>
        <v>0.37725925925925929</v>
      </c>
      <c r="I137" s="93" t="s">
        <v>108</v>
      </c>
      <c r="J137" s="93"/>
      <c r="K137" s="93"/>
      <c r="L137" s="50">
        <v>300</v>
      </c>
      <c r="M137" s="50">
        <v>100</v>
      </c>
      <c r="N137" s="51">
        <f t="shared" si="49"/>
        <v>113.17777777777779</v>
      </c>
      <c r="O137" s="51">
        <f t="shared" si="50"/>
        <v>37.725925925925928</v>
      </c>
      <c r="P137" s="51">
        <f t="shared" si="51"/>
        <v>150.90370370370371</v>
      </c>
      <c r="Q137" s="53"/>
      <c r="R137" s="4"/>
    </row>
    <row r="138" spans="1:18" s="5" customFormat="1" x14ac:dyDescent="0.25">
      <c r="A138" s="52">
        <f>IF(I138&lt;&gt;"",1+MAX($A$40:A136),"")</f>
        <v>49</v>
      </c>
      <c r="B138" s="44"/>
      <c r="C138" s="44"/>
      <c r="D138" s="45"/>
      <c r="E138" s="91" t="s">
        <v>432</v>
      </c>
      <c r="F138" s="96">
        <v>0.35296296296296292</v>
      </c>
      <c r="G138" s="54">
        <v>0.1</v>
      </c>
      <c r="H138" s="98">
        <f t="shared" si="48"/>
        <v>0.38825925925925925</v>
      </c>
      <c r="I138" s="93" t="s">
        <v>108</v>
      </c>
      <c r="J138" s="93"/>
      <c r="K138" s="93"/>
      <c r="L138" s="50">
        <v>300</v>
      </c>
      <c r="M138" s="50">
        <v>100</v>
      </c>
      <c r="N138" s="51">
        <f t="shared" si="49"/>
        <v>116.47777777777777</v>
      </c>
      <c r="O138" s="51">
        <f t="shared" si="50"/>
        <v>38.825925925925922</v>
      </c>
      <c r="P138" s="51">
        <f t="shared" si="51"/>
        <v>155.30370370370369</v>
      </c>
      <c r="Q138" s="53"/>
      <c r="R138" s="4"/>
    </row>
    <row r="139" spans="1:18" s="5" customFormat="1" x14ac:dyDescent="0.25">
      <c r="A139" s="52">
        <f>IF(I139&lt;&gt;"",1+MAX($A$40:A137),"")</f>
        <v>49</v>
      </c>
      <c r="B139" s="44"/>
      <c r="C139" s="44"/>
      <c r="D139" s="45"/>
      <c r="E139" s="91" t="s">
        <v>433</v>
      </c>
      <c r="F139" s="95">
        <v>3.3748148148148149</v>
      </c>
      <c r="G139" s="54">
        <v>0.1</v>
      </c>
      <c r="H139" s="48">
        <f t="shared" si="48"/>
        <v>3.7122962962962966</v>
      </c>
      <c r="I139" s="93" t="s">
        <v>108</v>
      </c>
      <c r="J139" s="93"/>
      <c r="K139" s="93"/>
      <c r="L139" s="50">
        <v>300</v>
      </c>
      <c r="M139" s="50">
        <v>100</v>
      </c>
      <c r="N139" s="51">
        <f t="shared" si="49"/>
        <v>1113.6888888888891</v>
      </c>
      <c r="O139" s="51">
        <f t="shared" si="50"/>
        <v>371.22962962962964</v>
      </c>
      <c r="P139" s="51">
        <f t="shared" si="51"/>
        <v>1484.9185185185188</v>
      </c>
      <c r="Q139" s="53"/>
      <c r="R139" s="4"/>
    </row>
    <row r="140" spans="1:18" s="5" customFormat="1" x14ac:dyDescent="0.25">
      <c r="A140" s="52">
        <f>IF(I140&lt;&gt;"",1+MAX($A$40:A138),"")</f>
        <v>50</v>
      </c>
      <c r="B140" s="44"/>
      <c r="C140" s="44"/>
      <c r="D140" s="45"/>
      <c r="E140" s="91" t="s">
        <v>434</v>
      </c>
      <c r="F140" s="95">
        <v>2.1807407407407409</v>
      </c>
      <c r="G140" s="54">
        <v>0.1</v>
      </c>
      <c r="H140" s="48">
        <f t="shared" si="48"/>
        <v>2.398814814814815</v>
      </c>
      <c r="I140" s="93" t="s">
        <v>108</v>
      </c>
      <c r="J140" s="93"/>
      <c r="K140" s="93"/>
      <c r="L140" s="50">
        <v>300</v>
      </c>
      <c r="M140" s="50">
        <v>100</v>
      </c>
      <c r="N140" s="51">
        <f t="shared" si="49"/>
        <v>719.6444444444445</v>
      </c>
      <c r="O140" s="51">
        <f t="shared" si="50"/>
        <v>239.8814814814815</v>
      </c>
      <c r="P140" s="51">
        <f t="shared" si="51"/>
        <v>959.525925925926</v>
      </c>
      <c r="Q140" s="53"/>
      <c r="R140" s="4"/>
    </row>
    <row r="141" spans="1:18" s="5" customFormat="1" x14ac:dyDescent="0.25">
      <c r="A141" s="52">
        <f>IF(I141&lt;&gt;"",1+MAX($A$40:A139),"")</f>
        <v>50</v>
      </c>
      <c r="B141" s="44"/>
      <c r="C141" s="44"/>
      <c r="D141" s="45"/>
      <c r="E141" s="91" t="s">
        <v>435</v>
      </c>
      <c r="F141" s="95">
        <v>1.0482370370370371</v>
      </c>
      <c r="G141" s="54">
        <v>0.1</v>
      </c>
      <c r="H141" s="48">
        <f t="shared" si="48"/>
        <v>1.1530607407407409</v>
      </c>
      <c r="I141" s="93" t="s">
        <v>108</v>
      </c>
      <c r="J141" s="93"/>
      <c r="K141" s="93"/>
      <c r="L141" s="50">
        <v>300</v>
      </c>
      <c r="M141" s="50">
        <v>100</v>
      </c>
      <c r="N141" s="51">
        <f t="shared" si="49"/>
        <v>345.91822222222225</v>
      </c>
      <c r="O141" s="51">
        <f t="shared" si="50"/>
        <v>115.30607407407409</v>
      </c>
      <c r="P141" s="51">
        <f t="shared" si="51"/>
        <v>461.22429629629636</v>
      </c>
      <c r="Q141" s="53"/>
      <c r="R141" s="4"/>
    </row>
    <row r="142" spans="1:18" s="5" customFormat="1" x14ac:dyDescent="0.25">
      <c r="A142" s="52">
        <f>IF(I142&lt;&gt;"",1+MAX($A$40:A140),"")</f>
        <v>51</v>
      </c>
      <c r="B142" s="44"/>
      <c r="C142" s="44"/>
      <c r="D142" s="45"/>
      <c r="E142" s="91" t="s">
        <v>436</v>
      </c>
      <c r="F142" s="95">
        <v>1.0508576296296297</v>
      </c>
      <c r="G142" s="54">
        <v>0.1</v>
      </c>
      <c r="H142" s="48">
        <f t="shared" si="48"/>
        <v>1.1559433925925928</v>
      </c>
      <c r="I142" s="93" t="s">
        <v>108</v>
      </c>
      <c r="J142" s="93"/>
      <c r="K142" s="93"/>
      <c r="L142" s="50">
        <v>300</v>
      </c>
      <c r="M142" s="50">
        <v>100</v>
      </c>
      <c r="N142" s="51">
        <f t="shared" si="49"/>
        <v>346.78301777777784</v>
      </c>
      <c r="O142" s="51">
        <f t="shared" si="50"/>
        <v>115.59433925925929</v>
      </c>
      <c r="P142" s="51">
        <f t="shared" si="51"/>
        <v>462.37735703703714</v>
      </c>
      <c r="Q142" s="53"/>
      <c r="R142" s="4"/>
    </row>
    <row r="143" spans="1:18" s="5" customFormat="1" x14ac:dyDescent="0.25">
      <c r="A143" s="52">
        <f>IF(I143&lt;&gt;"",1+MAX($A$40:A141),"")</f>
        <v>51</v>
      </c>
      <c r="B143" s="44"/>
      <c r="C143" s="44"/>
      <c r="D143" s="45"/>
      <c r="E143" s="91" t="s">
        <v>437</v>
      </c>
      <c r="F143" s="95">
        <v>0.63942459259259266</v>
      </c>
      <c r="G143" s="54">
        <v>0.1</v>
      </c>
      <c r="H143" s="48">
        <f t="shared" si="48"/>
        <v>0.703367051851852</v>
      </c>
      <c r="I143" s="93" t="s">
        <v>108</v>
      </c>
      <c r="J143" s="93"/>
      <c r="K143" s="93"/>
      <c r="L143" s="50">
        <v>300</v>
      </c>
      <c r="M143" s="50">
        <v>100</v>
      </c>
      <c r="N143" s="51">
        <f t="shared" si="49"/>
        <v>211.01011555555559</v>
      </c>
      <c r="O143" s="51">
        <f t="shared" si="50"/>
        <v>70.336705185185195</v>
      </c>
      <c r="P143" s="51">
        <f t="shared" si="51"/>
        <v>281.34682074074078</v>
      </c>
      <c r="Q143" s="53"/>
      <c r="R143" s="4"/>
    </row>
    <row r="144" spans="1:18" s="5" customFormat="1" x14ac:dyDescent="0.25">
      <c r="A144" s="52">
        <f>IF(I144&lt;&gt;"",1+MAX($A$40:A142),"")</f>
        <v>52</v>
      </c>
      <c r="B144" s="44"/>
      <c r="C144" s="44"/>
      <c r="D144" s="45"/>
      <c r="E144" s="91" t="s">
        <v>438</v>
      </c>
      <c r="F144" s="96">
        <v>6.017733333333334E-2</v>
      </c>
      <c r="G144" s="54">
        <v>0.1</v>
      </c>
      <c r="H144" s="98">
        <f t="shared" si="48"/>
        <v>6.6195066666666677E-2</v>
      </c>
      <c r="I144" s="93" t="s">
        <v>108</v>
      </c>
      <c r="J144" s="93"/>
      <c r="K144" s="93"/>
      <c r="L144" s="50">
        <v>300</v>
      </c>
      <c r="M144" s="50">
        <v>100</v>
      </c>
      <c r="N144" s="51">
        <f t="shared" si="49"/>
        <v>19.858520000000002</v>
      </c>
      <c r="O144" s="51">
        <f t="shared" si="50"/>
        <v>6.619506666666668</v>
      </c>
      <c r="P144" s="51">
        <f t="shared" si="51"/>
        <v>26.478026666666672</v>
      </c>
      <c r="Q144" s="53"/>
      <c r="R144" s="4"/>
    </row>
    <row r="145" spans="1:18" s="5" customFormat="1" x14ac:dyDescent="0.25">
      <c r="A145" s="52">
        <f>IF(I145&lt;&gt;"",1+MAX($A$40:A143),"")</f>
        <v>52</v>
      </c>
      <c r="B145" s="44"/>
      <c r="C145" s="44"/>
      <c r="D145" s="45"/>
      <c r="E145" s="91" t="s">
        <v>439</v>
      </c>
      <c r="F145" s="95">
        <v>1.2860558148148147</v>
      </c>
      <c r="G145" s="54">
        <v>0.1</v>
      </c>
      <c r="H145" s="48">
        <f t="shared" si="48"/>
        <v>1.4146613962962962</v>
      </c>
      <c r="I145" s="93" t="s">
        <v>108</v>
      </c>
      <c r="J145" s="93"/>
      <c r="K145" s="93"/>
      <c r="L145" s="50">
        <v>300</v>
      </c>
      <c r="M145" s="50">
        <v>100</v>
      </c>
      <c r="N145" s="51">
        <f t="shared" si="49"/>
        <v>424.39841888888884</v>
      </c>
      <c r="O145" s="51">
        <f t="shared" si="50"/>
        <v>141.46613962962962</v>
      </c>
      <c r="P145" s="51">
        <f t="shared" si="51"/>
        <v>565.86455851851849</v>
      </c>
      <c r="Q145" s="53"/>
      <c r="R145" s="4"/>
    </row>
    <row r="146" spans="1:18" s="5" customFormat="1" x14ac:dyDescent="0.25">
      <c r="A146" s="52">
        <f>IF(I146&lt;&gt;"",1+MAX($A$40:A144),"")</f>
        <v>53</v>
      </c>
      <c r="B146" s="44"/>
      <c r="C146" s="44"/>
      <c r="D146" s="45"/>
      <c r="E146" s="91" t="s">
        <v>440</v>
      </c>
      <c r="F146" s="96">
        <v>0.25</v>
      </c>
      <c r="G146" s="54">
        <v>0.1</v>
      </c>
      <c r="H146" s="98">
        <f t="shared" si="48"/>
        <v>0.27500000000000002</v>
      </c>
      <c r="I146" s="93" t="s">
        <v>108</v>
      </c>
      <c r="J146" s="93"/>
      <c r="K146" s="93"/>
      <c r="L146" s="50">
        <v>300</v>
      </c>
      <c r="M146" s="50">
        <v>100</v>
      </c>
      <c r="N146" s="51">
        <f t="shared" si="49"/>
        <v>82.5</v>
      </c>
      <c r="O146" s="51">
        <f t="shared" si="50"/>
        <v>27.500000000000004</v>
      </c>
      <c r="P146" s="51">
        <f t="shared" si="51"/>
        <v>110</v>
      </c>
      <c r="Q146" s="53"/>
      <c r="R146" s="4"/>
    </row>
    <row r="147" spans="1:18" s="5" customFormat="1" x14ac:dyDescent="0.25">
      <c r="A147" s="52">
        <f>IF(I147&lt;&gt;"",1+MAX($A$40:A145),"")</f>
        <v>53</v>
      </c>
      <c r="B147" s="44"/>
      <c r="C147" s="44"/>
      <c r="D147" s="45"/>
      <c r="E147" s="91" t="s">
        <v>441</v>
      </c>
      <c r="F147" s="96">
        <v>9.1314666666666683E-2</v>
      </c>
      <c r="G147" s="54">
        <v>0.1</v>
      </c>
      <c r="H147" s="98">
        <f t="shared" si="48"/>
        <v>0.10044613333333335</v>
      </c>
      <c r="I147" s="93" t="s">
        <v>108</v>
      </c>
      <c r="J147" s="93"/>
      <c r="K147" s="93"/>
      <c r="L147" s="50">
        <v>300</v>
      </c>
      <c r="M147" s="50">
        <v>100</v>
      </c>
      <c r="N147" s="51">
        <f t="shared" si="49"/>
        <v>30.133840000000006</v>
      </c>
      <c r="O147" s="51">
        <f t="shared" si="50"/>
        <v>10.044613333333336</v>
      </c>
      <c r="P147" s="51">
        <f t="shared" si="51"/>
        <v>40.178453333333344</v>
      </c>
      <c r="Q147" s="53"/>
      <c r="R147" s="4"/>
    </row>
    <row r="148" spans="1:18" s="5" customFormat="1" x14ac:dyDescent="0.25">
      <c r="A148" s="52">
        <f>IF(I148&lt;&gt;"",1+MAX($A$40:A146),"")</f>
        <v>54</v>
      </c>
      <c r="B148" s="44"/>
      <c r="C148" s="44"/>
      <c r="D148" s="45"/>
      <c r="E148" s="91" t="s">
        <v>442</v>
      </c>
      <c r="F148" s="96">
        <v>0.13666666666666666</v>
      </c>
      <c r="G148" s="54">
        <v>0.1</v>
      </c>
      <c r="H148" s="98">
        <f t="shared" ref="H148:H150" si="52">IF(F148=0,"",F148*(1+G148))</f>
        <v>0.15033333333333335</v>
      </c>
      <c r="I148" s="93" t="s">
        <v>108</v>
      </c>
      <c r="J148" s="93"/>
      <c r="K148" s="93"/>
      <c r="L148" s="50">
        <v>300</v>
      </c>
      <c r="M148" s="50">
        <v>100</v>
      </c>
      <c r="N148" s="51">
        <f t="shared" ref="N148:N150" si="53">IF(F148=0,"",L148*H148)</f>
        <v>45.1</v>
      </c>
      <c r="O148" s="51">
        <f t="shared" ref="O148:O150" si="54">IF(F148=0,"",M148*H148)</f>
        <v>15.033333333333335</v>
      </c>
      <c r="P148" s="51">
        <f t="shared" ref="P148:P150" si="55">IF(F148=0,"",N148+O148)</f>
        <v>60.13333333333334</v>
      </c>
      <c r="Q148" s="53"/>
      <c r="R148" s="4"/>
    </row>
    <row r="149" spans="1:18" s="5" customFormat="1" x14ac:dyDescent="0.25">
      <c r="A149" s="52">
        <f>IF(I149&lt;&gt;"",1+MAX($A$40:A147),"")</f>
        <v>54</v>
      </c>
      <c r="B149" s="44"/>
      <c r="C149" s="44"/>
      <c r="D149" s="45"/>
      <c r="E149" s="91" t="s">
        <v>443</v>
      </c>
      <c r="F149" s="95">
        <v>2.3392686666666669</v>
      </c>
      <c r="G149" s="54">
        <v>0.1</v>
      </c>
      <c r="H149" s="48">
        <f t="shared" si="52"/>
        <v>2.5731955333333336</v>
      </c>
      <c r="I149" s="93" t="s">
        <v>108</v>
      </c>
      <c r="J149" s="93"/>
      <c r="K149" s="93"/>
      <c r="L149" s="50">
        <v>300</v>
      </c>
      <c r="M149" s="50">
        <v>100</v>
      </c>
      <c r="N149" s="51">
        <f t="shared" si="53"/>
        <v>771.95866000000012</v>
      </c>
      <c r="O149" s="51">
        <f t="shared" si="54"/>
        <v>257.31955333333337</v>
      </c>
      <c r="P149" s="51">
        <f t="shared" si="55"/>
        <v>1029.2782133333335</v>
      </c>
      <c r="Q149" s="53"/>
      <c r="R149" s="4"/>
    </row>
    <row r="150" spans="1:18" s="5" customFormat="1" x14ac:dyDescent="0.25">
      <c r="A150" s="52">
        <f>IF(I150&lt;&gt;"",1+MAX($A$40:A148),"")</f>
        <v>55</v>
      </c>
      <c r="B150" s="44"/>
      <c r="C150" s="44"/>
      <c r="D150" s="45"/>
      <c r="E150" s="91" t="s">
        <v>444</v>
      </c>
      <c r="F150" s="95">
        <v>0.81107340740740752</v>
      </c>
      <c r="G150" s="54">
        <v>0.1</v>
      </c>
      <c r="H150" s="48">
        <f t="shared" si="52"/>
        <v>0.89218074814814829</v>
      </c>
      <c r="I150" s="93" t="s">
        <v>108</v>
      </c>
      <c r="J150" s="93"/>
      <c r="K150" s="93"/>
      <c r="L150" s="50">
        <v>300</v>
      </c>
      <c r="M150" s="50">
        <v>100</v>
      </c>
      <c r="N150" s="51">
        <f t="shared" si="53"/>
        <v>267.65422444444448</v>
      </c>
      <c r="O150" s="51">
        <f t="shared" si="54"/>
        <v>89.218074814814827</v>
      </c>
      <c r="P150" s="51">
        <f t="shared" si="55"/>
        <v>356.87229925925931</v>
      </c>
      <c r="Q150" s="53"/>
      <c r="R150" s="4"/>
    </row>
    <row r="151" spans="1:18" s="5" customFormat="1" x14ac:dyDescent="0.2">
      <c r="A151" s="52" t="str">
        <f>IF(I151&lt;&gt;"",1+MAX($A$40:A149),"")</f>
        <v/>
      </c>
      <c r="B151" s="44"/>
      <c r="C151" s="44"/>
      <c r="D151" s="45"/>
      <c r="E151" s="120" t="s">
        <v>445</v>
      </c>
      <c r="F151" s="95"/>
      <c r="G151" s="93"/>
      <c r="H151" s="93"/>
      <c r="I151" s="93"/>
      <c r="J151" s="93"/>
      <c r="K151" s="93"/>
      <c r="L151" s="50"/>
      <c r="M151" s="50"/>
      <c r="N151" s="51"/>
      <c r="O151" s="51"/>
      <c r="P151" s="51"/>
      <c r="Q151" s="53"/>
      <c r="R151" s="4"/>
    </row>
    <row r="152" spans="1:18" s="5" customFormat="1" x14ac:dyDescent="0.25">
      <c r="A152" s="52">
        <f>IF(I152&lt;&gt;"",1+MAX($A$40:A150),"")</f>
        <v>56</v>
      </c>
      <c r="B152" s="44"/>
      <c r="C152" s="44"/>
      <c r="D152" s="45"/>
      <c r="E152" s="91" t="s">
        <v>446</v>
      </c>
      <c r="F152" s="95">
        <v>77.838518518518512</v>
      </c>
      <c r="G152" s="54">
        <v>0.1</v>
      </c>
      <c r="H152" s="48">
        <f t="shared" ref="H152" si="56">IF(F152=0,"",F152*(1+G152))</f>
        <v>85.622370370370376</v>
      </c>
      <c r="I152" s="93" t="s">
        <v>108</v>
      </c>
      <c r="J152" s="93"/>
      <c r="K152" s="93"/>
      <c r="L152" s="50">
        <v>300</v>
      </c>
      <c r="M152" s="50">
        <v>100</v>
      </c>
      <c r="N152" s="51">
        <f t="shared" ref="N152" si="57">IF(F152=0,"",L152*H152)</f>
        <v>25686.711111111112</v>
      </c>
      <c r="O152" s="51">
        <f t="shared" ref="O152" si="58">IF(F152=0,"",M152*H152)</f>
        <v>8562.2370370370372</v>
      </c>
      <c r="P152" s="51">
        <f>IF(F152=0,"",N152+O152)</f>
        <v>34248.948148148149</v>
      </c>
      <c r="Q152" s="53"/>
      <c r="R152" s="4"/>
    </row>
    <row r="153" spans="1:18" s="5" customFormat="1" x14ac:dyDescent="0.2">
      <c r="A153" s="111" t="str">
        <f>IF(I153&lt;&gt;"",1+MAX($A$40:A151),"")</f>
        <v/>
      </c>
      <c r="B153" s="112"/>
      <c r="C153" s="112"/>
      <c r="D153" s="113" t="s">
        <v>60</v>
      </c>
      <c r="E153" s="114" t="s">
        <v>61</v>
      </c>
      <c r="F153" s="115"/>
      <c r="G153" s="118"/>
      <c r="H153" s="115"/>
      <c r="I153" s="112"/>
      <c r="J153" s="116"/>
      <c r="K153" s="116"/>
      <c r="L153" s="116"/>
      <c r="M153" s="116"/>
      <c r="N153" s="119"/>
      <c r="O153" s="117"/>
      <c r="P153" s="117"/>
      <c r="Q153" s="117">
        <f>SUM(P154:P163)</f>
        <v>64177.795000000013</v>
      </c>
      <c r="R153" s="4"/>
    </row>
    <row r="154" spans="1:18" s="5" customFormat="1" x14ac:dyDescent="0.2">
      <c r="A154" s="52" t="str">
        <f>IF(I154&lt;&gt;"",1+MAX($A$40:A152),"")</f>
        <v/>
      </c>
      <c r="B154" s="44"/>
      <c r="C154" s="44"/>
      <c r="D154" s="45"/>
      <c r="E154" s="120" t="s">
        <v>83</v>
      </c>
      <c r="F154" s="95"/>
      <c r="G154" s="93"/>
      <c r="H154" s="93"/>
      <c r="I154" s="93"/>
      <c r="J154" s="93"/>
      <c r="K154" s="93"/>
      <c r="L154" s="50"/>
      <c r="M154" s="50"/>
      <c r="N154" s="51" t="str">
        <f t="shared" ref="N154:N157" si="59">IF(F154=0,"",L154*H154)</f>
        <v/>
      </c>
      <c r="O154" s="51" t="str">
        <f t="shared" ref="O154:O157" si="60">IF(F154=0,"",M154*H154)</f>
        <v/>
      </c>
      <c r="P154" s="51" t="str">
        <f t="shared" ref="P154:P157" si="61">IF(F154=0,"",N154+O154)</f>
        <v/>
      </c>
      <c r="Q154" s="53"/>
      <c r="R154" s="4"/>
    </row>
    <row r="155" spans="1:18" s="5" customFormat="1" x14ac:dyDescent="0.25">
      <c r="A155" s="52">
        <f>IF(I155&lt;&gt;"",1+MAX($A$40:A153),"")</f>
        <v>57</v>
      </c>
      <c r="B155" s="44"/>
      <c r="C155" s="44"/>
      <c r="D155" s="45"/>
      <c r="E155" s="91" t="s">
        <v>447</v>
      </c>
      <c r="F155" s="95">
        <v>1376.55</v>
      </c>
      <c r="G155" s="54">
        <v>0.1</v>
      </c>
      <c r="H155" s="48">
        <f t="shared" ref="H155:H157" si="62">IF(F155=0,"",F155*(1+G155))</f>
        <v>1514.2050000000002</v>
      </c>
      <c r="I155" s="93" t="s">
        <v>82</v>
      </c>
      <c r="J155" s="93"/>
      <c r="K155" s="93"/>
      <c r="L155" s="50">
        <v>9</v>
      </c>
      <c r="M155" s="50">
        <v>6</v>
      </c>
      <c r="N155" s="51">
        <f t="shared" si="59"/>
        <v>13627.845000000001</v>
      </c>
      <c r="O155" s="51">
        <f t="shared" si="60"/>
        <v>9085.2300000000014</v>
      </c>
      <c r="P155" s="51">
        <f t="shared" si="61"/>
        <v>22713.075000000004</v>
      </c>
      <c r="Q155" s="53"/>
      <c r="R155" s="4"/>
    </row>
    <row r="156" spans="1:18" s="5" customFormat="1" x14ac:dyDescent="0.25">
      <c r="A156" s="52">
        <f>IF(I156&lt;&gt;"",1+MAX($A$40:A154),"")</f>
        <v>57</v>
      </c>
      <c r="B156" s="44"/>
      <c r="C156" s="44"/>
      <c r="D156" s="45"/>
      <c r="E156" s="91" t="s">
        <v>448</v>
      </c>
      <c r="F156" s="95">
        <v>1624.41</v>
      </c>
      <c r="G156" s="54">
        <v>0.1</v>
      </c>
      <c r="H156" s="48">
        <f t="shared" si="62"/>
        <v>1786.8510000000003</v>
      </c>
      <c r="I156" s="93" t="s">
        <v>82</v>
      </c>
      <c r="J156" s="93"/>
      <c r="K156" s="93"/>
      <c r="L156" s="50">
        <v>9</v>
      </c>
      <c r="M156" s="50">
        <v>6</v>
      </c>
      <c r="N156" s="51">
        <f t="shared" si="59"/>
        <v>16081.659000000003</v>
      </c>
      <c r="O156" s="51">
        <f t="shared" si="60"/>
        <v>10721.106000000002</v>
      </c>
      <c r="P156" s="51">
        <f t="shared" si="61"/>
        <v>26802.765000000007</v>
      </c>
      <c r="Q156" s="53"/>
      <c r="R156" s="4"/>
    </row>
    <row r="157" spans="1:18" s="5" customFormat="1" x14ac:dyDescent="0.25">
      <c r="A157" s="52">
        <f>IF(I157&lt;&gt;"",1+MAX($A$40:A155),"")</f>
        <v>58</v>
      </c>
      <c r="B157" s="44"/>
      <c r="C157" s="44"/>
      <c r="D157" s="45"/>
      <c r="E157" s="91" t="s">
        <v>449</v>
      </c>
      <c r="F157" s="95">
        <v>334.71</v>
      </c>
      <c r="G157" s="54">
        <v>0.1</v>
      </c>
      <c r="H157" s="48">
        <f t="shared" si="62"/>
        <v>368.18099999999998</v>
      </c>
      <c r="I157" s="93" t="s">
        <v>82</v>
      </c>
      <c r="J157" s="93"/>
      <c r="K157" s="93"/>
      <c r="L157" s="50">
        <v>9</v>
      </c>
      <c r="M157" s="50">
        <v>6</v>
      </c>
      <c r="N157" s="51">
        <f t="shared" si="59"/>
        <v>3313.6289999999999</v>
      </c>
      <c r="O157" s="51">
        <f t="shared" si="60"/>
        <v>2209.0859999999998</v>
      </c>
      <c r="P157" s="51">
        <f t="shared" si="61"/>
        <v>5522.7150000000001</v>
      </c>
      <c r="Q157" s="53"/>
      <c r="R157" s="4"/>
    </row>
    <row r="158" spans="1:18" s="5" customFormat="1" x14ac:dyDescent="0.2">
      <c r="A158" s="52" t="str">
        <f>IF(I158&lt;&gt;"",1+MAX($A$40:A156),"")</f>
        <v/>
      </c>
      <c r="B158" s="44"/>
      <c r="C158" s="44"/>
      <c r="D158" s="45"/>
      <c r="E158" s="120" t="s">
        <v>450</v>
      </c>
      <c r="F158" s="95"/>
      <c r="G158" s="93"/>
      <c r="H158" s="93"/>
      <c r="I158" s="93"/>
      <c r="J158" s="93"/>
      <c r="K158" s="93"/>
      <c r="L158" s="50"/>
      <c r="M158" s="50"/>
      <c r="N158" s="51"/>
      <c r="O158" s="51"/>
      <c r="P158" s="51"/>
      <c r="Q158" s="53"/>
      <c r="R158" s="4"/>
    </row>
    <row r="159" spans="1:18" s="5" customFormat="1" x14ac:dyDescent="0.25">
      <c r="A159" s="52">
        <f>IF(I159&lt;&gt;"",1+MAX($A$40:A157),"")</f>
        <v>59</v>
      </c>
      <c r="B159" s="44"/>
      <c r="C159" s="44"/>
      <c r="D159" s="45"/>
      <c r="E159" s="91" t="s">
        <v>451</v>
      </c>
      <c r="F159" s="95">
        <v>371</v>
      </c>
      <c r="G159" s="54">
        <v>0.1</v>
      </c>
      <c r="H159" s="48">
        <f t="shared" ref="H159" si="63">IF(F159=0,"",F159*(1+G159))</f>
        <v>408.1</v>
      </c>
      <c r="I159" s="93" t="s">
        <v>94</v>
      </c>
      <c r="J159" s="93"/>
      <c r="K159" s="93"/>
      <c r="L159" s="50">
        <v>13</v>
      </c>
      <c r="M159" s="50">
        <v>7</v>
      </c>
      <c r="N159" s="51">
        <f t="shared" ref="N159" si="64">IF(F159=0,"",L159*H159)</f>
        <v>5305.3</v>
      </c>
      <c r="O159" s="51">
        <f t="shared" ref="O159" si="65">IF(F159=0,"",M159*H159)</f>
        <v>2856.7000000000003</v>
      </c>
      <c r="P159" s="51">
        <f>IF(F159=0,"",N159+O159)</f>
        <v>8162</v>
      </c>
      <c r="Q159" s="53"/>
      <c r="R159" s="4"/>
    </row>
    <row r="160" spans="1:18" s="5" customFormat="1" x14ac:dyDescent="0.2">
      <c r="A160" s="52" t="str">
        <f>IF(I160&lt;&gt;"",1+MAX($A$40:A158),"")</f>
        <v/>
      </c>
      <c r="B160" s="44"/>
      <c r="C160" s="44"/>
      <c r="D160" s="45"/>
      <c r="E160" s="120" t="s">
        <v>452</v>
      </c>
      <c r="F160" s="95"/>
      <c r="G160" s="93"/>
      <c r="H160" s="93"/>
      <c r="I160" s="93"/>
      <c r="J160" s="93"/>
      <c r="K160" s="93"/>
      <c r="L160" s="50"/>
      <c r="M160" s="50"/>
      <c r="N160" s="51"/>
      <c r="O160" s="51"/>
      <c r="P160" s="51"/>
      <c r="Q160" s="53"/>
      <c r="R160" s="4"/>
    </row>
    <row r="161" spans="1:18" s="5" customFormat="1" x14ac:dyDescent="0.25">
      <c r="A161" s="52">
        <f>IF(I161&lt;&gt;"",1+MAX($A$40:A159),"")</f>
        <v>60</v>
      </c>
      <c r="B161" s="44"/>
      <c r="C161" s="44"/>
      <c r="D161" s="45"/>
      <c r="E161" s="91" t="s">
        <v>453</v>
      </c>
      <c r="F161" s="95">
        <v>16.579999999999998</v>
      </c>
      <c r="G161" s="54">
        <v>0.1</v>
      </c>
      <c r="H161" s="48">
        <f t="shared" ref="H161:H163" si="66">IF(F161=0,"",F161*(1+G161))</f>
        <v>18.238</v>
      </c>
      <c r="I161" s="93" t="s">
        <v>94</v>
      </c>
      <c r="J161" s="93"/>
      <c r="K161" s="93"/>
      <c r="L161" s="50">
        <v>13</v>
      </c>
      <c r="M161" s="50">
        <v>7</v>
      </c>
      <c r="N161" s="51">
        <f t="shared" ref="N161:N163" si="67">IF(F161=0,"",L161*H161)</f>
        <v>237.09399999999999</v>
      </c>
      <c r="O161" s="51">
        <f t="shared" ref="O161:O163" si="68">IF(F161=0,"",M161*H161)</f>
        <v>127.666</v>
      </c>
      <c r="P161" s="51">
        <f t="shared" ref="P161:P163" si="69">IF(F161=0,"",N161+O161)</f>
        <v>364.76</v>
      </c>
      <c r="Q161" s="53"/>
      <c r="R161" s="4"/>
    </row>
    <row r="162" spans="1:18" s="5" customFormat="1" x14ac:dyDescent="0.25">
      <c r="A162" s="52">
        <f>IF(I162&lt;&gt;"",1+MAX($A$40:A160),"")</f>
        <v>60</v>
      </c>
      <c r="B162" s="44"/>
      <c r="C162" s="44"/>
      <c r="D162" s="45"/>
      <c r="E162" s="91" t="s">
        <v>454</v>
      </c>
      <c r="F162" s="95">
        <v>18.02</v>
      </c>
      <c r="G162" s="54">
        <v>0.1</v>
      </c>
      <c r="H162" s="48">
        <f t="shared" si="66"/>
        <v>19.822000000000003</v>
      </c>
      <c r="I162" s="93" t="s">
        <v>94</v>
      </c>
      <c r="J162" s="93"/>
      <c r="K162" s="93"/>
      <c r="L162" s="50">
        <v>13</v>
      </c>
      <c r="M162" s="50">
        <v>7</v>
      </c>
      <c r="N162" s="51">
        <f t="shared" si="67"/>
        <v>257.68600000000004</v>
      </c>
      <c r="O162" s="51">
        <f t="shared" si="68"/>
        <v>138.75400000000002</v>
      </c>
      <c r="P162" s="51">
        <f t="shared" si="69"/>
        <v>396.44000000000005</v>
      </c>
      <c r="Q162" s="53"/>
      <c r="R162" s="4"/>
    </row>
    <row r="163" spans="1:18" s="5" customFormat="1" x14ac:dyDescent="0.25">
      <c r="A163" s="52">
        <f>IF(I163&lt;&gt;"",1+MAX($A$40:A161),"")</f>
        <v>61</v>
      </c>
      <c r="B163" s="44"/>
      <c r="C163" s="44"/>
      <c r="D163" s="45"/>
      <c r="E163" s="91" t="s">
        <v>455</v>
      </c>
      <c r="F163" s="95">
        <v>9.82</v>
      </c>
      <c r="G163" s="54">
        <v>0.1</v>
      </c>
      <c r="H163" s="48">
        <f t="shared" si="66"/>
        <v>10.802000000000001</v>
      </c>
      <c r="I163" s="93" t="s">
        <v>94</v>
      </c>
      <c r="J163" s="93"/>
      <c r="K163" s="93"/>
      <c r="L163" s="50">
        <v>13</v>
      </c>
      <c r="M163" s="50">
        <v>7</v>
      </c>
      <c r="N163" s="51">
        <f t="shared" si="67"/>
        <v>140.42600000000002</v>
      </c>
      <c r="O163" s="51">
        <f t="shared" si="68"/>
        <v>75.614000000000004</v>
      </c>
      <c r="P163" s="51">
        <f t="shared" si="69"/>
        <v>216.04000000000002</v>
      </c>
      <c r="Q163" s="53"/>
      <c r="R163" s="4"/>
    </row>
    <row r="164" spans="1:18" s="5" customFormat="1" x14ac:dyDescent="0.2">
      <c r="A164" s="111" t="str">
        <f>IF(I164&lt;&gt;"",1+MAX($A$40:A162),"")</f>
        <v/>
      </c>
      <c r="B164" s="112"/>
      <c r="C164" s="112"/>
      <c r="D164" s="113" t="s">
        <v>34</v>
      </c>
      <c r="E164" s="114" t="s">
        <v>35</v>
      </c>
      <c r="F164" s="115"/>
      <c r="G164" s="118"/>
      <c r="H164" s="115"/>
      <c r="I164" s="112"/>
      <c r="J164" s="116"/>
      <c r="K164" s="116"/>
      <c r="L164" s="116"/>
      <c r="M164" s="116"/>
      <c r="N164" s="119"/>
      <c r="O164" s="117"/>
      <c r="P164" s="117"/>
      <c r="Q164" s="117">
        <f>SUM(P165:P189)</f>
        <v>62143.328999999998</v>
      </c>
      <c r="R164" s="4"/>
    </row>
    <row r="165" spans="1:18" s="5" customFormat="1" x14ac:dyDescent="0.2">
      <c r="A165" s="52" t="str">
        <f>IF(I165&lt;&gt;"",1+MAX($A$40:A163),"")</f>
        <v/>
      </c>
      <c r="B165" s="44"/>
      <c r="C165" s="44"/>
      <c r="D165" s="45"/>
      <c r="E165" s="120" t="s">
        <v>331</v>
      </c>
      <c r="F165" s="87"/>
      <c r="G165" s="87"/>
      <c r="H165" s="87"/>
      <c r="I165" s="83"/>
      <c r="J165" s="83"/>
      <c r="K165" s="83"/>
      <c r="L165" s="50"/>
      <c r="M165" s="50"/>
      <c r="N165" s="51" t="str">
        <f t="shared" ref="N165:N173" si="70">IF(F165=0,"",L165*H165)</f>
        <v/>
      </c>
      <c r="O165" s="51" t="str">
        <f t="shared" ref="O165:O173" si="71">IF(F165=0,"",M165*H165)</f>
        <v/>
      </c>
      <c r="P165" s="51" t="str">
        <f t="shared" ref="P165" si="72">IF(F165=0,"",N165+O165)</f>
        <v/>
      </c>
      <c r="Q165" s="53"/>
      <c r="R165" s="4"/>
    </row>
    <row r="166" spans="1:18" s="5" customFormat="1" x14ac:dyDescent="0.2">
      <c r="A166" s="52">
        <f>IF(I166&lt;&gt;"",1+MAX($A$40:A164),"")</f>
        <v>62</v>
      </c>
      <c r="B166" s="44"/>
      <c r="C166" s="44"/>
      <c r="D166" s="45"/>
      <c r="E166" s="84" t="s">
        <v>332</v>
      </c>
      <c r="F166" s="87">
        <v>5.27</v>
      </c>
      <c r="G166" s="54">
        <v>0.1</v>
      </c>
      <c r="H166" s="48">
        <f t="shared" ref="H166" si="73">IF(F166=0,"",F166*(1+G166))</f>
        <v>5.7969999999999997</v>
      </c>
      <c r="I166" s="83" t="s">
        <v>94</v>
      </c>
      <c r="J166" s="83"/>
      <c r="K166" s="83"/>
      <c r="L166" s="50">
        <v>10</v>
      </c>
      <c r="M166" s="50">
        <v>9</v>
      </c>
      <c r="N166" s="51">
        <f t="shared" si="70"/>
        <v>57.97</v>
      </c>
      <c r="O166" s="51">
        <f t="shared" si="71"/>
        <v>52.172999999999995</v>
      </c>
      <c r="P166" s="51">
        <f>IF(F166=0,"",N166+O166)</f>
        <v>110.143</v>
      </c>
      <c r="Q166" s="53"/>
      <c r="R166" s="4"/>
    </row>
    <row r="167" spans="1:18" s="5" customFormat="1" x14ac:dyDescent="0.2">
      <c r="A167" s="52" t="str">
        <f>IF(I167&lt;&gt;"",1+MAX($A$40:A165),"")</f>
        <v/>
      </c>
      <c r="B167" s="44"/>
      <c r="C167" s="44"/>
      <c r="D167" s="45"/>
      <c r="E167" s="120" t="s">
        <v>344</v>
      </c>
      <c r="F167" s="87"/>
      <c r="G167" s="87"/>
      <c r="H167" s="87"/>
      <c r="I167" s="83"/>
      <c r="J167" s="83"/>
      <c r="K167" s="83"/>
      <c r="L167" s="50"/>
      <c r="M167" s="50"/>
      <c r="N167" s="51" t="str">
        <f t="shared" si="70"/>
        <v/>
      </c>
      <c r="O167" s="51" t="str">
        <f t="shared" si="71"/>
        <v/>
      </c>
      <c r="P167" s="51" t="str">
        <f>IF(F167=0,"",N167+O167)</f>
        <v/>
      </c>
      <c r="Q167" s="53"/>
      <c r="R167" s="4"/>
    </row>
    <row r="168" spans="1:18" s="5" customFormat="1" x14ac:dyDescent="0.2">
      <c r="A168" s="52">
        <f>IF(I168&lt;&gt;"",1+MAX($A$40:A166),"")</f>
        <v>63</v>
      </c>
      <c r="B168" s="44"/>
      <c r="C168" s="44"/>
      <c r="D168" s="45"/>
      <c r="E168" s="84" t="s">
        <v>345</v>
      </c>
      <c r="F168" s="87">
        <v>110.68</v>
      </c>
      <c r="G168" s="54">
        <v>0.1</v>
      </c>
      <c r="H168" s="48">
        <f t="shared" ref="H168:H173" si="74">IF(F168=0,"",F168*(1+G168))</f>
        <v>121.74800000000002</v>
      </c>
      <c r="I168" s="83" t="s">
        <v>94</v>
      </c>
      <c r="J168" s="83"/>
      <c r="K168" s="83"/>
      <c r="L168" s="50">
        <v>30</v>
      </c>
      <c r="M168" s="50">
        <v>10</v>
      </c>
      <c r="N168" s="51">
        <f t="shared" si="70"/>
        <v>3652.4400000000005</v>
      </c>
      <c r="O168" s="51">
        <f t="shared" si="71"/>
        <v>1217.4800000000002</v>
      </c>
      <c r="P168" s="51">
        <f t="shared" ref="P168:P173" si="75">IF(F168=0,"",N168+O168)</f>
        <v>4869.920000000001</v>
      </c>
      <c r="Q168" s="53"/>
      <c r="R168" s="4"/>
    </row>
    <row r="169" spans="1:18" s="5" customFormat="1" x14ac:dyDescent="0.2">
      <c r="A169" s="52">
        <f>IF(I169&lt;&gt;"",1+MAX($A$40:A167),"")</f>
        <v>63</v>
      </c>
      <c r="B169" s="44"/>
      <c r="C169" s="44"/>
      <c r="D169" s="45"/>
      <c r="E169" s="84" t="s">
        <v>346</v>
      </c>
      <c r="F169" s="87">
        <v>223.16</v>
      </c>
      <c r="G169" s="54">
        <v>0.1</v>
      </c>
      <c r="H169" s="48">
        <f t="shared" si="74"/>
        <v>245.47600000000003</v>
      </c>
      <c r="I169" s="83" t="s">
        <v>94</v>
      </c>
      <c r="J169" s="83"/>
      <c r="K169" s="83"/>
      <c r="L169" s="50">
        <v>30</v>
      </c>
      <c r="M169" s="50">
        <v>10</v>
      </c>
      <c r="N169" s="51">
        <f t="shared" si="70"/>
        <v>7364.2800000000007</v>
      </c>
      <c r="O169" s="51">
        <f t="shared" si="71"/>
        <v>2454.7600000000002</v>
      </c>
      <c r="P169" s="51">
        <f t="shared" si="75"/>
        <v>9819.0400000000009</v>
      </c>
      <c r="Q169" s="53"/>
      <c r="R169" s="4"/>
    </row>
    <row r="170" spans="1:18" s="5" customFormat="1" x14ac:dyDescent="0.2">
      <c r="A170" s="52">
        <f>IF(I170&lt;&gt;"",1+MAX($A$40:A168),"")</f>
        <v>64</v>
      </c>
      <c r="B170" s="44"/>
      <c r="C170" s="44"/>
      <c r="D170" s="45"/>
      <c r="E170" s="84" t="s">
        <v>347</v>
      </c>
      <c r="F170" s="87">
        <v>146.65</v>
      </c>
      <c r="G170" s="54">
        <v>0.1</v>
      </c>
      <c r="H170" s="48">
        <f t="shared" si="74"/>
        <v>161.31500000000003</v>
      </c>
      <c r="I170" s="83" t="s">
        <v>94</v>
      </c>
      <c r="J170" s="83"/>
      <c r="K170" s="83"/>
      <c r="L170" s="50">
        <v>30</v>
      </c>
      <c r="M170" s="50">
        <v>10</v>
      </c>
      <c r="N170" s="51">
        <f t="shared" si="70"/>
        <v>4839.4500000000007</v>
      </c>
      <c r="O170" s="51">
        <f t="shared" si="71"/>
        <v>1613.1500000000003</v>
      </c>
      <c r="P170" s="51">
        <f t="shared" si="75"/>
        <v>6452.6000000000013</v>
      </c>
      <c r="Q170" s="53"/>
      <c r="R170" s="4"/>
    </row>
    <row r="171" spans="1:18" s="5" customFormat="1" x14ac:dyDescent="0.2">
      <c r="A171" s="52">
        <f>IF(I171&lt;&gt;"",1+MAX($A$40:A169),"")</f>
        <v>64</v>
      </c>
      <c r="B171" s="44"/>
      <c r="C171" s="44"/>
      <c r="D171" s="45"/>
      <c r="E171" s="84" t="s">
        <v>348</v>
      </c>
      <c r="F171" s="87">
        <v>135.62</v>
      </c>
      <c r="G171" s="54">
        <v>0.1</v>
      </c>
      <c r="H171" s="48">
        <f t="shared" si="74"/>
        <v>149.18200000000002</v>
      </c>
      <c r="I171" s="83" t="s">
        <v>94</v>
      </c>
      <c r="J171" s="83"/>
      <c r="K171" s="83"/>
      <c r="L171" s="50">
        <v>25</v>
      </c>
      <c r="M171" s="50">
        <v>10</v>
      </c>
      <c r="N171" s="51">
        <f t="shared" si="70"/>
        <v>3729.55</v>
      </c>
      <c r="O171" s="51">
        <f t="shared" si="71"/>
        <v>1491.8200000000002</v>
      </c>
      <c r="P171" s="51">
        <f t="shared" si="75"/>
        <v>5221.3700000000008</v>
      </c>
      <c r="Q171" s="53"/>
      <c r="R171" s="4"/>
    </row>
    <row r="172" spans="1:18" s="5" customFormat="1" x14ac:dyDescent="0.2">
      <c r="A172" s="52">
        <f>IF(I172&lt;&gt;"",1+MAX($A$40:A170),"")</f>
        <v>65</v>
      </c>
      <c r="B172" s="44"/>
      <c r="C172" s="44"/>
      <c r="D172" s="45"/>
      <c r="E172" s="84" t="s">
        <v>349</v>
      </c>
      <c r="F172" s="87">
        <v>174.11</v>
      </c>
      <c r="G172" s="54">
        <v>0.1</v>
      </c>
      <c r="H172" s="48">
        <f t="shared" si="74"/>
        <v>191.52100000000004</v>
      </c>
      <c r="I172" s="83" t="s">
        <v>94</v>
      </c>
      <c r="J172" s="83"/>
      <c r="K172" s="83"/>
      <c r="L172" s="50">
        <v>25</v>
      </c>
      <c r="M172" s="50">
        <v>10</v>
      </c>
      <c r="N172" s="51">
        <f t="shared" si="70"/>
        <v>4788.0250000000015</v>
      </c>
      <c r="O172" s="51">
        <f t="shared" si="71"/>
        <v>1915.2100000000005</v>
      </c>
      <c r="P172" s="51">
        <f t="shared" si="75"/>
        <v>6703.2350000000024</v>
      </c>
      <c r="Q172" s="53"/>
      <c r="R172" s="4"/>
    </row>
    <row r="173" spans="1:18" s="5" customFormat="1" x14ac:dyDescent="0.2">
      <c r="A173" s="52">
        <f>IF(I173&lt;&gt;"",1+MAX($A$40:A171),"")</f>
        <v>65</v>
      </c>
      <c r="B173" s="44"/>
      <c r="C173" s="44"/>
      <c r="D173" s="45"/>
      <c r="E173" s="84" t="s">
        <v>350</v>
      </c>
      <c r="F173" s="87">
        <v>101.72</v>
      </c>
      <c r="G173" s="54">
        <v>0.1</v>
      </c>
      <c r="H173" s="48">
        <f t="shared" si="74"/>
        <v>111.89200000000001</v>
      </c>
      <c r="I173" s="83" t="s">
        <v>94</v>
      </c>
      <c r="J173" s="83"/>
      <c r="K173" s="83"/>
      <c r="L173" s="50">
        <v>30</v>
      </c>
      <c r="M173" s="50">
        <v>10</v>
      </c>
      <c r="N173" s="51">
        <f t="shared" si="70"/>
        <v>3356.76</v>
      </c>
      <c r="O173" s="51">
        <f t="shared" si="71"/>
        <v>1118.92</v>
      </c>
      <c r="P173" s="51">
        <f t="shared" si="75"/>
        <v>4475.68</v>
      </c>
      <c r="Q173" s="53"/>
      <c r="R173" s="4"/>
    </row>
    <row r="174" spans="1:18" s="5" customFormat="1" x14ac:dyDescent="0.2">
      <c r="A174" s="52" t="str">
        <f>IF(I174&lt;&gt;"",1+MAX($A$40:A172),"")</f>
        <v/>
      </c>
      <c r="B174" s="44"/>
      <c r="C174" s="44"/>
      <c r="D174" s="45"/>
      <c r="E174" s="120" t="s">
        <v>456</v>
      </c>
      <c r="F174" s="95"/>
      <c r="G174" s="93"/>
      <c r="H174" s="93"/>
      <c r="I174" s="93"/>
      <c r="J174" s="93"/>
      <c r="K174" s="93"/>
      <c r="L174" s="50"/>
      <c r="M174" s="50"/>
      <c r="N174" s="51"/>
      <c r="O174" s="51"/>
      <c r="P174" s="51"/>
      <c r="Q174" s="53"/>
      <c r="R174" s="4"/>
    </row>
    <row r="175" spans="1:18" s="5" customFormat="1" x14ac:dyDescent="0.25">
      <c r="A175" s="52">
        <f>IF(I175&lt;&gt;"",1+MAX($A$40:A173),"")</f>
        <v>66</v>
      </c>
      <c r="B175" s="44"/>
      <c r="C175" s="44"/>
      <c r="D175" s="45"/>
      <c r="E175" s="91" t="s">
        <v>457</v>
      </c>
      <c r="F175" s="95">
        <v>216</v>
      </c>
      <c r="G175" s="54">
        <v>0.1</v>
      </c>
      <c r="H175" s="48">
        <f t="shared" ref="H175:H179" si="76">IF(F175=0,"",F175*(1+G175))</f>
        <v>237.60000000000002</v>
      </c>
      <c r="I175" s="93" t="s">
        <v>94</v>
      </c>
      <c r="J175" s="93"/>
      <c r="K175" s="93"/>
      <c r="L175" s="50">
        <v>4</v>
      </c>
      <c r="M175" s="50">
        <v>3</v>
      </c>
      <c r="N175" s="51">
        <f t="shared" ref="N175:N179" si="77">IF(F175=0,"",L175*H175)</f>
        <v>950.40000000000009</v>
      </c>
      <c r="O175" s="51">
        <f t="shared" ref="O175:O179" si="78">IF(F175=0,"",M175*H175)</f>
        <v>712.80000000000007</v>
      </c>
      <c r="P175" s="51">
        <f t="shared" ref="P175:P179" si="79">IF(F175=0,"",N175+O175)</f>
        <v>1663.2000000000003</v>
      </c>
      <c r="Q175" s="53"/>
      <c r="R175" s="4"/>
    </row>
    <row r="176" spans="1:18" s="5" customFormat="1" x14ac:dyDescent="0.25">
      <c r="A176" s="52">
        <f>IF(I176&lt;&gt;"",1+MAX($A$40:A174),"")</f>
        <v>66</v>
      </c>
      <c r="B176" s="44"/>
      <c r="C176" s="44"/>
      <c r="D176" s="45"/>
      <c r="E176" s="91" t="s">
        <v>458</v>
      </c>
      <c r="F176" s="95">
        <v>18</v>
      </c>
      <c r="G176" s="54">
        <v>0.1</v>
      </c>
      <c r="H176" s="48">
        <f t="shared" si="76"/>
        <v>19.8</v>
      </c>
      <c r="I176" s="93" t="s">
        <v>94</v>
      </c>
      <c r="J176" s="93"/>
      <c r="K176" s="93"/>
      <c r="L176" s="50">
        <v>4</v>
      </c>
      <c r="M176" s="50">
        <v>3</v>
      </c>
      <c r="N176" s="51">
        <f t="shared" si="77"/>
        <v>79.2</v>
      </c>
      <c r="O176" s="51">
        <f t="shared" si="78"/>
        <v>59.400000000000006</v>
      </c>
      <c r="P176" s="51">
        <f t="shared" si="79"/>
        <v>138.60000000000002</v>
      </c>
      <c r="Q176" s="53"/>
      <c r="R176" s="4"/>
    </row>
    <row r="177" spans="1:18" s="5" customFormat="1" x14ac:dyDescent="0.25">
      <c r="A177" s="52">
        <f>IF(I177&lt;&gt;"",1+MAX($A$40:A175),"")</f>
        <v>67</v>
      </c>
      <c r="B177" s="44"/>
      <c r="C177" s="44"/>
      <c r="D177" s="45"/>
      <c r="E177" s="91" t="s">
        <v>459</v>
      </c>
      <c r="F177" s="95">
        <v>180</v>
      </c>
      <c r="G177" s="54">
        <v>0.1</v>
      </c>
      <c r="H177" s="48">
        <f t="shared" si="76"/>
        <v>198.00000000000003</v>
      </c>
      <c r="I177" s="93" t="s">
        <v>94</v>
      </c>
      <c r="J177" s="93"/>
      <c r="K177" s="93"/>
      <c r="L177" s="50">
        <v>6</v>
      </c>
      <c r="M177" s="50">
        <v>5</v>
      </c>
      <c r="N177" s="51">
        <f t="shared" si="77"/>
        <v>1188.0000000000002</v>
      </c>
      <c r="O177" s="51">
        <f t="shared" si="78"/>
        <v>990.00000000000011</v>
      </c>
      <c r="P177" s="51">
        <f t="shared" si="79"/>
        <v>2178.0000000000005</v>
      </c>
      <c r="Q177" s="53"/>
      <c r="R177" s="4"/>
    </row>
    <row r="178" spans="1:18" s="5" customFormat="1" x14ac:dyDescent="0.25">
      <c r="A178" s="52">
        <f>IF(I178&lt;&gt;"",1+MAX($A$40:A176),"")</f>
        <v>67</v>
      </c>
      <c r="B178" s="44"/>
      <c r="C178" s="44"/>
      <c r="D178" s="45"/>
      <c r="E178" s="91" t="s">
        <v>460</v>
      </c>
      <c r="F178" s="95">
        <v>27</v>
      </c>
      <c r="G178" s="54">
        <v>0.1</v>
      </c>
      <c r="H178" s="48">
        <f t="shared" si="76"/>
        <v>29.700000000000003</v>
      </c>
      <c r="I178" s="93" t="s">
        <v>94</v>
      </c>
      <c r="J178" s="93"/>
      <c r="K178" s="93"/>
      <c r="L178" s="50">
        <v>6</v>
      </c>
      <c r="M178" s="50">
        <v>5</v>
      </c>
      <c r="N178" s="51">
        <f t="shared" si="77"/>
        <v>178.20000000000002</v>
      </c>
      <c r="O178" s="51">
        <f t="shared" si="78"/>
        <v>148.5</v>
      </c>
      <c r="P178" s="51">
        <f t="shared" si="79"/>
        <v>326.70000000000005</v>
      </c>
      <c r="Q178" s="53"/>
      <c r="R178" s="4"/>
    </row>
    <row r="179" spans="1:18" s="5" customFormat="1" x14ac:dyDescent="0.25">
      <c r="A179" s="52">
        <f>IF(I179&lt;&gt;"",1+MAX($A$40:A177),"")</f>
        <v>68</v>
      </c>
      <c r="B179" s="44"/>
      <c r="C179" s="44"/>
      <c r="D179" s="45"/>
      <c r="E179" s="91" t="s">
        <v>461</v>
      </c>
      <c r="F179" s="95">
        <v>27</v>
      </c>
      <c r="G179" s="54">
        <v>0.1</v>
      </c>
      <c r="H179" s="48">
        <f t="shared" si="76"/>
        <v>29.700000000000003</v>
      </c>
      <c r="I179" s="93" t="s">
        <v>94</v>
      </c>
      <c r="J179" s="93"/>
      <c r="K179" s="93"/>
      <c r="L179" s="50">
        <v>70</v>
      </c>
      <c r="M179" s="50">
        <v>60</v>
      </c>
      <c r="N179" s="51">
        <f t="shared" si="77"/>
        <v>2079</v>
      </c>
      <c r="O179" s="51">
        <f t="shared" si="78"/>
        <v>1782.0000000000002</v>
      </c>
      <c r="P179" s="51">
        <f t="shared" si="79"/>
        <v>3861</v>
      </c>
      <c r="Q179" s="53"/>
      <c r="R179" s="4"/>
    </row>
    <row r="180" spans="1:18" s="5" customFormat="1" x14ac:dyDescent="0.2">
      <c r="A180" s="52" t="str">
        <f>IF(I180&lt;&gt;"",1+MAX($A$40:A178),"")</f>
        <v/>
      </c>
      <c r="B180" s="44"/>
      <c r="C180" s="44"/>
      <c r="D180" s="45"/>
      <c r="E180" s="120" t="s">
        <v>462</v>
      </c>
      <c r="F180" s="95"/>
      <c r="G180" s="93"/>
      <c r="H180" s="93"/>
      <c r="I180" s="93"/>
      <c r="J180" s="93"/>
      <c r="K180" s="93"/>
      <c r="L180" s="50"/>
      <c r="M180" s="50"/>
      <c r="N180" s="51"/>
      <c r="O180" s="51"/>
      <c r="P180" s="51"/>
      <c r="Q180" s="53"/>
      <c r="R180" s="4"/>
    </row>
    <row r="181" spans="1:18" s="5" customFormat="1" x14ac:dyDescent="0.25">
      <c r="A181" s="52">
        <f>IF(I181&lt;&gt;"",1+MAX($A$40:A179),"")</f>
        <v>69</v>
      </c>
      <c r="B181" s="44"/>
      <c r="C181" s="44"/>
      <c r="D181" s="45"/>
      <c r="E181" s="91" t="s">
        <v>463</v>
      </c>
      <c r="F181" s="95">
        <v>52</v>
      </c>
      <c r="G181" s="54">
        <f t="shared" ref="G181" si="80">IF(F181=0,"",0)</f>
        <v>0</v>
      </c>
      <c r="H181" s="48">
        <f t="shared" ref="H181" si="81">IF(F181=0,"",F181*(1+G181))</f>
        <v>52</v>
      </c>
      <c r="I181" s="93" t="s">
        <v>79</v>
      </c>
      <c r="J181" s="93"/>
      <c r="K181" s="93"/>
      <c r="L181" s="50">
        <v>120</v>
      </c>
      <c r="M181" s="50">
        <v>80</v>
      </c>
      <c r="N181" s="51">
        <f t="shared" ref="N181" si="82">IF(F181=0,"",L181*H181)</f>
        <v>6240</v>
      </c>
      <c r="O181" s="51">
        <f t="shared" ref="O181" si="83">IF(F181=0,"",M181*H181)</f>
        <v>4160</v>
      </c>
      <c r="P181" s="51">
        <f>IF(F181=0,"",N181+O181)</f>
        <v>10400</v>
      </c>
      <c r="Q181" s="53"/>
      <c r="R181" s="4"/>
    </row>
    <row r="182" spans="1:18" s="5" customFormat="1" x14ac:dyDescent="0.2">
      <c r="A182" s="52" t="str">
        <f>IF(I182&lt;&gt;"",1+MAX($A$40:A180),"")</f>
        <v/>
      </c>
      <c r="B182" s="44"/>
      <c r="C182" s="44"/>
      <c r="D182" s="45"/>
      <c r="E182" s="120" t="s">
        <v>331</v>
      </c>
      <c r="F182" s="95"/>
      <c r="G182" s="93"/>
      <c r="H182" s="93"/>
      <c r="I182" s="93"/>
      <c r="J182" s="93"/>
      <c r="K182" s="93"/>
      <c r="L182" s="50"/>
      <c r="M182" s="50"/>
      <c r="N182" s="51"/>
      <c r="O182" s="51"/>
      <c r="P182" s="51"/>
      <c r="Q182" s="53"/>
      <c r="R182" s="4"/>
    </row>
    <row r="183" spans="1:18" s="5" customFormat="1" x14ac:dyDescent="0.25">
      <c r="A183" s="52">
        <f>IF(I183&lt;&gt;"",1+MAX($A$40:A181),"")</f>
        <v>70</v>
      </c>
      <c r="B183" s="44"/>
      <c r="C183" s="44"/>
      <c r="D183" s="45"/>
      <c r="E183" s="91" t="s">
        <v>464</v>
      </c>
      <c r="F183" s="95">
        <v>29.95</v>
      </c>
      <c r="G183" s="54">
        <v>0.1</v>
      </c>
      <c r="H183" s="48">
        <f t="shared" ref="H183:H187" si="84">IF(F183=0,"",F183*(1+G183))</f>
        <v>32.945</v>
      </c>
      <c r="I183" s="93" t="s">
        <v>94</v>
      </c>
      <c r="J183" s="93"/>
      <c r="K183" s="93"/>
      <c r="L183" s="50">
        <v>20</v>
      </c>
      <c r="M183" s="50">
        <v>10</v>
      </c>
      <c r="N183" s="51">
        <f t="shared" ref="N183:N187" si="85">IF(F183=0,"",L183*H183)</f>
        <v>658.9</v>
      </c>
      <c r="O183" s="51">
        <f t="shared" ref="O183:O187" si="86">IF(F183=0,"",M183*H183)</f>
        <v>329.45</v>
      </c>
      <c r="P183" s="51">
        <f t="shared" ref="P183:P187" si="87">IF(F183=0,"",N183+O183)</f>
        <v>988.34999999999991</v>
      </c>
      <c r="Q183" s="53"/>
      <c r="R183" s="4"/>
    </row>
    <row r="184" spans="1:18" s="5" customFormat="1" x14ac:dyDescent="0.25">
      <c r="A184" s="52">
        <f>IF(I184&lt;&gt;"",1+MAX($A$40:A182),"")</f>
        <v>70</v>
      </c>
      <c r="B184" s="44"/>
      <c r="C184" s="44"/>
      <c r="D184" s="45"/>
      <c r="E184" s="91" t="s">
        <v>465</v>
      </c>
      <c r="F184" s="95">
        <v>28.53</v>
      </c>
      <c r="G184" s="54">
        <v>0.1</v>
      </c>
      <c r="H184" s="48">
        <f t="shared" si="84"/>
        <v>31.383000000000003</v>
      </c>
      <c r="I184" s="93" t="s">
        <v>94</v>
      </c>
      <c r="J184" s="93"/>
      <c r="K184" s="93"/>
      <c r="L184" s="50">
        <v>20</v>
      </c>
      <c r="M184" s="50">
        <v>10</v>
      </c>
      <c r="N184" s="51">
        <f t="shared" si="85"/>
        <v>627.66000000000008</v>
      </c>
      <c r="O184" s="51">
        <f t="shared" si="86"/>
        <v>313.83000000000004</v>
      </c>
      <c r="P184" s="51">
        <f t="shared" si="87"/>
        <v>941.49000000000012</v>
      </c>
      <c r="Q184" s="53"/>
      <c r="R184" s="4"/>
    </row>
    <row r="185" spans="1:18" s="5" customFormat="1" x14ac:dyDescent="0.25">
      <c r="A185" s="52">
        <f>IF(I185&lt;&gt;"",1+MAX($A$40:A183),"")</f>
        <v>71</v>
      </c>
      <c r="B185" s="44"/>
      <c r="C185" s="44"/>
      <c r="D185" s="45"/>
      <c r="E185" s="91" t="s">
        <v>466</v>
      </c>
      <c r="F185" s="95">
        <v>97.06</v>
      </c>
      <c r="G185" s="54">
        <v>0.1</v>
      </c>
      <c r="H185" s="48">
        <f t="shared" si="84"/>
        <v>106.76600000000001</v>
      </c>
      <c r="I185" s="93" t="s">
        <v>94</v>
      </c>
      <c r="J185" s="93"/>
      <c r="K185" s="93"/>
      <c r="L185" s="50">
        <v>14</v>
      </c>
      <c r="M185" s="50">
        <v>13</v>
      </c>
      <c r="N185" s="51">
        <f t="shared" si="85"/>
        <v>1494.7240000000002</v>
      </c>
      <c r="O185" s="51">
        <f t="shared" si="86"/>
        <v>1387.9580000000001</v>
      </c>
      <c r="P185" s="51">
        <f t="shared" si="87"/>
        <v>2882.6820000000002</v>
      </c>
      <c r="Q185" s="53"/>
      <c r="R185" s="4"/>
    </row>
    <row r="186" spans="1:18" s="5" customFormat="1" x14ac:dyDescent="0.25">
      <c r="A186" s="52">
        <f>IF(I186&lt;&gt;"",1+MAX($A$40:A184),"")</f>
        <v>71</v>
      </c>
      <c r="B186" s="44"/>
      <c r="C186" s="44"/>
      <c r="D186" s="45"/>
      <c r="E186" s="91" t="s">
        <v>467</v>
      </c>
      <c r="F186" s="95">
        <v>13.21</v>
      </c>
      <c r="G186" s="54">
        <v>0.1</v>
      </c>
      <c r="H186" s="48">
        <f t="shared" si="84"/>
        <v>14.531000000000002</v>
      </c>
      <c r="I186" s="93" t="s">
        <v>94</v>
      </c>
      <c r="J186" s="93"/>
      <c r="K186" s="93"/>
      <c r="L186" s="50">
        <v>12</v>
      </c>
      <c r="M186" s="50">
        <v>11</v>
      </c>
      <c r="N186" s="51">
        <f t="shared" si="85"/>
        <v>174.37200000000001</v>
      </c>
      <c r="O186" s="51">
        <f t="shared" si="86"/>
        <v>159.84100000000004</v>
      </c>
      <c r="P186" s="51">
        <f t="shared" si="87"/>
        <v>334.21300000000008</v>
      </c>
      <c r="Q186" s="53"/>
      <c r="R186" s="4"/>
    </row>
    <row r="187" spans="1:18" s="5" customFormat="1" x14ac:dyDescent="0.25">
      <c r="A187" s="52">
        <f>IF(I187&lt;&gt;"",1+MAX($A$40:A185),"")</f>
        <v>72</v>
      </c>
      <c r="B187" s="44"/>
      <c r="C187" s="44"/>
      <c r="D187" s="45"/>
      <c r="E187" s="91" t="s">
        <v>468</v>
      </c>
      <c r="F187" s="95">
        <v>14.78</v>
      </c>
      <c r="G187" s="54">
        <v>0.1</v>
      </c>
      <c r="H187" s="48">
        <f t="shared" si="84"/>
        <v>16.257999999999999</v>
      </c>
      <c r="I187" s="93" t="s">
        <v>94</v>
      </c>
      <c r="J187" s="93"/>
      <c r="K187" s="93"/>
      <c r="L187" s="50">
        <v>14</v>
      </c>
      <c r="M187" s="50">
        <v>13</v>
      </c>
      <c r="N187" s="51">
        <f t="shared" si="85"/>
        <v>227.61199999999999</v>
      </c>
      <c r="O187" s="51">
        <f t="shared" si="86"/>
        <v>211.35399999999998</v>
      </c>
      <c r="P187" s="51">
        <f t="shared" si="87"/>
        <v>438.96600000000001</v>
      </c>
      <c r="Q187" s="53"/>
      <c r="R187" s="4"/>
    </row>
    <row r="188" spans="1:18" s="5" customFormat="1" x14ac:dyDescent="0.25">
      <c r="A188" s="52" t="str">
        <f>IF(I188&lt;&gt;"",1+MAX($A$40:A186),"")</f>
        <v/>
      </c>
      <c r="B188" s="44"/>
      <c r="C188" s="44"/>
      <c r="D188" s="45"/>
      <c r="E188" s="97" t="s">
        <v>469</v>
      </c>
      <c r="F188" s="95"/>
      <c r="G188" s="93"/>
      <c r="H188" s="93"/>
      <c r="I188" s="93"/>
      <c r="J188" s="93"/>
      <c r="K188" s="93"/>
      <c r="L188" s="50"/>
      <c r="M188" s="50"/>
      <c r="N188" s="51"/>
      <c r="O188" s="51"/>
      <c r="P188" s="51"/>
      <c r="Q188" s="53"/>
      <c r="R188" s="4"/>
    </row>
    <row r="189" spans="1:18" s="5" customFormat="1" x14ac:dyDescent="0.25">
      <c r="A189" s="52">
        <f>IF(I189&lt;&gt;"",1+MAX($A$40:A187),"")</f>
        <v>73</v>
      </c>
      <c r="B189" s="44"/>
      <c r="C189" s="44"/>
      <c r="D189" s="45"/>
      <c r="E189" s="91" t="s">
        <v>470</v>
      </c>
      <c r="F189" s="95">
        <v>61.48</v>
      </c>
      <c r="G189" s="54">
        <v>0.1</v>
      </c>
      <c r="H189" s="48">
        <f t="shared" ref="H189" si="88">IF(F189=0,"",F189*(1+G189))</f>
        <v>67.628</v>
      </c>
      <c r="I189" s="93" t="s">
        <v>94</v>
      </c>
      <c r="J189" s="93"/>
      <c r="K189" s="93"/>
      <c r="L189" s="50">
        <v>3</v>
      </c>
      <c r="M189" s="50">
        <v>2</v>
      </c>
      <c r="N189" s="51">
        <f t="shared" ref="N189" si="89">IF(F189=0,"",L189*H189)</f>
        <v>202.88400000000001</v>
      </c>
      <c r="O189" s="51">
        <f t="shared" ref="O189" si="90">IF(F189=0,"",M189*H189)</f>
        <v>135.256</v>
      </c>
      <c r="P189" s="51">
        <f>IF(F189=0,"",N189+O189)</f>
        <v>338.14</v>
      </c>
      <c r="Q189" s="53"/>
      <c r="R189" s="4"/>
    </row>
    <row r="190" spans="1:18" s="5" customFormat="1" x14ac:dyDescent="0.2">
      <c r="A190" s="111" t="str">
        <f>IF(I190&lt;&gt;"",1+MAX($A$40:A188),"")</f>
        <v/>
      </c>
      <c r="B190" s="112"/>
      <c r="C190" s="112"/>
      <c r="D190" s="113" t="s">
        <v>50</v>
      </c>
      <c r="E190" s="114" t="s">
        <v>51</v>
      </c>
      <c r="F190" s="115"/>
      <c r="G190" s="118"/>
      <c r="H190" s="115"/>
      <c r="I190" s="112"/>
      <c r="J190" s="116"/>
      <c r="K190" s="116"/>
      <c r="L190" s="116"/>
      <c r="M190" s="116"/>
      <c r="N190" s="119"/>
      <c r="O190" s="117"/>
      <c r="P190" s="117"/>
      <c r="Q190" s="117">
        <f>SUM(P191:P249)</f>
        <v>309793.33346941351</v>
      </c>
      <c r="R190" s="4"/>
    </row>
    <row r="191" spans="1:18" s="5" customFormat="1" x14ac:dyDescent="0.2">
      <c r="A191" s="52" t="str">
        <f>IF(I191&lt;&gt;"",1+MAX($A$40:A189),"")</f>
        <v/>
      </c>
      <c r="B191" s="44"/>
      <c r="C191" s="44"/>
      <c r="D191" s="45"/>
      <c r="E191" s="120" t="s">
        <v>309</v>
      </c>
      <c r="F191" s="87"/>
      <c r="G191" s="87"/>
      <c r="H191" s="87"/>
      <c r="I191" s="83"/>
      <c r="J191" s="83"/>
      <c r="K191" s="83"/>
      <c r="L191" s="50"/>
      <c r="M191" s="50"/>
      <c r="N191" s="51" t="str">
        <f t="shared" ref="N191:N194" si="91">IF(F191=0,"",L191*H191)</f>
        <v/>
      </c>
      <c r="O191" s="51" t="str">
        <f t="shared" ref="O191:O194" si="92">IF(F191=0,"",M191*H191)</f>
        <v/>
      </c>
      <c r="P191" s="51" t="str">
        <f t="shared" ref="P191:P194" si="93">IF(F191=0,"",N191+O191)</f>
        <v/>
      </c>
      <c r="Q191" s="53"/>
      <c r="R191" s="4"/>
    </row>
    <row r="192" spans="1:18" s="5" customFormat="1" x14ac:dyDescent="0.2">
      <c r="A192" s="52">
        <f>IF(I192&lt;&gt;"",1+MAX($A$40:A190),"")</f>
        <v>74</v>
      </c>
      <c r="B192" s="44"/>
      <c r="C192" s="44"/>
      <c r="D192" s="45"/>
      <c r="E192" s="84" t="s">
        <v>310</v>
      </c>
      <c r="F192" s="87">
        <v>6425.4135338345859</v>
      </c>
      <c r="G192" s="54">
        <v>0.1</v>
      </c>
      <c r="H192" s="48">
        <f t="shared" ref="H192:H194" si="94">IF(F192=0,"",F192*(1+G192))</f>
        <v>7067.9548872180449</v>
      </c>
      <c r="I192" s="83" t="s">
        <v>94</v>
      </c>
      <c r="J192" s="83"/>
      <c r="K192" s="83"/>
      <c r="L192" s="50">
        <v>6</v>
      </c>
      <c r="M192" s="50">
        <v>5</v>
      </c>
      <c r="N192" s="51">
        <f t="shared" si="91"/>
        <v>42407.729323308267</v>
      </c>
      <c r="O192" s="51">
        <f t="shared" si="92"/>
        <v>35339.774436090222</v>
      </c>
      <c r="P192" s="51">
        <f t="shared" si="93"/>
        <v>77747.503759398489</v>
      </c>
      <c r="Q192" s="53"/>
      <c r="R192" s="4"/>
    </row>
    <row r="193" spans="1:18" s="5" customFormat="1" x14ac:dyDescent="0.2">
      <c r="A193" s="52">
        <f>IF(I193&lt;&gt;"",1+MAX($A$40:A191),"")</f>
        <v>74</v>
      </c>
      <c r="B193" s="44"/>
      <c r="C193" s="44"/>
      <c r="D193" s="45"/>
      <c r="E193" s="84" t="s">
        <v>311</v>
      </c>
      <c r="F193" s="87">
        <v>1150.6541353383457</v>
      </c>
      <c r="G193" s="54">
        <v>0.1</v>
      </c>
      <c r="H193" s="48">
        <f t="shared" si="94"/>
        <v>1265.7195488721804</v>
      </c>
      <c r="I193" s="83" t="s">
        <v>94</v>
      </c>
      <c r="J193" s="83"/>
      <c r="K193" s="83"/>
      <c r="L193" s="50">
        <v>5</v>
      </c>
      <c r="M193" s="50">
        <v>4</v>
      </c>
      <c r="N193" s="51">
        <f t="shared" si="91"/>
        <v>6328.5977443609027</v>
      </c>
      <c r="O193" s="51">
        <f t="shared" si="92"/>
        <v>5062.8781954887218</v>
      </c>
      <c r="P193" s="51">
        <f t="shared" si="93"/>
        <v>11391.475939849624</v>
      </c>
      <c r="Q193" s="53"/>
      <c r="R193" s="4"/>
    </row>
    <row r="194" spans="1:18" s="5" customFormat="1" x14ac:dyDescent="0.2">
      <c r="A194" s="52">
        <f>IF(I194&lt;&gt;"",1+MAX($A$40:A192),"")</f>
        <v>75</v>
      </c>
      <c r="B194" s="44"/>
      <c r="C194" s="44"/>
      <c r="D194" s="45"/>
      <c r="E194" s="84" t="s">
        <v>312</v>
      </c>
      <c r="F194" s="87">
        <v>146.40601503759399</v>
      </c>
      <c r="G194" s="54">
        <v>0.1</v>
      </c>
      <c r="H194" s="48">
        <f t="shared" si="94"/>
        <v>161.04661654135339</v>
      </c>
      <c r="I194" s="83" t="s">
        <v>94</v>
      </c>
      <c r="J194" s="83"/>
      <c r="K194" s="83"/>
      <c r="L194" s="50">
        <v>16</v>
      </c>
      <c r="M194" s="50">
        <v>6</v>
      </c>
      <c r="N194" s="51">
        <f t="shared" si="91"/>
        <v>2576.7458646616542</v>
      </c>
      <c r="O194" s="51">
        <f t="shared" si="92"/>
        <v>966.27969924812032</v>
      </c>
      <c r="P194" s="51">
        <f t="shared" si="93"/>
        <v>3543.0255639097745</v>
      </c>
      <c r="Q194" s="53"/>
      <c r="R194" s="4"/>
    </row>
    <row r="195" spans="1:18" s="5" customFormat="1" x14ac:dyDescent="0.2">
      <c r="A195" s="52" t="str">
        <f>IF(I195&lt;&gt;"",1+MAX($A$40:A193),"")</f>
        <v/>
      </c>
      <c r="B195" s="44"/>
      <c r="C195" s="44"/>
      <c r="D195" s="45"/>
      <c r="E195" s="120" t="s">
        <v>313</v>
      </c>
      <c r="F195" s="87"/>
      <c r="G195" s="87"/>
      <c r="H195" s="87"/>
      <c r="I195" s="83"/>
      <c r="J195" s="83"/>
      <c r="K195" s="83"/>
      <c r="L195" s="50"/>
      <c r="M195" s="50"/>
      <c r="N195" s="51"/>
      <c r="O195" s="51"/>
      <c r="P195" s="51"/>
      <c r="Q195" s="53"/>
      <c r="R195" s="4"/>
    </row>
    <row r="196" spans="1:18" s="5" customFormat="1" ht="31.5" x14ac:dyDescent="0.2">
      <c r="A196" s="52">
        <f>IF(I196&lt;&gt;"",1+MAX($A$40:A194),"")</f>
        <v>76</v>
      </c>
      <c r="B196" s="44"/>
      <c r="C196" s="44"/>
      <c r="D196" s="45"/>
      <c r="E196" s="88" t="s">
        <v>314</v>
      </c>
      <c r="F196" s="87">
        <v>10271</v>
      </c>
      <c r="G196" s="54">
        <v>0.1</v>
      </c>
      <c r="H196" s="48">
        <f t="shared" ref="H196" si="95">IF(F196=0,"",F196*(1+G196))</f>
        <v>11298.1</v>
      </c>
      <c r="I196" s="83" t="s">
        <v>82</v>
      </c>
      <c r="J196" s="83"/>
      <c r="K196" s="83"/>
      <c r="L196" s="50">
        <v>1.8</v>
      </c>
      <c r="M196" s="50">
        <v>1.2</v>
      </c>
      <c r="N196" s="51">
        <f t="shared" ref="N196" si="96">IF(F196=0,"",L196*H196)</f>
        <v>20336.580000000002</v>
      </c>
      <c r="O196" s="51">
        <f t="shared" ref="O196" si="97">IF(F196=0,"",M196*H196)</f>
        <v>13557.72</v>
      </c>
      <c r="P196" s="51">
        <f>IF(F196=0,"",N196+O196)</f>
        <v>33894.300000000003</v>
      </c>
      <c r="Q196" s="53"/>
      <c r="R196" s="4"/>
    </row>
    <row r="197" spans="1:18" s="5" customFormat="1" x14ac:dyDescent="0.2">
      <c r="A197" s="52" t="str">
        <f>IF(I197&lt;&gt;"",1+MAX($A$40:A195),"")</f>
        <v/>
      </c>
      <c r="B197" s="44"/>
      <c r="C197" s="44"/>
      <c r="D197" s="45"/>
      <c r="E197" s="120" t="s">
        <v>315</v>
      </c>
      <c r="F197" s="87"/>
      <c r="G197" s="87"/>
      <c r="H197" s="87"/>
      <c r="I197" s="83"/>
      <c r="J197" s="83"/>
      <c r="K197" s="83"/>
      <c r="L197" s="50"/>
      <c r="M197" s="50"/>
      <c r="N197" s="51"/>
      <c r="O197" s="51"/>
      <c r="P197" s="51"/>
      <c r="Q197" s="53"/>
      <c r="R197" s="4"/>
    </row>
    <row r="198" spans="1:18" s="5" customFormat="1" x14ac:dyDescent="0.2">
      <c r="A198" s="52">
        <f>IF(I198&lt;&gt;"",1+MAX($A$40:A196),"")</f>
        <v>77</v>
      </c>
      <c r="B198" s="44"/>
      <c r="C198" s="44"/>
      <c r="D198" s="45"/>
      <c r="E198" s="84" t="s">
        <v>316</v>
      </c>
      <c r="F198" s="87">
        <v>3661.6541353383459</v>
      </c>
      <c r="G198" s="54">
        <v>0.1</v>
      </c>
      <c r="H198" s="48">
        <f t="shared" ref="H198" si="98">IF(F198=0,"",F198*(1+G198))</f>
        <v>4027.8195488721808</v>
      </c>
      <c r="I198" s="83" t="s">
        <v>94</v>
      </c>
      <c r="J198" s="83"/>
      <c r="K198" s="83"/>
      <c r="L198" s="50">
        <v>6</v>
      </c>
      <c r="M198" s="50">
        <v>5</v>
      </c>
      <c r="N198" s="51">
        <f t="shared" ref="N198" si="99">IF(F198=0,"",L198*H198)</f>
        <v>24166.917293233084</v>
      </c>
      <c r="O198" s="51">
        <f t="shared" ref="O198" si="100">IF(F198=0,"",M198*H198)</f>
        <v>20139.097744360904</v>
      </c>
      <c r="P198" s="51">
        <f>IF(F198=0,"",N198+O198)</f>
        <v>44306.015037593985</v>
      </c>
      <c r="Q198" s="53"/>
      <c r="R198" s="4"/>
    </row>
    <row r="199" spans="1:18" s="5" customFormat="1" x14ac:dyDescent="0.2">
      <c r="A199" s="52" t="str">
        <f>IF(I199&lt;&gt;"",1+MAX($A$40:A197),"")</f>
        <v/>
      </c>
      <c r="B199" s="44"/>
      <c r="C199" s="44"/>
      <c r="D199" s="45"/>
      <c r="E199" s="120" t="s">
        <v>317</v>
      </c>
      <c r="F199" s="87"/>
      <c r="G199" s="87"/>
      <c r="H199" s="87"/>
      <c r="I199" s="83"/>
      <c r="J199" s="83"/>
      <c r="K199" s="83"/>
      <c r="L199" s="50"/>
      <c r="M199" s="50"/>
      <c r="N199" s="51"/>
      <c r="O199" s="51"/>
      <c r="P199" s="51"/>
      <c r="Q199" s="53"/>
      <c r="R199" s="4"/>
    </row>
    <row r="200" spans="1:18" s="5" customFormat="1" ht="31.5" x14ac:dyDescent="0.2">
      <c r="A200" s="52">
        <f>IF(I200&lt;&gt;"",1+MAX($A$40:A198),"")</f>
        <v>78</v>
      </c>
      <c r="B200" s="44"/>
      <c r="C200" s="44"/>
      <c r="D200" s="45"/>
      <c r="E200" s="88" t="s">
        <v>318</v>
      </c>
      <c r="F200" s="87">
        <v>4870</v>
      </c>
      <c r="G200" s="54">
        <v>0.1</v>
      </c>
      <c r="H200" s="48">
        <f t="shared" ref="H200" si="101">IF(F200=0,"",F200*(1+G200))</f>
        <v>5357</v>
      </c>
      <c r="I200" s="83" t="s">
        <v>82</v>
      </c>
      <c r="J200" s="83"/>
      <c r="K200" s="83"/>
      <c r="L200" s="50">
        <v>1.8</v>
      </c>
      <c r="M200" s="50">
        <v>1.2</v>
      </c>
      <c r="N200" s="51">
        <f t="shared" ref="N200" si="102">IF(F200=0,"",L200*H200)</f>
        <v>9642.6</v>
      </c>
      <c r="O200" s="51">
        <f t="shared" ref="O200" si="103">IF(F200=0,"",M200*H200)</f>
        <v>6428.4</v>
      </c>
      <c r="P200" s="51">
        <f>IF(F200=0,"",N200+O200)</f>
        <v>16071</v>
      </c>
      <c r="Q200" s="53"/>
      <c r="R200" s="4"/>
    </row>
    <row r="201" spans="1:18" s="5" customFormat="1" x14ac:dyDescent="0.2">
      <c r="A201" s="52" t="str">
        <f>IF(I201&lt;&gt;"",1+MAX($A$40:A199),"")</f>
        <v/>
      </c>
      <c r="B201" s="44"/>
      <c r="C201" s="44"/>
      <c r="D201" s="45"/>
      <c r="E201" s="120" t="s">
        <v>319</v>
      </c>
      <c r="F201" s="87"/>
      <c r="G201" s="87"/>
      <c r="H201" s="87"/>
      <c r="I201" s="83"/>
      <c r="J201" s="83"/>
      <c r="K201" s="83"/>
      <c r="L201" s="50"/>
      <c r="M201" s="50"/>
      <c r="N201" s="51"/>
      <c r="O201" s="51"/>
      <c r="P201" s="51"/>
      <c r="Q201" s="53"/>
      <c r="R201" s="4"/>
    </row>
    <row r="202" spans="1:18" s="5" customFormat="1" x14ac:dyDescent="0.2">
      <c r="A202" s="52">
        <f>IF(I202&lt;&gt;"",1+MAX($A$40:A200),"")</f>
        <v>79</v>
      </c>
      <c r="B202" s="44"/>
      <c r="C202" s="44"/>
      <c r="D202" s="45"/>
      <c r="E202" s="84" t="s">
        <v>320</v>
      </c>
      <c r="F202" s="87">
        <v>112.42</v>
      </c>
      <c r="G202" s="54">
        <v>0.1</v>
      </c>
      <c r="H202" s="48">
        <f t="shared" ref="H202:H205" si="104">IF(F202=0,"",F202*(1+G202))</f>
        <v>123.66200000000001</v>
      </c>
      <c r="I202" s="83" t="s">
        <v>94</v>
      </c>
      <c r="J202" s="83"/>
      <c r="K202" s="83"/>
      <c r="L202" s="50">
        <v>4</v>
      </c>
      <c r="M202" s="50">
        <v>3</v>
      </c>
      <c r="N202" s="51">
        <f t="shared" ref="N202:N205" si="105">IF(F202=0,"",L202*H202)</f>
        <v>494.64800000000002</v>
      </c>
      <c r="O202" s="51">
        <f t="shared" ref="O202:O205" si="106">IF(F202=0,"",M202*H202)</f>
        <v>370.98599999999999</v>
      </c>
      <c r="P202" s="51">
        <f t="shared" ref="P202:P205" si="107">IF(F202=0,"",N202+O202)</f>
        <v>865.63400000000001</v>
      </c>
      <c r="Q202" s="53"/>
      <c r="R202" s="4"/>
    </row>
    <row r="203" spans="1:18" s="5" customFormat="1" x14ac:dyDescent="0.2">
      <c r="A203" s="52">
        <f>IF(I203&lt;&gt;"",1+MAX($A$40:A201),"")</f>
        <v>79</v>
      </c>
      <c r="B203" s="44"/>
      <c r="C203" s="44"/>
      <c r="D203" s="45"/>
      <c r="E203" s="84" t="s">
        <v>321</v>
      </c>
      <c r="F203" s="87">
        <v>212.18</v>
      </c>
      <c r="G203" s="54">
        <v>0.1</v>
      </c>
      <c r="H203" s="48">
        <f t="shared" si="104"/>
        <v>233.39800000000002</v>
      </c>
      <c r="I203" s="83" t="s">
        <v>94</v>
      </c>
      <c r="J203" s="83"/>
      <c r="K203" s="83"/>
      <c r="L203" s="50">
        <v>3</v>
      </c>
      <c r="M203" s="50">
        <v>2</v>
      </c>
      <c r="N203" s="51">
        <f t="shared" si="105"/>
        <v>700.19400000000007</v>
      </c>
      <c r="O203" s="51">
        <f t="shared" si="106"/>
        <v>466.79600000000005</v>
      </c>
      <c r="P203" s="51">
        <f t="shared" si="107"/>
        <v>1166.9900000000002</v>
      </c>
      <c r="Q203" s="53"/>
      <c r="R203" s="4"/>
    </row>
    <row r="204" spans="1:18" s="5" customFormat="1" x14ac:dyDescent="0.2">
      <c r="A204" s="52">
        <f>IF(I204&lt;&gt;"",1+MAX($A$40:A202),"")</f>
        <v>80</v>
      </c>
      <c r="B204" s="44"/>
      <c r="C204" s="44"/>
      <c r="D204" s="45"/>
      <c r="E204" s="84" t="s">
        <v>322</v>
      </c>
      <c r="F204" s="87">
        <v>366.95</v>
      </c>
      <c r="G204" s="54">
        <v>0.1</v>
      </c>
      <c r="H204" s="48">
        <f t="shared" si="104"/>
        <v>403.64500000000004</v>
      </c>
      <c r="I204" s="83" t="s">
        <v>94</v>
      </c>
      <c r="J204" s="83"/>
      <c r="K204" s="83"/>
      <c r="L204" s="50">
        <v>1.1000000000000001</v>
      </c>
      <c r="M204" s="50">
        <v>0.9</v>
      </c>
      <c r="N204" s="51">
        <f t="shared" si="105"/>
        <v>444.00950000000006</v>
      </c>
      <c r="O204" s="51">
        <f t="shared" si="106"/>
        <v>363.28050000000002</v>
      </c>
      <c r="P204" s="51">
        <f t="shared" si="107"/>
        <v>807.29000000000008</v>
      </c>
      <c r="Q204" s="53"/>
      <c r="R204" s="4"/>
    </row>
    <row r="205" spans="1:18" s="5" customFormat="1" x14ac:dyDescent="0.2">
      <c r="A205" s="52">
        <f>IF(I205&lt;&gt;"",1+MAX($A$40:A203),"")</f>
        <v>80</v>
      </c>
      <c r="B205" s="44"/>
      <c r="C205" s="44"/>
      <c r="D205" s="45"/>
      <c r="E205" s="84" t="s">
        <v>323</v>
      </c>
      <c r="F205" s="87">
        <v>20.059999999999999</v>
      </c>
      <c r="G205" s="54">
        <v>0.1</v>
      </c>
      <c r="H205" s="48">
        <f t="shared" si="104"/>
        <v>22.065999999999999</v>
      </c>
      <c r="I205" s="83" t="s">
        <v>94</v>
      </c>
      <c r="J205" s="83"/>
      <c r="K205" s="83"/>
      <c r="L205" s="50">
        <v>1.1000000000000001</v>
      </c>
      <c r="M205" s="50">
        <v>0.9</v>
      </c>
      <c r="N205" s="51">
        <f t="shared" si="105"/>
        <v>24.272600000000001</v>
      </c>
      <c r="O205" s="51">
        <f t="shared" si="106"/>
        <v>19.859400000000001</v>
      </c>
      <c r="P205" s="51">
        <f t="shared" si="107"/>
        <v>44.132000000000005</v>
      </c>
      <c r="Q205" s="53"/>
      <c r="R205" s="4"/>
    </row>
    <row r="206" spans="1:18" s="5" customFormat="1" x14ac:dyDescent="0.2">
      <c r="A206" s="52" t="str">
        <f>IF(I206&lt;&gt;"",1+MAX($A$40:A204),"")</f>
        <v/>
      </c>
      <c r="B206" s="44"/>
      <c r="C206" s="44"/>
      <c r="D206" s="45"/>
      <c r="E206" s="120" t="s">
        <v>324</v>
      </c>
      <c r="F206" s="87"/>
      <c r="G206" s="87"/>
      <c r="H206" s="87"/>
      <c r="I206" s="83"/>
      <c r="J206" s="83"/>
      <c r="K206" s="83"/>
      <c r="L206" s="50"/>
      <c r="M206" s="50"/>
      <c r="N206" s="51"/>
      <c r="O206" s="51"/>
      <c r="P206" s="51"/>
      <c r="Q206" s="53"/>
      <c r="R206" s="4"/>
    </row>
    <row r="207" spans="1:18" s="5" customFormat="1" x14ac:dyDescent="0.2">
      <c r="A207" s="52">
        <f>IF(I207&lt;&gt;"",1+MAX($A$40:A205),"")</f>
        <v>81</v>
      </c>
      <c r="B207" s="44"/>
      <c r="C207" s="44"/>
      <c r="D207" s="45"/>
      <c r="E207" s="84" t="s">
        <v>324</v>
      </c>
      <c r="F207" s="87">
        <v>4367.3</v>
      </c>
      <c r="G207" s="54">
        <v>0.1</v>
      </c>
      <c r="H207" s="48">
        <f t="shared" ref="H207" si="108">IF(F207=0,"",F207*(1+G207))</f>
        <v>4804.0300000000007</v>
      </c>
      <c r="I207" s="83" t="s">
        <v>94</v>
      </c>
      <c r="J207" s="83"/>
      <c r="K207" s="83"/>
      <c r="L207" s="50">
        <v>1.9</v>
      </c>
      <c r="M207" s="50">
        <v>1.1000000000000001</v>
      </c>
      <c r="N207" s="51">
        <f t="shared" ref="N207" si="109">IF(F207=0,"",L207*H207)</f>
        <v>9127.6570000000011</v>
      </c>
      <c r="O207" s="51">
        <f t="shared" ref="O207" si="110">IF(F207=0,"",M207*H207)</f>
        <v>5284.4330000000009</v>
      </c>
      <c r="P207" s="51">
        <f>IF(F207=0,"",N207+O207)</f>
        <v>14412.090000000002</v>
      </c>
      <c r="Q207" s="53"/>
      <c r="R207" s="4"/>
    </row>
    <row r="208" spans="1:18" s="5" customFormat="1" x14ac:dyDescent="0.2">
      <c r="A208" s="52" t="str">
        <f>IF(I208&lt;&gt;"",1+MAX($A$40:A206),"")</f>
        <v/>
      </c>
      <c r="B208" s="44"/>
      <c r="C208" s="44"/>
      <c r="D208" s="45"/>
      <c r="E208" s="89" t="s">
        <v>325</v>
      </c>
      <c r="F208" s="87"/>
      <c r="G208" s="87"/>
      <c r="H208" s="87"/>
      <c r="I208" s="83"/>
      <c r="J208" s="83"/>
      <c r="K208" s="83"/>
      <c r="L208" s="50"/>
      <c r="M208" s="50"/>
      <c r="N208" s="51"/>
      <c r="O208" s="51"/>
      <c r="P208" s="51"/>
      <c r="Q208" s="53"/>
      <c r="R208" s="4"/>
    </row>
    <row r="209" spans="1:18" s="5" customFormat="1" x14ac:dyDescent="0.2">
      <c r="A209" s="52" t="str">
        <f>IF(I209&lt;&gt;"",1+MAX($A$40:A207),"")</f>
        <v/>
      </c>
      <c r="B209" s="44"/>
      <c r="C209" s="44"/>
      <c r="D209" s="45"/>
      <c r="E209" s="120" t="s">
        <v>326</v>
      </c>
      <c r="F209" s="87"/>
      <c r="G209" s="87"/>
      <c r="H209" s="87"/>
      <c r="I209" s="83"/>
      <c r="J209" s="83"/>
      <c r="K209" s="83"/>
      <c r="L209" s="50"/>
      <c r="M209" s="50"/>
      <c r="N209" s="51"/>
      <c r="O209" s="51"/>
      <c r="P209" s="51"/>
      <c r="Q209" s="53"/>
      <c r="R209" s="4"/>
    </row>
    <row r="210" spans="1:18" s="5" customFormat="1" x14ac:dyDescent="0.2">
      <c r="A210" s="52">
        <f>IF(I210&lt;&gt;"",1+MAX($A$40:A208),"")</f>
        <v>82</v>
      </c>
      <c r="B210" s="44"/>
      <c r="C210" s="44"/>
      <c r="D210" s="45"/>
      <c r="E210" s="84" t="s">
        <v>327</v>
      </c>
      <c r="F210" s="87">
        <v>39.29</v>
      </c>
      <c r="G210" s="54">
        <v>0.1</v>
      </c>
      <c r="H210" s="48">
        <f t="shared" ref="H210:H213" si="111">IF(F210=0,"",F210*(1+G210))</f>
        <v>43.219000000000001</v>
      </c>
      <c r="I210" s="83" t="s">
        <v>94</v>
      </c>
      <c r="J210" s="83"/>
      <c r="K210" s="83"/>
      <c r="L210" s="50">
        <v>5</v>
      </c>
      <c r="M210" s="50">
        <v>3</v>
      </c>
      <c r="N210" s="51">
        <f t="shared" ref="N210:N213" si="112">IF(F210=0,"",L210*H210)</f>
        <v>216.095</v>
      </c>
      <c r="O210" s="51">
        <f t="shared" ref="O210:O213" si="113">IF(F210=0,"",M210*H210)</f>
        <v>129.65700000000001</v>
      </c>
      <c r="P210" s="51">
        <f t="shared" ref="P210:P213" si="114">IF(F210=0,"",N210+O210)</f>
        <v>345.75200000000001</v>
      </c>
      <c r="Q210" s="53"/>
      <c r="R210" s="4"/>
    </row>
    <row r="211" spans="1:18" s="5" customFormat="1" x14ac:dyDescent="0.2">
      <c r="A211" s="52">
        <f>IF(I211&lt;&gt;"",1+MAX($A$40:A209),"")</f>
        <v>82</v>
      </c>
      <c r="B211" s="44"/>
      <c r="C211" s="44"/>
      <c r="D211" s="45"/>
      <c r="E211" s="84" t="s">
        <v>328</v>
      </c>
      <c r="F211" s="87">
        <v>15.84</v>
      </c>
      <c r="G211" s="54">
        <v>0.1</v>
      </c>
      <c r="H211" s="48">
        <f t="shared" si="111"/>
        <v>17.423999999999999</v>
      </c>
      <c r="I211" s="83" t="s">
        <v>94</v>
      </c>
      <c r="J211" s="83"/>
      <c r="K211" s="83"/>
      <c r="L211" s="50">
        <v>8</v>
      </c>
      <c r="M211" s="50">
        <v>4</v>
      </c>
      <c r="N211" s="51">
        <f t="shared" si="112"/>
        <v>139.392</v>
      </c>
      <c r="O211" s="51">
        <f t="shared" si="113"/>
        <v>69.695999999999998</v>
      </c>
      <c r="P211" s="51">
        <f t="shared" si="114"/>
        <v>209.08799999999999</v>
      </c>
      <c r="Q211" s="53"/>
      <c r="R211" s="4"/>
    </row>
    <row r="212" spans="1:18" s="5" customFormat="1" x14ac:dyDescent="0.2">
      <c r="A212" s="52">
        <f>IF(I212&lt;&gt;"",1+MAX($A$40:A210),"")</f>
        <v>83</v>
      </c>
      <c r="B212" s="44"/>
      <c r="C212" s="44"/>
      <c r="D212" s="45"/>
      <c r="E212" s="84" t="s">
        <v>329</v>
      </c>
      <c r="F212" s="87">
        <v>13.42</v>
      </c>
      <c r="G212" s="54">
        <v>0.1</v>
      </c>
      <c r="H212" s="48">
        <f t="shared" si="111"/>
        <v>14.762</v>
      </c>
      <c r="I212" s="83" t="s">
        <v>94</v>
      </c>
      <c r="J212" s="83"/>
      <c r="K212" s="83"/>
      <c r="L212" s="50">
        <v>12</v>
      </c>
      <c r="M212" s="50">
        <v>6</v>
      </c>
      <c r="N212" s="51">
        <f t="shared" si="112"/>
        <v>177.14400000000001</v>
      </c>
      <c r="O212" s="51">
        <f t="shared" si="113"/>
        <v>88.572000000000003</v>
      </c>
      <c r="P212" s="51">
        <f t="shared" si="114"/>
        <v>265.71600000000001</v>
      </c>
      <c r="Q212" s="53"/>
      <c r="R212" s="4"/>
    </row>
    <row r="213" spans="1:18" s="5" customFormat="1" x14ac:dyDescent="0.2">
      <c r="A213" s="52">
        <f>IF(I213&lt;&gt;"",1+MAX($A$40:A211),"")</f>
        <v>83</v>
      </c>
      <c r="B213" s="44"/>
      <c r="C213" s="44"/>
      <c r="D213" s="45"/>
      <c r="E213" s="84" t="s">
        <v>330</v>
      </c>
      <c r="F213" s="87">
        <v>7.6</v>
      </c>
      <c r="G213" s="54">
        <v>0.1</v>
      </c>
      <c r="H213" s="48">
        <f t="shared" si="111"/>
        <v>8.36</v>
      </c>
      <c r="I213" s="83" t="s">
        <v>94</v>
      </c>
      <c r="J213" s="83"/>
      <c r="K213" s="83"/>
      <c r="L213" s="50">
        <v>3</v>
      </c>
      <c r="M213" s="50">
        <v>2</v>
      </c>
      <c r="N213" s="51">
        <f t="shared" si="112"/>
        <v>25.08</v>
      </c>
      <c r="O213" s="51">
        <f t="shared" si="113"/>
        <v>16.72</v>
      </c>
      <c r="P213" s="51">
        <f t="shared" si="114"/>
        <v>41.8</v>
      </c>
      <c r="Q213" s="53"/>
      <c r="R213" s="4"/>
    </row>
    <row r="214" spans="1:18" s="5" customFormat="1" x14ac:dyDescent="0.2">
      <c r="A214" s="52" t="str">
        <f>IF(I214&lt;&gt;"",1+MAX($A$40:A212),"")</f>
        <v/>
      </c>
      <c r="B214" s="44"/>
      <c r="C214" s="44"/>
      <c r="D214" s="45"/>
      <c r="E214" s="120" t="s">
        <v>333</v>
      </c>
      <c r="F214" s="87"/>
      <c r="G214" s="87"/>
      <c r="H214" s="87"/>
      <c r="I214" s="83"/>
      <c r="J214" s="83"/>
      <c r="K214" s="83"/>
      <c r="L214" s="50"/>
      <c r="M214" s="50"/>
      <c r="N214" s="51"/>
      <c r="O214" s="51"/>
      <c r="P214" s="51"/>
      <c r="Q214" s="53"/>
      <c r="R214" s="4"/>
    </row>
    <row r="215" spans="1:18" s="5" customFormat="1" x14ac:dyDescent="0.2">
      <c r="A215" s="52">
        <f>IF(I215&lt;&gt;"",1+MAX($A$40:A213),"")</f>
        <v>84</v>
      </c>
      <c r="B215" s="44"/>
      <c r="C215" s="44"/>
      <c r="D215" s="45"/>
      <c r="E215" s="84" t="s">
        <v>334</v>
      </c>
      <c r="F215" s="87">
        <v>166.16541353383457</v>
      </c>
      <c r="G215" s="54">
        <v>0.1</v>
      </c>
      <c r="H215" s="48">
        <f t="shared" ref="H215" si="115">IF(F215=0,"",F215*(1+G215))</f>
        <v>182.78195488721803</v>
      </c>
      <c r="I215" s="83" t="s">
        <v>94</v>
      </c>
      <c r="J215" s="83"/>
      <c r="K215" s="83"/>
      <c r="L215" s="50">
        <v>1.8</v>
      </c>
      <c r="M215" s="50">
        <v>1.2</v>
      </c>
      <c r="N215" s="51">
        <f t="shared" ref="N215" si="116">IF(F215=0,"",L215*H215)</f>
        <v>329.00751879699249</v>
      </c>
      <c r="O215" s="51">
        <f t="shared" ref="O215" si="117">IF(F215=0,"",M215*H215)</f>
        <v>219.33834586466165</v>
      </c>
      <c r="P215" s="51">
        <f>IF(F215=0,"",N215+O215)</f>
        <v>548.3458646616541</v>
      </c>
      <c r="Q215" s="53"/>
      <c r="R215" s="4"/>
    </row>
    <row r="216" spans="1:18" s="5" customFormat="1" x14ac:dyDescent="0.2">
      <c r="A216" s="52" t="str">
        <f>IF(I216&lt;&gt;"",1+MAX($A$40:A214),"")</f>
        <v/>
      </c>
      <c r="B216" s="44"/>
      <c r="C216" s="44"/>
      <c r="D216" s="45"/>
      <c r="E216" s="120" t="s">
        <v>317</v>
      </c>
      <c r="F216" s="87"/>
      <c r="G216" s="87"/>
      <c r="H216" s="87"/>
      <c r="I216" s="83"/>
      <c r="J216" s="83"/>
      <c r="K216" s="83"/>
      <c r="L216" s="50"/>
      <c r="M216" s="50"/>
      <c r="N216" s="51"/>
      <c r="O216" s="51"/>
      <c r="P216" s="51"/>
      <c r="Q216" s="53"/>
      <c r="R216" s="4"/>
    </row>
    <row r="217" spans="1:18" s="5" customFormat="1" ht="31.5" x14ac:dyDescent="0.2">
      <c r="A217" s="52">
        <f>IF(I217&lt;&gt;"",1+MAX($A$40:A215),"")</f>
        <v>85</v>
      </c>
      <c r="B217" s="44"/>
      <c r="C217" s="44"/>
      <c r="D217" s="45"/>
      <c r="E217" s="88" t="s">
        <v>318</v>
      </c>
      <c r="F217" s="87">
        <v>221</v>
      </c>
      <c r="G217" s="54">
        <v>0.1</v>
      </c>
      <c r="H217" s="48">
        <f t="shared" ref="H217" si="118">IF(F217=0,"",F217*(1+G217))</f>
        <v>243.10000000000002</v>
      </c>
      <c r="I217" s="83" t="s">
        <v>82</v>
      </c>
      <c r="J217" s="83"/>
      <c r="K217" s="83"/>
      <c r="L217" s="50">
        <v>1.8</v>
      </c>
      <c r="M217" s="50">
        <v>1.2</v>
      </c>
      <c r="N217" s="51">
        <f t="shared" ref="N217" si="119">IF(F217=0,"",L217*H217)</f>
        <v>437.58000000000004</v>
      </c>
      <c r="O217" s="51">
        <f t="shared" ref="O217" si="120">IF(F217=0,"",M217*H217)</f>
        <v>291.72000000000003</v>
      </c>
      <c r="P217" s="51">
        <f>IF(F217=0,"",N217+O217)</f>
        <v>729.30000000000007</v>
      </c>
      <c r="Q217" s="53"/>
      <c r="R217" s="4"/>
    </row>
    <row r="218" spans="1:18" s="5" customFormat="1" x14ac:dyDescent="0.2">
      <c r="A218" s="52" t="str">
        <f>IF(I218&lt;&gt;"",1+MAX($A$40:A216),"")</f>
        <v/>
      </c>
      <c r="B218" s="44"/>
      <c r="C218" s="44"/>
      <c r="D218" s="45"/>
      <c r="E218" s="120" t="s">
        <v>319</v>
      </c>
      <c r="F218" s="87"/>
      <c r="G218" s="87"/>
      <c r="H218" s="87"/>
      <c r="I218" s="83"/>
      <c r="J218" s="83"/>
      <c r="K218" s="83"/>
      <c r="L218" s="50"/>
      <c r="M218" s="50"/>
      <c r="N218" s="51"/>
      <c r="O218" s="51"/>
      <c r="P218" s="51"/>
      <c r="Q218" s="53"/>
      <c r="R218" s="4"/>
    </row>
    <row r="219" spans="1:18" s="5" customFormat="1" x14ac:dyDescent="0.2">
      <c r="A219" s="52">
        <f>IF(I219&lt;&gt;"",1+MAX($A$40:A217),"")</f>
        <v>86</v>
      </c>
      <c r="B219" s="44"/>
      <c r="C219" s="44"/>
      <c r="D219" s="45"/>
      <c r="E219" s="84" t="s">
        <v>335</v>
      </c>
      <c r="F219" s="87">
        <v>77.5</v>
      </c>
      <c r="G219" s="54">
        <v>0.1</v>
      </c>
      <c r="H219" s="48">
        <f t="shared" ref="H219" si="121">IF(F219=0,"",F219*(1+G219))</f>
        <v>85.25</v>
      </c>
      <c r="I219" s="83" t="s">
        <v>94</v>
      </c>
      <c r="J219" s="83"/>
      <c r="K219" s="83"/>
      <c r="L219" s="50">
        <v>1.1000000000000001</v>
      </c>
      <c r="M219" s="50">
        <v>0.9</v>
      </c>
      <c r="N219" s="51">
        <f t="shared" ref="N219" si="122">IF(F219=0,"",L219*H219)</f>
        <v>93.775000000000006</v>
      </c>
      <c r="O219" s="51">
        <f t="shared" ref="O219" si="123">IF(F219=0,"",M219*H219)</f>
        <v>76.725000000000009</v>
      </c>
      <c r="P219" s="51">
        <f>IF(F219=0,"",N219+O219)</f>
        <v>170.5</v>
      </c>
      <c r="Q219" s="53"/>
      <c r="R219" s="4"/>
    </row>
    <row r="220" spans="1:18" s="5" customFormat="1" x14ac:dyDescent="0.2">
      <c r="A220" s="52" t="str">
        <f>IF(I220&lt;&gt;"",1+MAX($A$40:A218),"")</f>
        <v/>
      </c>
      <c r="B220" s="44"/>
      <c r="C220" s="44"/>
      <c r="D220" s="45"/>
      <c r="E220" s="120" t="s">
        <v>336</v>
      </c>
      <c r="F220" s="87"/>
      <c r="G220" s="87"/>
      <c r="H220" s="87"/>
      <c r="I220" s="83"/>
      <c r="J220" s="83"/>
      <c r="K220" s="83"/>
      <c r="L220" s="50"/>
      <c r="M220" s="50"/>
      <c r="N220" s="51"/>
      <c r="O220" s="51"/>
      <c r="P220" s="51"/>
      <c r="Q220" s="53"/>
      <c r="R220" s="4"/>
    </row>
    <row r="221" spans="1:18" s="5" customFormat="1" x14ac:dyDescent="0.2">
      <c r="A221" s="52">
        <f>IF(I221&lt;&gt;"",1+MAX($A$40:A219),"")</f>
        <v>87</v>
      </c>
      <c r="B221" s="44"/>
      <c r="C221" s="44"/>
      <c r="D221" s="45"/>
      <c r="E221" s="84" t="s">
        <v>337</v>
      </c>
      <c r="F221" s="87">
        <v>6.22</v>
      </c>
      <c r="G221" s="54">
        <v>0.1</v>
      </c>
      <c r="H221" s="48">
        <f t="shared" ref="H221" si="124">IF(F221=0,"",F221*(1+G221))</f>
        <v>6.8420000000000005</v>
      </c>
      <c r="I221" s="83" t="s">
        <v>94</v>
      </c>
      <c r="J221" s="83"/>
      <c r="K221" s="83"/>
      <c r="L221" s="50">
        <v>6</v>
      </c>
      <c r="M221" s="50">
        <v>4</v>
      </c>
      <c r="N221" s="51">
        <f t="shared" ref="N221" si="125">IF(F221=0,"",L221*H221)</f>
        <v>41.052000000000007</v>
      </c>
      <c r="O221" s="51">
        <f t="shared" ref="O221" si="126">IF(F221=0,"",M221*H221)</f>
        <v>27.368000000000002</v>
      </c>
      <c r="P221" s="51">
        <f>IF(F221=0,"",N221+O221)</f>
        <v>68.420000000000016</v>
      </c>
      <c r="Q221" s="53"/>
      <c r="R221" s="4"/>
    </row>
    <row r="222" spans="1:18" s="5" customFormat="1" x14ac:dyDescent="0.2">
      <c r="A222" s="52" t="str">
        <f>IF(I222&lt;&gt;"",1+MAX($A$40:A220),"")</f>
        <v/>
      </c>
      <c r="B222" s="44"/>
      <c r="C222" s="44"/>
      <c r="D222" s="45"/>
      <c r="E222" s="120" t="s">
        <v>338</v>
      </c>
      <c r="F222" s="87"/>
      <c r="G222" s="87"/>
      <c r="H222" s="87"/>
      <c r="I222" s="83"/>
      <c r="J222" s="83"/>
      <c r="K222" s="83"/>
      <c r="L222" s="50"/>
      <c r="M222" s="50"/>
      <c r="N222" s="51"/>
      <c r="O222" s="51"/>
      <c r="P222" s="51"/>
      <c r="Q222" s="53"/>
      <c r="R222" s="4"/>
    </row>
    <row r="223" spans="1:18" s="5" customFormat="1" x14ac:dyDescent="0.2">
      <c r="A223" s="52">
        <f>IF(I223&lt;&gt;"",1+MAX($A$40:A221),"")</f>
        <v>88</v>
      </c>
      <c r="B223" s="44"/>
      <c r="C223" s="44"/>
      <c r="D223" s="45"/>
      <c r="E223" s="84" t="s">
        <v>339</v>
      </c>
      <c r="F223" s="87">
        <v>54</v>
      </c>
      <c r="G223" s="54">
        <v>0.1</v>
      </c>
      <c r="H223" s="48">
        <f t="shared" ref="H223" si="127">IF(F223=0,"",F223*(1+G223))</f>
        <v>59.400000000000006</v>
      </c>
      <c r="I223" s="83" t="s">
        <v>94</v>
      </c>
      <c r="J223" s="83"/>
      <c r="K223" s="83"/>
      <c r="L223" s="50">
        <v>3.5</v>
      </c>
      <c r="M223" s="50">
        <v>2.5</v>
      </c>
      <c r="N223" s="51">
        <f t="shared" ref="N223" si="128">IF(F223=0,"",L223*H223)</f>
        <v>207.90000000000003</v>
      </c>
      <c r="O223" s="51">
        <f t="shared" ref="O223" si="129">IF(F223=0,"",M223*H223)</f>
        <v>148.5</v>
      </c>
      <c r="P223" s="51">
        <f>IF(F223=0,"",N223+O223)</f>
        <v>356.40000000000003</v>
      </c>
      <c r="Q223" s="53"/>
      <c r="R223" s="4"/>
    </row>
    <row r="224" spans="1:18" s="5" customFormat="1" x14ac:dyDescent="0.2">
      <c r="A224" s="52" t="str">
        <f>IF(I224&lt;&gt;"",1+MAX($A$40:A222),"")</f>
        <v/>
      </c>
      <c r="B224" s="44"/>
      <c r="C224" s="44"/>
      <c r="D224" s="45"/>
      <c r="E224" s="120" t="s">
        <v>340</v>
      </c>
      <c r="F224" s="87"/>
      <c r="G224" s="87"/>
      <c r="H224" s="87"/>
      <c r="I224" s="83"/>
      <c r="J224" s="83"/>
      <c r="K224" s="83"/>
      <c r="L224" s="50"/>
      <c r="M224" s="50"/>
      <c r="N224" s="51"/>
      <c r="O224" s="51"/>
      <c r="P224" s="51"/>
      <c r="Q224" s="53"/>
      <c r="R224" s="4"/>
    </row>
    <row r="225" spans="1:18" s="5" customFormat="1" ht="63" x14ac:dyDescent="0.2">
      <c r="A225" s="52">
        <f>IF(I225&lt;&gt;"",1+MAX($A$40:A223),"")</f>
        <v>89</v>
      </c>
      <c r="B225" s="44"/>
      <c r="C225" s="44"/>
      <c r="D225" s="45"/>
      <c r="E225" s="88" t="s">
        <v>341</v>
      </c>
      <c r="F225" s="87">
        <v>47</v>
      </c>
      <c r="G225" s="54">
        <f t="shared" ref="G225:G226" si="130">IF(F225=0,"",0)</f>
        <v>0</v>
      </c>
      <c r="H225" s="48">
        <f t="shared" ref="H225:H226" si="131">IF(F225=0,"",F225*(1+G225))</f>
        <v>47</v>
      </c>
      <c r="I225" s="83" t="s">
        <v>342</v>
      </c>
      <c r="J225" s="83"/>
      <c r="K225" s="83"/>
      <c r="L225" s="50">
        <v>80</v>
      </c>
      <c r="M225" s="50">
        <v>40</v>
      </c>
      <c r="N225" s="51">
        <f t="shared" ref="N225:N226" si="132">IF(F225=0,"",L225*H225)</f>
        <v>3760</v>
      </c>
      <c r="O225" s="51">
        <f t="shared" ref="O225:O226" si="133">IF(F225=0,"",M225*H225)</f>
        <v>1880</v>
      </c>
      <c r="P225" s="51">
        <f t="shared" ref="P225:P226" si="134">IF(F225=0,"",N225+O225)</f>
        <v>5640</v>
      </c>
      <c r="Q225" s="53"/>
      <c r="R225" s="4"/>
    </row>
    <row r="226" spans="1:18" s="5" customFormat="1" ht="63" x14ac:dyDescent="0.2">
      <c r="A226" s="52">
        <f>IF(I226&lt;&gt;"",1+MAX($A$40:A224),"")</f>
        <v>89</v>
      </c>
      <c r="B226" s="44"/>
      <c r="C226" s="44"/>
      <c r="D226" s="45"/>
      <c r="E226" s="88" t="s">
        <v>343</v>
      </c>
      <c r="F226" s="87">
        <v>37</v>
      </c>
      <c r="G226" s="54">
        <f t="shared" si="130"/>
        <v>0</v>
      </c>
      <c r="H226" s="48">
        <f t="shared" si="131"/>
        <v>37</v>
      </c>
      <c r="I226" s="83" t="s">
        <v>342</v>
      </c>
      <c r="J226" s="83"/>
      <c r="K226" s="83"/>
      <c r="L226" s="50">
        <v>80</v>
      </c>
      <c r="M226" s="50">
        <v>40</v>
      </c>
      <c r="N226" s="51">
        <f t="shared" si="132"/>
        <v>2960</v>
      </c>
      <c r="O226" s="51">
        <f t="shared" si="133"/>
        <v>1480</v>
      </c>
      <c r="P226" s="51">
        <f t="shared" si="134"/>
        <v>4440</v>
      </c>
      <c r="Q226" s="53"/>
      <c r="R226" s="4"/>
    </row>
    <row r="227" spans="1:18" s="5" customFormat="1" x14ac:dyDescent="0.2">
      <c r="A227" s="52" t="str">
        <f>IF(I227&lt;&gt;"",1+MAX($A$40:A225),"")</f>
        <v/>
      </c>
      <c r="B227" s="44"/>
      <c r="C227" s="44"/>
      <c r="D227" s="45"/>
      <c r="E227" s="120" t="s">
        <v>471</v>
      </c>
      <c r="F227" s="95"/>
      <c r="G227" s="93"/>
      <c r="H227" s="93"/>
      <c r="I227" s="93"/>
      <c r="J227" s="93"/>
      <c r="K227" s="93"/>
      <c r="L227" s="50"/>
      <c r="M227" s="50"/>
      <c r="N227" s="51"/>
      <c r="O227" s="51"/>
      <c r="P227" s="51"/>
      <c r="Q227" s="53"/>
      <c r="R227" s="4"/>
    </row>
    <row r="228" spans="1:18" s="5" customFormat="1" x14ac:dyDescent="0.25">
      <c r="A228" s="52">
        <f>IF(I228&lt;&gt;"",1+MAX($A$40:A226),"")</f>
        <v>90</v>
      </c>
      <c r="B228" s="44"/>
      <c r="C228" s="44"/>
      <c r="D228" s="45"/>
      <c r="E228" s="91" t="s">
        <v>472</v>
      </c>
      <c r="F228" s="95">
        <v>477</v>
      </c>
      <c r="G228" s="54">
        <v>0.1</v>
      </c>
      <c r="H228" s="48">
        <f t="shared" ref="H228:H233" si="135">IF(F228=0,"",F228*(1+G228))</f>
        <v>524.70000000000005</v>
      </c>
      <c r="I228" s="93" t="s">
        <v>94</v>
      </c>
      <c r="J228" s="93"/>
      <c r="K228" s="93"/>
      <c r="L228" s="50">
        <v>3.5</v>
      </c>
      <c r="M228" s="50">
        <v>2.5</v>
      </c>
      <c r="N228" s="51">
        <f t="shared" ref="N228:N233" si="136">IF(F228=0,"",L228*H228)</f>
        <v>1836.4500000000003</v>
      </c>
      <c r="O228" s="51">
        <f t="shared" ref="O228:O233" si="137">IF(F228=0,"",M228*H228)</f>
        <v>1311.75</v>
      </c>
      <c r="P228" s="51">
        <f t="shared" ref="P228:P233" si="138">IF(F228=0,"",N228+O228)</f>
        <v>3148.2000000000003</v>
      </c>
      <c r="Q228" s="53"/>
      <c r="R228" s="4"/>
    </row>
    <row r="229" spans="1:18" s="5" customFormat="1" x14ac:dyDescent="0.25">
      <c r="A229" s="52">
        <f>IF(I229&lt;&gt;"",1+MAX($A$40:A227),"")</f>
        <v>90</v>
      </c>
      <c r="B229" s="44"/>
      <c r="C229" s="44"/>
      <c r="D229" s="45"/>
      <c r="E229" s="91" t="s">
        <v>473</v>
      </c>
      <c r="F229" s="95">
        <v>423</v>
      </c>
      <c r="G229" s="54">
        <v>0.1</v>
      </c>
      <c r="H229" s="48">
        <f t="shared" si="135"/>
        <v>465.3</v>
      </c>
      <c r="I229" s="93" t="s">
        <v>94</v>
      </c>
      <c r="J229" s="93"/>
      <c r="K229" s="93"/>
      <c r="L229" s="50">
        <v>6</v>
      </c>
      <c r="M229" s="50">
        <v>4</v>
      </c>
      <c r="N229" s="51">
        <f t="shared" si="136"/>
        <v>2791.8</v>
      </c>
      <c r="O229" s="51">
        <f t="shared" si="137"/>
        <v>1861.2</v>
      </c>
      <c r="P229" s="51">
        <f t="shared" si="138"/>
        <v>4653</v>
      </c>
      <c r="Q229" s="53"/>
      <c r="R229" s="4"/>
    </row>
    <row r="230" spans="1:18" s="5" customFormat="1" x14ac:dyDescent="0.25">
      <c r="A230" s="52">
        <f>IF(I230&lt;&gt;"",1+MAX($A$40:A228),"")</f>
        <v>91</v>
      </c>
      <c r="B230" s="44"/>
      <c r="C230" s="44"/>
      <c r="D230" s="45"/>
      <c r="E230" s="91" t="s">
        <v>474</v>
      </c>
      <c r="F230" s="95">
        <v>171</v>
      </c>
      <c r="G230" s="54">
        <v>0.1</v>
      </c>
      <c r="H230" s="48">
        <f t="shared" si="135"/>
        <v>188.10000000000002</v>
      </c>
      <c r="I230" s="93" t="s">
        <v>94</v>
      </c>
      <c r="J230" s="93"/>
      <c r="K230" s="93"/>
      <c r="L230" s="50">
        <v>8</v>
      </c>
      <c r="M230" s="50">
        <v>4</v>
      </c>
      <c r="N230" s="51">
        <f t="shared" si="136"/>
        <v>1504.8000000000002</v>
      </c>
      <c r="O230" s="51">
        <f t="shared" si="137"/>
        <v>752.40000000000009</v>
      </c>
      <c r="P230" s="51">
        <f t="shared" si="138"/>
        <v>2257.2000000000003</v>
      </c>
      <c r="Q230" s="53"/>
      <c r="R230" s="4"/>
    </row>
    <row r="231" spans="1:18" s="5" customFormat="1" x14ac:dyDescent="0.25">
      <c r="A231" s="52">
        <f>IF(I231&lt;&gt;"",1+MAX($A$40:A229),"")</f>
        <v>91</v>
      </c>
      <c r="B231" s="44"/>
      <c r="C231" s="44"/>
      <c r="D231" s="45"/>
      <c r="E231" s="91" t="s">
        <v>475</v>
      </c>
      <c r="F231" s="95">
        <v>639</v>
      </c>
      <c r="G231" s="54">
        <v>0.1</v>
      </c>
      <c r="H231" s="48">
        <f t="shared" si="135"/>
        <v>702.90000000000009</v>
      </c>
      <c r="I231" s="93" t="s">
        <v>94</v>
      </c>
      <c r="J231" s="93"/>
      <c r="K231" s="93"/>
      <c r="L231" s="50">
        <v>6</v>
      </c>
      <c r="M231" s="50">
        <v>4</v>
      </c>
      <c r="N231" s="51">
        <f t="shared" si="136"/>
        <v>4217.4000000000005</v>
      </c>
      <c r="O231" s="51">
        <f t="shared" si="137"/>
        <v>2811.6000000000004</v>
      </c>
      <c r="P231" s="51">
        <f t="shared" si="138"/>
        <v>7029.0000000000009</v>
      </c>
      <c r="Q231" s="53"/>
      <c r="R231" s="4"/>
    </row>
    <row r="232" spans="1:18" s="5" customFormat="1" x14ac:dyDescent="0.25">
      <c r="A232" s="52">
        <f>IF(I232&lt;&gt;"",1+MAX($A$40:A230),"")</f>
        <v>92</v>
      </c>
      <c r="B232" s="44"/>
      <c r="C232" s="44"/>
      <c r="D232" s="45"/>
      <c r="E232" s="91" t="s">
        <v>476</v>
      </c>
      <c r="F232" s="95">
        <v>270</v>
      </c>
      <c r="G232" s="54">
        <v>0.1</v>
      </c>
      <c r="H232" s="48">
        <f t="shared" si="135"/>
        <v>297</v>
      </c>
      <c r="I232" s="93" t="s">
        <v>94</v>
      </c>
      <c r="J232" s="93"/>
      <c r="K232" s="93"/>
      <c r="L232" s="50">
        <v>7</v>
      </c>
      <c r="M232" s="50">
        <v>5</v>
      </c>
      <c r="N232" s="51">
        <f t="shared" si="136"/>
        <v>2079</v>
      </c>
      <c r="O232" s="51">
        <f t="shared" si="137"/>
        <v>1485</v>
      </c>
      <c r="P232" s="51">
        <f t="shared" si="138"/>
        <v>3564</v>
      </c>
      <c r="Q232" s="53"/>
      <c r="R232" s="4"/>
    </row>
    <row r="233" spans="1:18" s="5" customFormat="1" x14ac:dyDescent="0.25">
      <c r="A233" s="52">
        <f>IF(I233&lt;&gt;"",1+MAX($A$40:A231),"")</f>
        <v>92</v>
      </c>
      <c r="B233" s="44"/>
      <c r="C233" s="44"/>
      <c r="D233" s="45"/>
      <c r="E233" s="91" t="s">
        <v>477</v>
      </c>
      <c r="F233" s="95">
        <v>72</v>
      </c>
      <c r="G233" s="54">
        <v>0.1</v>
      </c>
      <c r="H233" s="48">
        <f t="shared" si="135"/>
        <v>79.2</v>
      </c>
      <c r="I233" s="93" t="s">
        <v>94</v>
      </c>
      <c r="J233" s="93"/>
      <c r="K233" s="93"/>
      <c r="L233" s="50">
        <v>9</v>
      </c>
      <c r="M233" s="50">
        <v>6</v>
      </c>
      <c r="N233" s="51">
        <f t="shared" si="136"/>
        <v>712.80000000000007</v>
      </c>
      <c r="O233" s="51">
        <f t="shared" si="137"/>
        <v>475.20000000000005</v>
      </c>
      <c r="P233" s="51">
        <f t="shared" si="138"/>
        <v>1188</v>
      </c>
      <c r="Q233" s="53"/>
      <c r="R233" s="4"/>
    </row>
    <row r="234" spans="1:18" s="5" customFormat="1" x14ac:dyDescent="0.2">
      <c r="A234" s="52" t="str">
        <f>IF(I234&lt;&gt;"",1+MAX($A$40:A232),"")</f>
        <v/>
      </c>
      <c r="B234" s="44"/>
      <c r="C234" s="44"/>
      <c r="D234" s="45"/>
      <c r="E234" s="120" t="s">
        <v>478</v>
      </c>
      <c r="F234" s="95"/>
      <c r="G234" s="93"/>
      <c r="H234" s="93"/>
      <c r="I234" s="93"/>
      <c r="J234" s="93"/>
      <c r="K234" s="93"/>
      <c r="L234" s="50"/>
      <c r="M234" s="50"/>
      <c r="N234" s="51"/>
      <c r="O234" s="51"/>
      <c r="P234" s="51"/>
      <c r="Q234" s="53"/>
      <c r="R234" s="4"/>
    </row>
    <row r="235" spans="1:18" s="5" customFormat="1" x14ac:dyDescent="0.25">
      <c r="A235" s="52">
        <f>IF(I235&lt;&gt;"",1+MAX($A$40:A233),"")</f>
        <v>93</v>
      </c>
      <c r="B235" s="44"/>
      <c r="C235" s="44"/>
      <c r="D235" s="45"/>
      <c r="E235" s="91" t="s">
        <v>479</v>
      </c>
      <c r="F235" s="95">
        <v>7041.69</v>
      </c>
      <c r="G235" s="54">
        <v>0.1</v>
      </c>
      <c r="H235" s="48">
        <f t="shared" ref="H235" si="139">IF(F235=0,"",F235*(1+G235))</f>
        <v>7745.8590000000004</v>
      </c>
      <c r="I235" s="93" t="s">
        <v>82</v>
      </c>
      <c r="J235" s="93"/>
      <c r="K235" s="93"/>
      <c r="L235" s="50">
        <v>3</v>
      </c>
      <c r="M235" s="50">
        <v>2</v>
      </c>
      <c r="N235" s="51">
        <f t="shared" ref="N235" si="140">IF(F235=0,"",L235*H235)</f>
        <v>23237.577000000001</v>
      </c>
      <c r="O235" s="51">
        <f t="shared" ref="O235" si="141">IF(F235=0,"",M235*H235)</f>
        <v>15491.718000000001</v>
      </c>
      <c r="P235" s="51">
        <f>IF(F235=0,"",N235+O235)</f>
        <v>38729.294999999998</v>
      </c>
      <c r="Q235" s="53"/>
      <c r="R235" s="4"/>
    </row>
    <row r="236" spans="1:18" s="5" customFormat="1" x14ac:dyDescent="0.2">
      <c r="A236" s="52" t="str">
        <f>IF(I236&lt;&gt;"",1+MAX($A$40:A234),"")</f>
        <v/>
      </c>
      <c r="B236" s="44"/>
      <c r="C236" s="44"/>
      <c r="D236" s="45"/>
      <c r="E236" s="120" t="s">
        <v>480</v>
      </c>
      <c r="F236" s="95"/>
      <c r="G236" s="93"/>
      <c r="H236" s="93"/>
      <c r="I236" s="93"/>
      <c r="J236" s="93"/>
      <c r="K236" s="93"/>
      <c r="L236" s="50"/>
      <c r="M236" s="50"/>
      <c r="N236" s="51"/>
      <c r="O236" s="51"/>
      <c r="P236" s="51"/>
      <c r="Q236" s="53"/>
      <c r="R236" s="4"/>
    </row>
    <row r="237" spans="1:18" s="5" customFormat="1" x14ac:dyDescent="0.25">
      <c r="A237" s="52">
        <f>IF(I237&lt;&gt;"",1+MAX($A$40:A235),"")</f>
        <v>94</v>
      </c>
      <c r="B237" s="44"/>
      <c r="C237" s="44"/>
      <c r="D237" s="45"/>
      <c r="E237" s="91" t="s">
        <v>481</v>
      </c>
      <c r="F237" s="95">
        <v>374.48</v>
      </c>
      <c r="G237" s="54">
        <v>0.1</v>
      </c>
      <c r="H237" s="48">
        <f t="shared" ref="H237:H238" si="142">IF(F237=0,"",F237*(1+G237))</f>
        <v>411.92800000000005</v>
      </c>
      <c r="I237" s="93" t="s">
        <v>94</v>
      </c>
      <c r="J237" s="93"/>
      <c r="K237" s="93"/>
      <c r="L237" s="50">
        <v>6</v>
      </c>
      <c r="M237" s="50">
        <v>4</v>
      </c>
      <c r="N237" s="51">
        <f t="shared" ref="N237:N238" si="143">IF(F237=0,"",L237*H237)</f>
        <v>2471.5680000000002</v>
      </c>
      <c r="O237" s="51">
        <f t="shared" ref="O237:O238" si="144">IF(F237=0,"",M237*H237)</f>
        <v>1647.7120000000002</v>
      </c>
      <c r="P237" s="51">
        <f t="shared" ref="P237:P238" si="145">IF(F237=0,"",N237+O237)</f>
        <v>4119.2800000000007</v>
      </c>
      <c r="Q237" s="53"/>
      <c r="R237" s="4"/>
    </row>
    <row r="238" spans="1:18" s="5" customFormat="1" x14ac:dyDescent="0.25">
      <c r="A238" s="52">
        <f>IF(I238&lt;&gt;"",1+MAX($A$40:A236),"")</f>
        <v>94</v>
      </c>
      <c r="B238" s="44"/>
      <c r="C238" s="44"/>
      <c r="D238" s="45"/>
      <c r="E238" s="91" t="s">
        <v>482</v>
      </c>
      <c r="F238" s="95">
        <v>52.92</v>
      </c>
      <c r="G238" s="54">
        <v>0.1</v>
      </c>
      <c r="H238" s="48">
        <f t="shared" si="142"/>
        <v>58.212000000000003</v>
      </c>
      <c r="I238" s="93" t="s">
        <v>94</v>
      </c>
      <c r="J238" s="93"/>
      <c r="K238" s="93"/>
      <c r="L238" s="50">
        <v>7</v>
      </c>
      <c r="M238" s="50">
        <v>5</v>
      </c>
      <c r="N238" s="51">
        <f t="shared" si="143"/>
        <v>407.48400000000004</v>
      </c>
      <c r="O238" s="51">
        <f t="shared" si="144"/>
        <v>291.06</v>
      </c>
      <c r="P238" s="51">
        <f t="shared" si="145"/>
        <v>698.5440000000001</v>
      </c>
      <c r="Q238" s="53"/>
      <c r="R238" s="4"/>
    </row>
    <row r="239" spans="1:18" s="5" customFormat="1" x14ac:dyDescent="0.2">
      <c r="A239" s="52" t="str">
        <f>IF(I239&lt;&gt;"",1+MAX($A$40:A237),"")</f>
        <v/>
      </c>
      <c r="B239" s="44"/>
      <c r="C239" s="44"/>
      <c r="D239" s="45"/>
      <c r="E239" s="120" t="s">
        <v>319</v>
      </c>
      <c r="F239" s="95"/>
      <c r="G239" s="93"/>
      <c r="H239" s="93"/>
      <c r="I239" s="93"/>
      <c r="J239" s="93"/>
      <c r="K239" s="93"/>
      <c r="L239" s="50"/>
      <c r="M239" s="50"/>
      <c r="N239" s="51"/>
      <c r="O239" s="51"/>
      <c r="P239" s="51"/>
      <c r="Q239" s="53"/>
      <c r="R239" s="4"/>
    </row>
    <row r="240" spans="1:18" s="5" customFormat="1" x14ac:dyDescent="0.25">
      <c r="A240" s="52">
        <f>IF(I240&lt;&gt;"",1+MAX($A$40:A238),"")</f>
        <v>95</v>
      </c>
      <c r="B240" s="44"/>
      <c r="C240" s="44"/>
      <c r="D240" s="45"/>
      <c r="E240" s="91" t="s">
        <v>483</v>
      </c>
      <c r="F240" s="95">
        <v>602.86</v>
      </c>
      <c r="G240" s="54">
        <v>0.1</v>
      </c>
      <c r="H240" s="48">
        <f t="shared" ref="H240" si="146">IF(F240=0,"",F240*(1+G240))</f>
        <v>663.14600000000007</v>
      </c>
      <c r="I240" s="93" t="s">
        <v>94</v>
      </c>
      <c r="J240" s="93"/>
      <c r="K240" s="93"/>
      <c r="L240" s="50">
        <v>3.5</v>
      </c>
      <c r="M240" s="50">
        <v>2.5</v>
      </c>
      <c r="N240" s="51">
        <f t="shared" ref="N240" si="147">IF(F240=0,"",L240*H240)</f>
        <v>2321.0110000000004</v>
      </c>
      <c r="O240" s="51">
        <f t="shared" ref="O240" si="148">IF(F240=0,"",M240*H240)</f>
        <v>1657.8650000000002</v>
      </c>
      <c r="P240" s="51">
        <f>IF(F240=0,"",N240+O240)</f>
        <v>3978.8760000000007</v>
      </c>
      <c r="Q240" s="53"/>
      <c r="R240" s="4"/>
    </row>
    <row r="241" spans="1:18" s="5" customFormat="1" x14ac:dyDescent="0.2">
      <c r="A241" s="52" t="str">
        <f>IF(I241&lt;&gt;"",1+MAX($A$40:A239),"")</f>
        <v/>
      </c>
      <c r="B241" s="44"/>
      <c r="C241" s="44"/>
      <c r="D241" s="45"/>
      <c r="E241" s="120" t="s">
        <v>484</v>
      </c>
      <c r="F241" s="95"/>
      <c r="G241" s="93"/>
      <c r="H241" s="93"/>
      <c r="I241" s="93"/>
      <c r="J241" s="93"/>
      <c r="K241" s="93"/>
      <c r="L241" s="50"/>
      <c r="M241" s="50"/>
      <c r="N241" s="51"/>
      <c r="O241" s="51"/>
      <c r="P241" s="51"/>
      <c r="Q241" s="53"/>
      <c r="R241" s="4"/>
    </row>
    <row r="242" spans="1:18" s="5" customFormat="1" x14ac:dyDescent="0.25">
      <c r="A242" s="52">
        <f>IF(I242&lt;&gt;"",1+MAX($A$40:A240),"")</f>
        <v>96</v>
      </c>
      <c r="B242" s="44"/>
      <c r="C242" s="44"/>
      <c r="D242" s="45"/>
      <c r="E242" s="91" t="s">
        <v>485</v>
      </c>
      <c r="F242" s="95">
        <v>877.5</v>
      </c>
      <c r="G242" s="54">
        <v>0.1</v>
      </c>
      <c r="H242" s="48">
        <f t="shared" ref="H242:H247" si="149">IF(F242=0,"",F242*(1+G242))</f>
        <v>965.25000000000011</v>
      </c>
      <c r="I242" s="93" t="s">
        <v>94</v>
      </c>
      <c r="J242" s="93"/>
      <c r="K242" s="93"/>
      <c r="L242" s="50">
        <v>11</v>
      </c>
      <c r="M242" s="50">
        <v>5</v>
      </c>
      <c r="N242" s="51">
        <f t="shared" ref="N242:N247" si="150">IF(F242=0,"",L242*H242)</f>
        <v>10617.750000000002</v>
      </c>
      <c r="O242" s="51">
        <f t="shared" ref="O242:O247" si="151">IF(F242=0,"",M242*H242)</f>
        <v>4826.2500000000009</v>
      </c>
      <c r="P242" s="51">
        <f t="shared" ref="P242:P247" si="152">IF(F242=0,"",N242+O242)</f>
        <v>15444.000000000004</v>
      </c>
      <c r="Q242" s="53"/>
      <c r="R242" s="4"/>
    </row>
    <row r="243" spans="1:18" s="5" customFormat="1" x14ac:dyDescent="0.25">
      <c r="A243" s="52">
        <f>IF(I243&lt;&gt;"",1+MAX($A$40:A241),"")</f>
        <v>96</v>
      </c>
      <c r="B243" s="44"/>
      <c r="C243" s="44"/>
      <c r="D243" s="45"/>
      <c r="E243" s="91" t="s">
        <v>486</v>
      </c>
      <c r="F243" s="95">
        <v>13.32</v>
      </c>
      <c r="G243" s="54">
        <v>0.1</v>
      </c>
      <c r="H243" s="48">
        <f t="shared" si="149"/>
        <v>14.652000000000001</v>
      </c>
      <c r="I243" s="93" t="s">
        <v>94</v>
      </c>
      <c r="J243" s="93"/>
      <c r="K243" s="93"/>
      <c r="L243" s="50">
        <v>14</v>
      </c>
      <c r="M243" s="50">
        <v>5</v>
      </c>
      <c r="N243" s="51">
        <f t="shared" si="150"/>
        <v>205.12800000000001</v>
      </c>
      <c r="O243" s="51">
        <f t="shared" si="151"/>
        <v>73.260000000000005</v>
      </c>
      <c r="P243" s="51">
        <f t="shared" si="152"/>
        <v>278.38800000000003</v>
      </c>
      <c r="Q243" s="53"/>
      <c r="R243" s="4"/>
    </row>
    <row r="244" spans="1:18" s="5" customFormat="1" x14ac:dyDescent="0.25">
      <c r="A244" s="52">
        <f>IF(I244&lt;&gt;"",1+MAX($A$40:A242),"")</f>
        <v>97</v>
      </c>
      <c r="B244" s="44"/>
      <c r="C244" s="44"/>
      <c r="D244" s="45"/>
      <c r="E244" s="91" t="s">
        <v>487</v>
      </c>
      <c r="F244" s="95">
        <v>93.64</v>
      </c>
      <c r="G244" s="54">
        <v>0.1</v>
      </c>
      <c r="H244" s="48">
        <f t="shared" si="149"/>
        <v>103.004</v>
      </c>
      <c r="I244" s="93" t="s">
        <v>94</v>
      </c>
      <c r="J244" s="93"/>
      <c r="K244" s="93"/>
      <c r="L244" s="50">
        <v>10</v>
      </c>
      <c r="M244" s="50">
        <v>5</v>
      </c>
      <c r="N244" s="51">
        <f t="shared" si="150"/>
        <v>1030.04</v>
      </c>
      <c r="O244" s="51">
        <f t="shared" si="151"/>
        <v>515.02</v>
      </c>
      <c r="P244" s="51">
        <f t="shared" si="152"/>
        <v>1545.06</v>
      </c>
      <c r="Q244" s="53"/>
      <c r="R244" s="4"/>
    </row>
    <row r="245" spans="1:18" s="5" customFormat="1" x14ac:dyDescent="0.25">
      <c r="A245" s="52">
        <f>IF(I245&lt;&gt;"",1+MAX($A$40:A243),"")</f>
        <v>97</v>
      </c>
      <c r="B245" s="44"/>
      <c r="C245" s="44"/>
      <c r="D245" s="45"/>
      <c r="E245" s="91" t="s">
        <v>488</v>
      </c>
      <c r="F245" s="95">
        <v>46.43</v>
      </c>
      <c r="G245" s="54">
        <v>0.1</v>
      </c>
      <c r="H245" s="48">
        <f t="shared" si="149"/>
        <v>51.073</v>
      </c>
      <c r="I245" s="93" t="s">
        <v>94</v>
      </c>
      <c r="J245" s="93"/>
      <c r="K245" s="93"/>
      <c r="L245" s="50">
        <v>14</v>
      </c>
      <c r="M245" s="50">
        <v>7</v>
      </c>
      <c r="N245" s="51">
        <f t="shared" si="150"/>
        <v>715.02200000000005</v>
      </c>
      <c r="O245" s="51">
        <f t="shared" si="151"/>
        <v>357.51100000000002</v>
      </c>
      <c r="P245" s="51">
        <f t="shared" si="152"/>
        <v>1072.5330000000001</v>
      </c>
      <c r="Q245" s="53"/>
      <c r="R245" s="4"/>
    </row>
    <row r="246" spans="1:18" s="5" customFormat="1" x14ac:dyDescent="0.25">
      <c r="A246" s="52">
        <f>IF(I246&lt;&gt;"",1+MAX($A$40:A244),"")</f>
        <v>98</v>
      </c>
      <c r="B246" s="44"/>
      <c r="C246" s="44"/>
      <c r="D246" s="45"/>
      <c r="E246" s="91" t="s">
        <v>489</v>
      </c>
      <c r="F246" s="95">
        <v>73.739999999999995</v>
      </c>
      <c r="G246" s="54">
        <v>0.1</v>
      </c>
      <c r="H246" s="48">
        <f t="shared" si="149"/>
        <v>81.114000000000004</v>
      </c>
      <c r="I246" s="93" t="s">
        <v>94</v>
      </c>
      <c r="J246" s="93"/>
      <c r="K246" s="93"/>
      <c r="L246" s="50">
        <v>16</v>
      </c>
      <c r="M246" s="50">
        <v>7</v>
      </c>
      <c r="N246" s="51">
        <f t="shared" si="150"/>
        <v>1297.8240000000001</v>
      </c>
      <c r="O246" s="51">
        <f t="shared" si="151"/>
        <v>567.798</v>
      </c>
      <c r="P246" s="51">
        <f t="shared" si="152"/>
        <v>1865.6220000000001</v>
      </c>
      <c r="Q246" s="53"/>
      <c r="R246" s="4"/>
    </row>
    <row r="247" spans="1:18" s="5" customFormat="1" x14ac:dyDescent="0.25">
      <c r="A247" s="52">
        <f>IF(I247&lt;&gt;"",1+MAX($A$40:A245),"")</f>
        <v>98</v>
      </c>
      <c r="B247" s="44"/>
      <c r="C247" s="44"/>
      <c r="D247" s="45"/>
      <c r="E247" s="91" t="s">
        <v>490</v>
      </c>
      <c r="F247" s="95">
        <v>23.57</v>
      </c>
      <c r="G247" s="54">
        <v>0.1</v>
      </c>
      <c r="H247" s="48">
        <f t="shared" si="149"/>
        <v>25.927000000000003</v>
      </c>
      <c r="I247" s="93" t="s">
        <v>94</v>
      </c>
      <c r="J247" s="93"/>
      <c r="K247" s="93"/>
      <c r="L247" s="50">
        <v>18</v>
      </c>
      <c r="M247" s="50">
        <v>7</v>
      </c>
      <c r="N247" s="51">
        <f t="shared" si="150"/>
        <v>466.68600000000004</v>
      </c>
      <c r="O247" s="51">
        <f t="shared" si="151"/>
        <v>181.48900000000003</v>
      </c>
      <c r="P247" s="51">
        <f t="shared" si="152"/>
        <v>648.17500000000007</v>
      </c>
      <c r="Q247" s="53"/>
      <c r="R247" s="4"/>
    </row>
    <row r="248" spans="1:18" s="5" customFormat="1" x14ac:dyDescent="0.2">
      <c r="A248" s="52" t="str">
        <f>IF(I248&lt;&gt;"",1+MAX($A$40:A246),"")</f>
        <v/>
      </c>
      <c r="B248" s="44"/>
      <c r="C248" s="44"/>
      <c r="D248" s="45"/>
      <c r="E248" s="120" t="s">
        <v>491</v>
      </c>
      <c r="F248" s="95"/>
      <c r="G248" s="93"/>
      <c r="H248" s="93"/>
      <c r="I248" s="93"/>
      <c r="J248" s="93"/>
      <c r="K248" s="93"/>
      <c r="L248" s="50"/>
      <c r="M248" s="50"/>
      <c r="N248" s="51"/>
      <c r="O248" s="51"/>
      <c r="P248" s="51"/>
      <c r="Q248" s="53"/>
      <c r="R248" s="4"/>
    </row>
    <row r="249" spans="1:18" s="5" customFormat="1" x14ac:dyDescent="0.25">
      <c r="A249" s="52">
        <f>IF(I249&lt;&gt;"",1+MAX($A$40:A247),"")</f>
        <v>99</v>
      </c>
      <c r="B249" s="44"/>
      <c r="C249" s="44"/>
      <c r="D249" s="45"/>
      <c r="E249" s="91" t="s">
        <v>492</v>
      </c>
      <c r="F249" s="95">
        <v>380.20944000000003</v>
      </c>
      <c r="G249" s="54">
        <v>0.1</v>
      </c>
      <c r="H249" s="48">
        <f t="shared" ref="H249" si="153">IF(F249=0,"",F249*(1+G249))</f>
        <v>418.23038400000007</v>
      </c>
      <c r="I249" s="93" t="s">
        <v>94</v>
      </c>
      <c r="J249" s="93"/>
      <c r="K249" s="93"/>
      <c r="L249" s="50">
        <v>3.5</v>
      </c>
      <c r="M249" s="50">
        <v>2.5</v>
      </c>
      <c r="N249" s="51">
        <f t="shared" ref="N249" si="154">IF(F249=0,"",L249*H249)</f>
        <v>1463.8063440000003</v>
      </c>
      <c r="O249" s="51">
        <f t="shared" ref="O249" si="155">IF(F249=0,"",M249*H249)</f>
        <v>1045.5759600000001</v>
      </c>
      <c r="P249" s="51">
        <f>IF(F249=0,"",N249+O249)</f>
        <v>2509.3823040000007</v>
      </c>
      <c r="Q249" s="53"/>
      <c r="R249" s="4"/>
    </row>
    <row r="250" spans="1:18" s="5" customFormat="1" ht="18" customHeight="1" x14ac:dyDescent="0.2">
      <c r="A250" s="111" t="str">
        <f>IF(I250&lt;&gt;"",1+MAX($A$40:A248),"")</f>
        <v/>
      </c>
      <c r="B250" s="112"/>
      <c r="C250" s="112"/>
      <c r="D250" s="113" t="s">
        <v>62</v>
      </c>
      <c r="E250" s="114" t="s">
        <v>63</v>
      </c>
      <c r="F250" s="115"/>
      <c r="G250" s="118"/>
      <c r="H250" s="115"/>
      <c r="I250" s="112"/>
      <c r="J250" s="116"/>
      <c r="K250" s="116"/>
      <c r="L250" s="116"/>
      <c r="M250" s="116"/>
      <c r="N250" s="119"/>
      <c r="O250" s="117"/>
      <c r="P250" s="117"/>
      <c r="Q250" s="117">
        <f>SUM(P251:P282)</f>
        <v>344392.27050000016</v>
      </c>
      <c r="R250" s="4"/>
    </row>
    <row r="251" spans="1:18" s="5" customFormat="1" x14ac:dyDescent="0.2">
      <c r="A251" s="52" t="str">
        <f>IF(I251&lt;&gt;"",1+MAX($A$40:A249),"")</f>
        <v/>
      </c>
      <c r="B251" s="44"/>
      <c r="C251" s="44"/>
      <c r="D251" s="45"/>
      <c r="E251" s="120" t="s">
        <v>222</v>
      </c>
      <c r="F251" s="79"/>
      <c r="G251" s="79"/>
      <c r="H251" s="79"/>
      <c r="I251" s="81"/>
      <c r="J251" s="81"/>
      <c r="K251" s="81"/>
      <c r="L251" s="50"/>
      <c r="M251" s="50"/>
      <c r="N251" s="51" t="str">
        <f t="shared" ref="N251:N262" si="156">IF(F251=0,"",L251*H251)</f>
        <v/>
      </c>
      <c r="O251" s="51" t="str">
        <f t="shared" ref="O251:O262" si="157">IF(F251=0,"",M251*H251)</f>
        <v/>
      </c>
      <c r="P251" s="51" t="str">
        <f t="shared" ref="P251:P262" si="158">IF(F251=0,"",N251+O251)</f>
        <v/>
      </c>
      <c r="Q251" s="53"/>
      <c r="R251" s="4"/>
    </row>
    <row r="252" spans="1:18" s="5" customFormat="1" x14ac:dyDescent="0.2">
      <c r="A252" s="52">
        <f>IF(I252&lt;&gt;"",1+MAX($A$40:A250),"")</f>
        <v>100</v>
      </c>
      <c r="B252" s="44"/>
      <c r="C252" s="44"/>
      <c r="D252" s="45"/>
      <c r="E252" s="77" t="s">
        <v>223</v>
      </c>
      <c r="F252" s="79">
        <v>555.33000000000004</v>
      </c>
      <c r="G252" s="54">
        <v>0.1</v>
      </c>
      <c r="H252" s="48">
        <f t="shared" ref="H252:H262" si="159">IF(F252=0,"",F252*(1+G252))</f>
        <v>610.86300000000006</v>
      </c>
      <c r="I252" s="81" t="s">
        <v>82</v>
      </c>
      <c r="J252" s="81"/>
      <c r="K252" s="81"/>
      <c r="L252" s="50">
        <v>1.8</v>
      </c>
      <c r="M252" s="50">
        <v>1.2</v>
      </c>
      <c r="N252" s="51">
        <f t="shared" si="156"/>
        <v>1099.5534000000002</v>
      </c>
      <c r="O252" s="51">
        <f t="shared" si="157"/>
        <v>733.03560000000004</v>
      </c>
      <c r="P252" s="51">
        <f t="shared" si="158"/>
        <v>1832.5890000000004</v>
      </c>
      <c r="Q252" s="53"/>
      <c r="R252" s="4"/>
    </row>
    <row r="253" spans="1:18" s="5" customFormat="1" ht="31.5" x14ac:dyDescent="0.2">
      <c r="A253" s="52">
        <f>IF(I253&lt;&gt;"",1+MAX($A$40:A251),"")</f>
        <v>100</v>
      </c>
      <c r="B253" s="44"/>
      <c r="C253" s="44"/>
      <c r="D253" s="45"/>
      <c r="E253" s="77" t="s">
        <v>224</v>
      </c>
      <c r="F253" s="79">
        <v>5979.93</v>
      </c>
      <c r="G253" s="54">
        <v>0.1</v>
      </c>
      <c r="H253" s="48">
        <f t="shared" si="159"/>
        <v>6577.9230000000007</v>
      </c>
      <c r="I253" s="81" t="s">
        <v>82</v>
      </c>
      <c r="J253" s="81"/>
      <c r="K253" s="81"/>
      <c r="L253" s="50">
        <v>5</v>
      </c>
      <c r="M253" s="50">
        <v>3</v>
      </c>
      <c r="N253" s="51">
        <f t="shared" si="156"/>
        <v>32889.615000000005</v>
      </c>
      <c r="O253" s="51">
        <f t="shared" si="157"/>
        <v>19733.769</v>
      </c>
      <c r="P253" s="51">
        <f t="shared" si="158"/>
        <v>52623.384000000005</v>
      </c>
      <c r="Q253" s="53"/>
      <c r="R253" s="4"/>
    </row>
    <row r="254" spans="1:18" s="5" customFormat="1" ht="31.5" x14ac:dyDescent="0.2">
      <c r="A254" s="52">
        <f>IF(I254&lt;&gt;"",1+MAX($A$40:A252),"")</f>
        <v>101</v>
      </c>
      <c r="B254" s="44"/>
      <c r="C254" s="44"/>
      <c r="D254" s="45"/>
      <c r="E254" s="77" t="s">
        <v>225</v>
      </c>
      <c r="F254" s="79">
        <v>4187.92</v>
      </c>
      <c r="G254" s="54">
        <v>0.1</v>
      </c>
      <c r="H254" s="48">
        <f t="shared" si="159"/>
        <v>4606.7120000000004</v>
      </c>
      <c r="I254" s="81" t="s">
        <v>82</v>
      </c>
      <c r="J254" s="81"/>
      <c r="K254" s="81"/>
      <c r="L254" s="50">
        <v>5</v>
      </c>
      <c r="M254" s="50">
        <v>3</v>
      </c>
      <c r="N254" s="51">
        <f t="shared" si="156"/>
        <v>23033.56</v>
      </c>
      <c r="O254" s="51">
        <f t="shared" si="157"/>
        <v>13820.136000000002</v>
      </c>
      <c r="P254" s="51">
        <f t="shared" si="158"/>
        <v>36853.696000000004</v>
      </c>
      <c r="Q254" s="53"/>
      <c r="R254" s="4"/>
    </row>
    <row r="255" spans="1:18" s="5" customFormat="1" ht="31.5" x14ac:dyDescent="0.2">
      <c r="A255" s="52">
        <f>IF(I255&lt;&gt;"",1+MAX($A$40:A253),"")</f>
        <v>101</v>
      </c>
      <c r="B255" s="44"/>
      <c r="C255" s="44"/>
      <c r="D255" s="45"/>
      <c r="E255" s="77" t="s">
        <v>226</v>
      </c>
      <c r="F255" s="79">
        <v>555.19000000000005</v>
      </c>
      <c r="G255" s="54">
        <v>0.1</v>
      </c>
      <c r="H255" s="48">
        <f t="shared" si="159"/>
        <v>610.70900000000006</v>
      </c>
      <c r="I255" s="81" t="s">
        <v>82</v>
      </c>
      <c r="J255" s="81"/>
      <c r="K255" s="81"/>
      <c r="L255" s="50">
        <v>5</v>
      </c>
      <c r="M255" s="50">
        <v>3</v>
      </c>
      <c r="N255" s="51">
        <f t="shared" si="156"/>
        <v>3053.5450000000001</v>
      </c>
      <c r="O255" s="51">
        <f t="shared" si="157"/>
        <v>1832.1270000000002</v>
      </c>
      <c r="P255" s="51">
        <f t="shared" si="158"/>
        <v>4885.6720000000005</v>
      </c>
      <c r="Q255" s="53"/>
      <c r="R255" s="4"/>
    </row>
    <row r="256" spans="1:18" s="5" customFormat="1" ht="31.5" x14ac:dyDescent="0.2">
      <c r="A256" s="52">
        <f>IF(I256&lt;&gt;"",1+MAX($A$40:A254),"")</f>
        <v>102</v>
      </c>
      <c r="B256" s="44"/>
      <c r="C256" s="44"/>
      <c r="D256" s="45"/>
      <c r="E256" s="77" t="s">
        <v>227</v>
      </c>
      <c r="F256" s="79">
        <v>868.14</v>
      </c>
      <c r="G256" s="54">
        <v>0.1</v>
      </c>
      <c r="H256" s="48">
        <f t="shared" si="159"/>
        <v>954.95400000000006</v>
      </c>
      <c r="I256" s="81" t="s">
        <v>82</v>
      </c>
      <c r="J256" s="81"/>
      <c r="K256" s="81"/>
      <c r="L256" s="50">
        <v>5</v>
      </c>
      <c r="M256" s="50">
        <v>3</v>
      </c>
      <c r="N256" s="51">
        <f t="shared" si="156"/>
        <v>4774.7700000000004</v>
      </c>
      <c r="O256" s="51">
        <f t="shared" si="157"/>
        <v>2864.8620000000001</v>
      </c>
      <c r="P256" s="51">
        <f t="shared" si="158"/>
        <v>7639.6320000000005</v>
      </c>
      <c r="Q256" s="53"/>
      <c r="R256" s="4"/>
    </row>
    <row r="257" spans="1:18" s="5" customFormat="1" x14ac:dyDescent="0.2">
      <c r="A257" s="52">
        <f>IF(I257&lt;&gt;"",1+MAX($A$40:A255),"")</f>
        <v>102</v>
      </c>
      <c r="B257" s="44"/>
      <c r="C257" s="44"/>
      <c r="D257" s="45"/>
      <c r="E257" s="77" t="s">
        <v>228</v>
      </c>
      <c r="F257" s="79">
        <v>11591</v>
      </c>
      <c r="G257" s="54">
        <v>0.1</v>
      </c>
      <c r="H257" s="48">
        <f t="shared" si="159"/>
        <v>12750.1</v>
      </c>
      <c r="I257" s="81" t="s">
        <v>82</v>
      </c>
      <c r="J257" s="81"/>
      <c r="K257" s="81"/>
      <c r="L257" s="50">
        <v>1.8</v>
      </c>
      <c r="M257" s="50">
        <v>1.2</v>
      </c>
      <c r="N257" s="51">
        <f t="shared" si="156"/>
        <v>22950.18</v>
      </c>
      <c r="O257" s="51">
        <f t="shared" si="157"/>
        <v>15300.119999999999</v>
      </c>
      <c r="P257" s="51">
        <f t="shared" si="158"/>
        <v>38250.300000000003</v>
      </c>
      <c r="Q257" s="53"/>
      <c r="R257" s="4"/>
    </row>
    <row r="258" spans="1:18" s="5" customFormat="1" x14ac:dyDescent="0.2">
      <c r="A258" s="52">
        <f>IF(I258&lt;&gt;"",1+MAX($A$40:A256),"")</f>
        <v>103</v>
      </c>
      <c r="B258" s="44"/>
      <c r="C258" s="44"/>
      <c r="D258" s="45"/>
      <c r="E258" s="77" t="s">
        <v>229</v>
      </c>
      <c r="F258" s="79">
        <v>11591</v>
      </c>
      <c r="G258" s="54">
        <v>0.1</v>
      </c>
      <c r="H258" s="48">
        <f t="shared" si="159"/>
        <v>12750.1</v>
      </c>
      <c r="I258" s="81" t="s">
        <v>82</v>
      </c>
      <c r="J258" s="81"/>
      <c r="K258" s="81"/>
      <c r="L258" s="50">
        <v>1.8</v>
      </c>
      <c r="M258" s="50">
        <v>1.2</v>
      </c>
      <c r="N258" s="51">
        <f t="shared" si="156"/>
        <v>22950.18</v>
      </c>
      <c r="O258" s="51">
        <f t="shared" si="157"/>
        <v>15300.119999999999</v>
      </c>
      <c r="P258" s="51">
        <f t="shared" si="158"/>
        <v>38250.300000000003</v>
      </c>
      <c r="Q258" s="53"/>
      <c r="R258" s="4"/>
    </row>
    <row r="259" spans="1:18" s="5" customFormat="1" x14ac:dyDescent="0.2">
      <c r="A259" s="52">
        <f>IF(I259&lt;&gt;"",1+MAX($A$40:A257),"")</f>
        <v>103</v>
      </c>
      <c r="B259" s="44"/>
      <c r="C259" s="44"/>
      <c r="D259" s="45"/>
      <c r="E259" s="77" t="s">
        <v>230</v>
      </c>
      <c r="F259" s="79">
        <v>12147</v>
      </c>
      <c r="G259" s="54">
        <v>0.1</v>
      </c>
      <c r="H259" s="48">
        <f t="shared" si="159"/>
        <v>13361.7</v>
      </c>
      <c r="I259" s="81" t="s">
        <v>82</v>
      </c>
      <c r="J259" s="81"/>
      <c r="K259" s="81"/>
      <c r="L259" s="50">
        <v>0.7</v>
      </c>
      <c r="M259" s="50">
        <v>0.6</v>
      </c>
      <c r="N259" s="51">
        <f t="shared" si="156"/>
        <v>9353.19</v>
      </c>
      <c r="O259" s="51">
        <f t="shared" si="157"/>
        <v>8017.02</v>
      </c>
      <c r="P259" s="51">
        <f t="shared" si="158"/>
        <v>17370.21</v>
      </c>
      <c r="Q259" s="53"/>
      <c r="R259" s="4"/>
    </row>
    <row r="260" spans="1:18" s="5" customFormat="1" x14ac:dyDescent="0.2">
      <c r="A260" s="52">
        <f>IF(I260&lt;&gt;"",1+MAX($A$40:A258),"")</f>
        <v>104</v>
      </c>
      <c r="B260" s="44"/>
      <c r="C260" s="44"/>
      <c r="D260" s="45"/>
      <c r="E260" s="77" t="s">
        <v>231</v>
      </c>
      <c r="F260" s="79">
        <v>152.99</v>
      </c>
      <c r="G260" s="54">
        <v>0.1</v>
      </c>
      <c r="H260" s="48">
        <f t="shared" si="159"/>
        <v>168.28900000000002</v>
      </c>
      <c r="I260" s="81" t="s">
        <v>82</v>
      </c>
      <c r="J260" s="81"/>
      <c r="K260" s="81"/>
      <c r="L260" s="50">
        <v>0.8</v>
      </c>
      <c r="M260" s="50">
        <v>0.7</v>
      </c>
      <c r="N260" s="51">
        <f t="shared" si="156"/>
        <v>134.63120000000001</v>
      </c>
      <c r="O260" s="51">
        <f t="shared" si="157"/>
        <v>117.8023</v>
      </c>
      <c r="P260" s="51">
        <f t="shared" si="158"/>
        <v>252.43350000000001</v>
      </c>
      <c r="Q260" s="53"/>
      <c r="R260" s="4"/>
    </row>
    <row r="261" spans="1:18" s="5" customFormat="1" x14ac:dyDescent="0.2">
      <c r="A261" s="52">
        <f>IF(I261&lt;&gt;"",1+MAX($A$40:A259),"")</f>
        <v>104</v>
      </c>
      <c r="B261" s="44"/>
      <c r="C261" s="44"/>
      <c r="D261" s="45"/>
      <c r="E261" s="77" t="s">
        <v>232</v>
      </c>
      <c r="F261" s="79">
        <v>199.06</v>
      </c>
      <c r="G261" s="54">
        <v>0.1</v>
      </c>
      <c r="H261" s="48">
        <f t="shared" si="159"/>
        <v>218.96600000000001</v>
      </c>
      <c r="I261" s="81" t="s">
        <v>94</v>
      </c>
      <c r="J261" s="81"/>
      <c r="K261" s="81"/>
      <c r="L261" s="50">
        <v>30</v>
      </c>
      <c r="M261" s="50">
        <v>10</v>
      </c>
      <c r="N261" s="51">
        <f t="shared" si="156"/>
        <v>6568.9800000000005</v>
      </c>
      <c r="O261" s="51">
        <f t="shared" si="157"/>
        <v>2189.66</v>
      </c>
      <c r="P261" s="51">
        <f t="shared" si="158"/>
        <v>8758.64</v>
      </c>
      <c r="Q261" s="53"/>
      <c r="R261" s="4"/>
    </row>
    <row r="262" spans="1:18" s="5" customFormat="1" x14ac:dyDescent="0.2">
      <c r="A262" s="52">
        <f>IF(I262&lt;&gt;"",1+MAX($A$40:A260),"")</f>
        <v>105</v>
      </c>
      <c r="B262" s="44"/>
      <c r="C262" s="44"/>
      <c r="D262" s="45"/>
      <c r="E262" s="77" t="s">
        <v>233</v>
      </c>
      <c r="F262" s="79">
        <v>1231.96</v>
      </c>
      <c r="G262" s="54">
        <v>0.1</v>
      </c>
      <c r="H262" s="48">
        <f t="shared" si="159"/>
        <v>1355.1560000000002</v>
      </c>
      <c r="I262" s="81" t="s">
        <v>94</v>
      </c>
      <c r="J262" s="81"/>
      <c r="K262" s="81"/>
      <c r="L262" s="50">
        <v>1.9</v>
      </c>
      <c r="M262" s="50">
        <v>1.1000000000000001</v>
      </c>
      <c r="N262" s="51">
        <f t="shared" si="156"/>
        <v>2574.7964000000002</v>
      </c>
      <c r="O262" s="51">
        <f t="shared" si="157"/>
        <v>1490.6716000000004</v>
      </c>
      <c r="P262" s="51">
        <f t="shared" si="158"/>
        <v>4065.4680000000008</v>
      </c>
      <c r="Q262" s="53"/>
      <c r="R262" s="4"/>
    </row>
    <row r="263" spans="1:18" s="5" customFormat="1" x14ac:dyDescent="0.2">
      <c r="A263" s="52" t="str">
        <f>IF(I263&lt;&gt;"",1+MAX($A$40:A261),"")</f>
        <v/>
      </c>
      <c r="B263" s="44"/>
      <c r="C263" s="44"/>
      <c r="D263" s="45"/>
      <c r="E263" s="120" t="s">
        <v>289</v>
      </c>
      <c r="F263" s="82"/>
      <c r="G263" s="82"/>
      <c r="H263" s="82"/>
      <c r="I263" s="83"/>
      <c r="J263" s="83"/>
      <c r="K263" s="83"/>
      <c r="L263" s="50"/>
      <c r="M263" s="50"/>
      <c r="N263" s="51"/>
      <c r="O263" s="51"/>
      <c r="P263" s="51"/>
      <c r="Q263" s="53"/>
      <c r="R263" s="4"/>
    </row>
    <row r="264" spans="1:18" s="5" customFormat="1" x14ac:dyDescent="0.2">
      <c r="A264" s="52">
        <f>IF(I264&lt;&gt;"",1+MAX($A$40:A262),"")</f>
        <v>106</v>
      </c>
      <c r="B264" s="44"/>
      <c r="C264" s="44"/>
      <c r="D264" s="45"/>
      <c r="E264" s="84" t="s">
        <v>290</v>
      </c>
      <c r="F264" s="87">
        <v>5591</v>
      </c>
      <c r="G264" s="54">
        <v>0.1</v>
      </c>
      <c r="H264" s="48">
        <f t="shared" ref="H264:H271" si="160">IF(F264=0,"",F264*(1+G264))</f>
        <v>6150.1</v>
      </c>
      <c r="I264" s="83" t="s">
        <v>82</v>
      </c>
      <c r="J264" s="83"/>
      <c r="K264" s="83"/>
      <c r="L264" s="50">
        <v>3</v>
      </c>
      <c r="M264" s="50">
        <v>2</v>
      </c>
      <c r="N264" s="51">
        <f t="shared" ref="N264:N278" si="161">IF(F264=0,"",L264*H264)</f>
        <v>18450.300000000003</v>
      </c>
      <c r="O264" s="51">
        <f t="shared" ref="O264:O278" si="162">IF(F264=0,"",M264*H264)</f>
        <v>12300.2</v>
      </c>
      <c r="P264" s="51">
        <f t="shared" ref="P264:P278" si="163">IF(F264=0,"",N264+O264)</f>
        <v>30750.500000000004</v>
      </c>
      <c r="Q264" s="53"/>
      <c r="R264" s="4"/>
    </row>
    <row r="265" spans="1:18" s="5" customFormat="1" ht="31.5" x14ac:dyDescent="0.2">
      <c r="A265" s="52">
        <f>IF(I265&lt;&gt;"",1+MAX($A$40:A263),"")</f>
        <v>106</v>
      </c>
      <c r="B265" s="44"/>
      <c r="C265" s="44"/>
      <c r="D265" s="45"/>
      <c r="E265" s="88" t="s">
        <v>291</v>
      </c>
      <c r="F265" s="87">
        <v>4636.3</v>
      </c>
      <c r="G265" s="54">
        <v>0.1</v>
      </c>
      <c r="H265" s="48">
        <f t="shared" si="160"/>
        <v>5099.93</v>
      </c>
      <c r="I265" s="83" t="s">
        <v>82</v>
      </c>
      <c r="J265" s="83"/>
      <c r="K265" s="83"/>
      <c r="L265" s="50">
        <v>1.8</v>
      </c>
      <c r="M265" s="50">
        <v>1.2</v>
      </c>
      <c r="N265" s="51">
        <f t="shared" si="161"/>
        <v>9179.8740000000016</v>
      </c>
      <c r="O265" s="51">
        <f t="shared" si="162"/>
        <v>6119.9160000000002</v>
      </c>
      <c r="P265" s="51">
        <f t="shared" si="163"/>
        <v>15299.79</v>
      </c>
      <c r="Q265" s="53"/>
      <c r="R265" s="4"/>
    </row>
    <row r="266" spans="1:18" s="5" customFormat="1" ht="31.5" x14ac:dyDescent="0.2">
      <c r="A266" s="52">
        <f>IF(I266&lt;&gt;"",1+MAX($A$40:A264),"")</f>
        <v>107</v>
      </c>
      <c r="B266" s="44"/>
      <c r="C266" s="44"/>
      <c r="D266" s="45"/>
      <c r="E266" s="88" t="s">
        <v>292</v>
      </c>
      <c r="F266" s="87">
        <v>4636.3</v>
      </c>
      <c r="G266" s="54">
        <v>0.1</v>
      </c>
      <c r="H266" s="48">
        <f t="shared" si="160"/>
        <v>5099.93</v>
      </c>
      <c r="I266" s="83" t="s">
        <v>82</v>
      </c>
      <c r="J266" s="83"/>
      <c r="K266" s="83"/>
      <c r="L266" s="50">
        <v>0.9</v>
      </c>
      <c r="M266" s="50">
        <v>0.6</v>
      </c>
      <c r="N266" s="51">
        <f t="shared" si="161"/>
        <v>4589.9370000000008</v>
      </c>
      <c r="O266" s="51">
        <f t="shared" si="162"/>
        <v>3059.9580000000001</v>
      </c>
      <c r="P266" s="51">
        <f t="shared" si="163"/>
        <v>7649.8950000000004</v>
      </c>
      <c r="Q266" s="53"/>
      <c r="R266" s="4"/>
    </row>
    <row r="267" spans="1:18" s="5" customFormat="1" x14ac:dyDescent="0.2">
      <c r="A267" s="52">
        <f>IF(I267&lt;&gt;"",1+MAX($A$40:A265),"")</f>
        <v>107</v>
      </c>
      <c r="B267" s="44"/>
      <c r="C267" s="44"/>
      <c r="D267" s="45"/>
      <c r="E267" s="84" t="s">
        <v>293</v>
      </c>
      <c r="F267" s="87">
        <v>4636.3</v>
      </c>
      <c r="G267" s="54">
        <v>0.1</v>
      </c>
      <c r="H267" s="48">
        <f t="shared" si="160"/>
        <v>5099.93</v>
      </c>
      <c r="I267" s="83" t="s">
        <v>82</v>
      </c>
      <c r="J267" s="83"/>
      <c r="K267" s="83"/>
      <c r="L267" s="50">
        <v>0.7</v>
      </c>
      <c r="M267" s="50">
        <v>0.6</v>
      </c>
      <c r="N267" s="51">
        <f t="shared" si="161"/>
        <v>3569.951</v>
      </c>
      <c r="O267" s="51">
        <f t="shared" si="162"/>
        <v>3059.9580000000001</v>
      </c>
      <c r="P267" s="51">
        <f t="shared" si="163"/>
        <v>6629.9089999999997</v>
      </c>
      <c r="Q267" s="53"/>
      <c r="R267" s="4"/>
    </row>
    <row r="268" spans="1:18" s="5" customFormat="1" x14ac:dyDescent="0.2">
      <c r="A268" s="52">
        <f>IF(I268&lt;&gt;"",1+MAX($A$40:A266),"")</f>
        <v>108</v>
      </c>
      <c r="B268" s="44"/>
      <c r="C268" s="44"/>
      <c r="D268" s="45"/>
      <c r="E268" s="84" t="s">
        <v>294</v>
      </c>
      <c r="F268" s="87">
        <v>238.55</v>
      </c>
      <c r="G268" s="54">
        <v>0.1</v>
      </c>
      <c r="H268" s="48">
        <f t="shared" si="160"/>
        <v>262.40500000000003</v>
      </c>
      <c r="I268" s="83" t="s">
        <v>94</v>
      </c>
      <c r="J268" s="83"/>
      <c r="K268" s="83"/>
      <c r="L268" s="50">
        <v>3</v>
      </c>
      <c r="M268" s="50">
        <v>2</v>
      </c>
      <c r="N268" s="51">
        <f t="shared" si="161"/>
        <v>787.21500000000015</v>
      </c>
      <c r="O268" s="51">
        <f t="shared" si="162"/>
        <v>524.81000000000006</v>
      </c>
      <c r="P268" s="51">
        <f t="shared" si="163"/>
        <v>1312.0250000000001</v>
      </c>
      <c r="Q268" s="53"/>
      <c r="R268" s="4"/>
    </row>
    <row r="269" spans="1:18" s="5" customFormat="1" x14ac:dyDescent="0.2">
      <c r="A269" s="52">
        <f>IF(I269&lt;&gt;"",1+MAX($A$40:A267),"")</f>
        <v>108</v>
      </c>
      <c r="B269" s="44"/>
      <c r="C269" s="44"/>
      <c r="D269" s="45"/>
      <c r="E269" s="84" t="s">
        <v>295</v>
      </c>
      <c r="F269" s="87">
        <v>238.55</v>
      </c>
      <c r="G269" s="54">
        <v>0.1</v>
      </c>
      <c r="H269" s="48">
        <f t="shared" si="160"/>
        <v>262.40500000000003</v>
      </c>
      <c r="I269" s="83" t="s">
        <v>94</v>
      </c>
      <c r="J269" s="83"/>
      <c r="K269" s="83"/>
      <c r="L269" s="50">
        <v>3</v>
      </c>
      <c r="M269" s="50">
        <v>2</v>
      </c>
      <c r="N269" s="51">
        <f t="shared" si="161"/>
        <v>787.21500000000015</v>
      </c>
      <c r="O269" s="51">
        <f t="shared" si="162"/>
        <v>524.81000000000006</v>
      </c>
      <c r="P269" s="51">
        <f t="shared" si="163"/>
        <v>1312.0250000000001</v>
      </c>
      <c r="Q269" s="53"/>
      <c r="R269" s="4"/>
    </row>
    <row r="270" spans="1:18" s="5" customFormat="1" x14ac:dyDescent="0.2">
      <c r="A270" s="52">
        <f>IF(I270&lt;&gt;"",1+MAX($A$40:A268),"")</f>
        <v>109</v>
      </c>
      <c r="B270" s="44"/>
      <c r="C270" s="44"/>
      <c r="D270" s="45"/>
      <c r="E270" s="84" t="s">
        <v>296</v>
      </c>
      <c r="F270" s="87">
        <v>182.96</v>
      </c>
      <c r="G270" s="54">
        <v>0.1</v>
      </c>
      <c r="H270" s="48">
        <f t="shared" si="160"/>
        <v>201.25600000000003</v>
      </c>
      <c r="I270" s="83" t="s">
        <v>94</v>
      </c>
      <c r="J270" s="83"/>
      <c r="K270" s="83"/>
      <c r="L270" s="50">
        <v>4</v>
      </c>
      <c r="M270" s="50">
        <v>3</v>
      </c>
      <c r="N270" s="51">
        <f t="shared" si="161"/>
        <v>805.02400000000011</v>
      </c>
      <c r="O270" s="51">
        <f t="shared" si="162"/>
        <v>603.76800000000003</v>
      </c>
      <c r="P270" s="51">
        <f t="shared" si="163"/>
        <v>1408.7920000000001</v>
      </c>
      <c r="Q270" s="53"/>
      <c r="R270" s="4"/>
    </row>
    <row r="271" spans="1:18" s="5" customFormat="1" x14ac:dyDescent="0.2">
      <c r="A271" s="52">
        <f>IF(I271&lt;&gt;"",1+MAX($A$40:A269),"")</f>
        <v>109</v>
      </c>
      <c r="B271" s="44"/>
      <c r="C271" s="44"/>
      <c r="D271" s="45"/>
      <c r="E271" s="84" t="s">
        <v>297</v>
      </c>
      <c r="F271" s="87">
        <v>60</v>
      </c>
      <c r="G271" s="54">
        <f t="shared" ref="G271" si="164">IF(F271=0,"",0)</f>
        <v>0</v>
      </c>
      <c r="H271" s="48">
        <f t="shared" si="160"/>
        <v>60</v>
      </c>
      <c r="I271" s="83" t="s">
        <v>79</v>
      </c>
      <c r="J271" s="83"/>
      <c r="K271" s="83"/>
      <c r="L271" s="50">
        <v>400</v>
      </c>
      <c r="M271" s="50">
        <v>200</v>
      </c>
      <c r="N271" s="51">
        <f t="shared" si="161"/>
        <v>24000</v>
      </c>
      <c r="O271" s="51">
        <f t="shared" si="162"/>
        <v>12000</v>
      </c>
      <c r="P271" s="51">
        <f t="shared" si="163"/>
        <v>36000</v>
      </c>
      <c r="Q271" s="53"/>
      <c r="R271" s="4"/>
    </row>
    <row r="272" spans="1:18" s="5" customFormat="1" x14ac:dyDescent="0.2">
      <c r="A272" s="52">
        <f>IF(I272&lt;&gt;"",1+MAX($A$40:A270),"")</f>
        <v>110</v>
      </c>
      <c r="B272" s="44"/>
      <c r="C272" s="44"/>
      <c r="D272" s="45"/>
      <c r="E272" s="84" t="s">
        <v>298</v>
      </c>
      <c r="F272" s="87">
        <v>14.65</v>
      </c>
      <c r="G272" s="54">
        <v>0.1</v>
      </c>
      <c r="H272" s="48">
        <f t="shared" ref="H272:H273" si="165">IF(F272=0,"",F272*(1+G272))</f>
        <v>16.115000000000002</v>
      </c>
      <c r="I272" s="83" t="s">
        <v>94</v>
      </c>
      <c r="J272" s="83"/>
      <c r="K272" s="83"/>
      <c r="L272" s="50">
        <v>3</v>
      </c>
      <c r="M272" s="50">
        <v>2</v>
      </c>
      <c r="N272" s="51">
        <f t="shared" si="161"/>
        <v>48.345000000000006</v>
      </c>
      <c r="O272" s="51">
        <f t="shared" si="162"/>
        <v>32.230000000000004</v>
      </c>
      <c r="P272" s="51">
        <f t="shared" si="163"/>
        <v>80.575000000000017</v>
      </c>
      <c r="Q272" s="53"/>
      <c r="R272" s="4"/>
    </row>
    <row r="273" spans="1:18" s="5" customFormat="1" x14ac:dyDescent="0.2">
      <c r="A273" s="52">
        <f>IF(I273&lt;&gt;"",1+MAX($A$40:A271),"")</f>
        <v>110</v>
      </c>
      <c r="B273" s="44"/>
      <c r="C273" s="44"/>
      <c r="D273" s="45"/>
      <c r="E273" s="84" t="s">
        <v>299</v>
      </c>
      <c r="F273" s="87">
        <v>7</v>
      </c>
      <c r="G273" s="54">
        <f t="shared" ref="G273" si="166">IF(F273=0,"",0)</f>
        <v>0</v>
      </c>
      <c r="H273" s="48">
        <f t="shared" si="165"/>
        <v>7</v>
      </c>
      <c r="I273" s="83" t="s">
        <v>79</v>
      </c>
      <c r="J273" s="83"/>
      <c r="K273" s="83"/>
      <c r="L273" s="50">
        <v>300</v>
      </c>
      <c r="M273" s="50">
        <v>100</v>
      </c>
      <c r="N273" s="51">
        <f t="shared" si="161"/>
        <v>2100</v>
      </c>
      <c r="O273" s="51">
        <f t="shared" si="162"/>
        <v>700</v>
      </c>
      <c r="P273" s="51">
        <f t="shared" si="163"/>
        <v>2800</v>
      </c>
      <c r="Q273" s="53"/>
      <c r="R273" s="4"/>
    </row>
    <row r="274" spans="1:18" s="5" customFormat="1" ht="31.5" x14ac:dyDescent="0.2">
      <c r="A274" s="52">
        <f>IF(I274&lt;&gt;"",1+MAX($A$40:A272),"")</f>
        <v>111</v>
      </c>
      <c r="B274" s="44"/>
      <c r="C274" s="44"/>
      <c r="D274" s="45"/>
      <c r="E274" s="88" t="s">
        <v>300</v>
      </c>
      <c r="F274" s="87">
        <v>472</v>
      </c>
      <c r="G274" s="54">
        <v>0.1</v>
      </c>
      <c r="H274" s="48">
        <f t="shared" ref="H274:H278" si="167">IF(F274=0,"",F274*(1+G274))</f>
        <v>519.20000000000005</v>
      </c>
      <c r="I274" s="83" t="s">
        <v>82</v>
      </c>
      <c r="J274" s="83"/>
      <c r="K274" s="83"/>
      <c r="L274" s="50">
        <v>4</v>
      </c>
      <c r="M274" s="50">
        <v>3</v>
      </c>
      <c r="N274" s="51">
        <f t="shared" si="161"/>
        <v>2076.8000000000002</v>
      </c>
      <c r="O274" s="51">
        <f t="shared" si="162"/>
        <v>1557.6000000000001</v>
      </c>
      <c r="P274" s="51">
        <f t="shared" si="163"/>
        <v>3634.4000000000005</v>
      </c>
      <c r="Q274" s="53"/>
      <c r="R274" s="4"/>
    </row>
    <row r="275" spans="1:18" s="5" customFormat="1" ht="31.5" x14ac:dyDescent="0.2">
      <c r="A275" s="52">
        <f>IF(I275&lt;&gt;"",1+MAX($A$40:A273),"")</f>
        <v>111</v>
      </c>
      <c r="B275" s="44"/>
      <c r="C275" s="44"/>
      <c r="D275" s="45"/>
      <c r="E275" s="88" t="s">
        <v>301</v>
      </c>
      <c r="F275" s="87">
        <v>472</v>
      </c>
      <c r="G275" s="54">
        <v>0.1</v>
      </c>
      <c r="H275" s="48">
        <f t="shared" si="167"/>
        <v>519.20000000000005</v>
      </c>
      <c r="I275" s="83" t="s">
        <v>82</v>
      </c>
      <c r="J275" s="83"/>
      <c r="K275" s="83"/>
      <c r="L275" s="50">
        <v>0.7</v>
      </c>
      <c r="M275" s="50">
        <v>0.6</v>
      </c>
      <c r="N275" s="51">
        <f t="shared" si="161"/>
        <v>363.44</v>
      </c>
      <c r="O275" s="51">
        <f t="shared" si="162"/>
        <v>311.52000000000004</v>
      </c>
      <c r="P275" s="51">
        <f t="shared" si="163"/>
        <v>674.96</v>
      </c>
      <c r="Q275" s="53"/>
      <c r="R275" s="4"/>
    </row>
    <row r="276" spans="1:18" s="5" customFormat="1" ht="31.5" x14ac:dyDescent="0.2">
      <c r="A276" s="52">
        <f>IF(I276&lt;&gt;"",1+MAX($A$40:A274),"")</f>
        <v>112</v>
      </c>
      <c r="B276" s="44"/>
      <c r="C276" s="44"/>
      <c r="D276" s="45"/>
      <c r="E276" s="88" t="s">
        <v>302</v>
      </c>
      <c r="F276" s="87">
        <v>156</v>
      </c>
      <c r="G276" s="54">
        <v>0.1</v>
      </c>
      <c r="H276" s="48">
        <f t="shared" si="167"/>
        <v>171.60000000000002</v>
      </c>
      <c r="I276" s="83" t="s">
        <v>82</v>
      </c>
      <c r="J276" s="83"/>
      <c r="K276" s="83"/>
      <c r="L276" s="50">
        <v>0.7</v>
      </c>
      <c r="M276" s="50">
        <v>0.6</v>
      </c>
      <c r="N276" s="51">
        <f t="shared" si="161"/>
        <v>120.12</v>
      </c>
      <c r="O276" s="51">
        <f t="shared" si="162"/>
        <v>102.96000000000001</v>
      </c>
      <c r="P276" s="51">
        <f t="shared" si="163"/>
        <v>223.08</v>
      </c>
      <c r="Q276" s="53"/>
      <c r="R276" s="4"/>
    </row>
    <row r="277" spans="1:18" s="5" customFormat="1" x14ac:dyDescent="0.2">
      <c r="A277" s="52">
        <f>IF(I277&lt;&gt;"",1+MAX($A$40:A275),"")</f>
        <v>112</v>
      </c>
      <c r="B277" s="44"/>
      <c r="C277" s="44"/>
      <c r="D277" s="45"/>
      <c r="E277" s="84" t="s">
        <v>303</v>
      </c>
      <c r="F277" s="87">
        <v>80</v>
      </c>
      <c r="G277" s="54">
        <v>0.1</v>
      </c>
      <c r="H277" s="48">
        <f t="shared" si="167"/>
        <v>88</v>
      </c>
      <c r="I277" s="83" t="s">
        <v>94</v>
      </c>
      <c r="J277" s="83"/>
      <c r="K277" s="83"/>
      <c r="L277" s="50">
        <v>3</v>
      </c>
      <c r="M277" s="50">
        <v>2</v>
      </c>
      <c r="N277" s="51">
        <f t="shared" si="161"/>
        <v>264</v>
      </c>
      <c r="O277" s="51">
        <f t="shared" si="162"/>
        <v>176</v>
      </c>
      <c r="P277" s="51">
        <f t="shared" si="163"/>
        <v>440</v>
      </c>
      <c r="Q277" s="53"/>
      <c r="R277" s="4"/>
    </row>
    <row r="278" spans="1:18" s="5" customFormat="1" x14ac:dyDescent="0.2">
      <c r="A278" s="52">
        <f>IF(I278&lt;&gt;"",1+MAX($A$40:A276),"")</f>
        <v>113</v>
      </c>
      <c r="B278" s="44"/>
      <c r="C278" s="44"/>
      <c r="D278" s="45"/>
      <c r="E278" s="84" t="s">
        <v>305</v>
      </c>
      <c r="F278" s="87">
        <v>74.790000000000006</v>
      </c>
      <c r="G278" s="54">
        <v>0.1</v>
      </c>
      <c r="H278" s="48">
        <f t="shared" si="167"/>
        <v>82.26900000000002</v>
      </c>
      <c r="I278" s="83" t="s">
        <v>94</v>
      </c>
      <c r="J278" s="83"/>
      <c r="K278" s="83"/>
      <c r="L278" s="50">
        <v>3</v>
      </c>
      <c r="M278" s="50">
        <v>2</v>
      </c>
      <c r="N278" s="51">
        <f t="shared" si="161"/>
        <v>246.80700000000007</v>
      </c>
      <c r="O278" s="51">
        <f t="shared" si="162"/>
        <v>164.53800000000004</v>
      </c>
      <c r="P278" s="51">
        <f t="shared" si="163"/>
        <v>411.34500000000014</v>
      </c>
      <c r="Q278" s="53"/>
      <c r="R278" s="4"/>
    </row>
    <row r="279" spans="1:18" s="5" customFormat="1" x14ac:dyDescent="0.2">
      <c r="A279" s="52" t="str">
        <f>IF(I279&lt;&gt;"",1+MAX($A$40:A277),"")</f>
        <v/>
      </c>
      <c r="B279" s="44"/>
      <c r="C279" s="44"/>
      <c r="D279" s="45"/>
      <c r="E279" s="120" t="s">
        <v>306</v>
      </c>
      <c r="F279" s="87"/>
      <c r="G279" s="87"/>
      <c r="H279" s="87"/>
      <c r="I279" s="83"/>
      <c r="J279" s="83"/>
      <c r="K279" s="83"/>
      <c r="L279" s="50"/>
      <c r="M279" s="50"/>
      <c r="N279" s="51"/>
      <c r="O279" s="51"/>
      <c r="P279" s="51"/>
      <c r="Q279" s="53"/>
      <c r="R279" s="4"/>
    </row>
    <row r="280" spans="1:18" s="5" customFormat="1" x14ac:dyDescent="0.2">
      <c r="A280" s="52">
        <f>IF(I280&lt;&gt;"",1+MAX($A$40:A278),"")</f>
        <v>114</v>
      </c>
      <c r="B280" s="44"/>
      <c r="C280" s="44"/>
      <c r="D280" s="45"/>
      <c r="E280" s="84" t="s">
        <v>307</v>
      </c>
      <c r="F280" s="87">
        <v>10271</v>
      </c>
      <c r="G280" s="54">
        <v>0.1</v>
      </c>
      <c r="H280" s="48">
        <f t="shared" ref="H280" si="168">IF(F280=0,"",F280*(1+G280))</f>
        <v>11298.1</v>
      </c>
      <c r="I280" s="83" t="s">
        <v>82</v>
      </c>
      <c r="J280" s="83"/>
      <c r="K280" s="83"/>
      <c r="L280" s="50">
        <v>0.9</v>
      </c>
      <c r="M280" s="50">
        <v>0.6</v>
      </c>
      <c r="N280" s="51">
        <f t="shared" ref="N280" si="169">IF(F280=0,"",L280*H280)</f>
        <v>10168.290000000001</v>
      </c>
      <c r="O280" s="51">
        <f t="shared" ref="O280" si="170">IF(F280=0,"",M280*H280)</f>
        <v>6778.86</v>
      </c>
      <c r="P280" s="51">
        <f>IF(F280=0,"",N280+O280)</f>
        <v>16947.150000000001</v>
      </c>
      <c r="Q280" s="53"/>
      <c r="R280" s="4"/>
    </row>
    <row r="281" spans="1:18" s="5" customFormat="1" x14ac:dyDescent="0.2">
      <c r="A281" s="52" t="str">
        <f>IF(I281&lt;&gt;"",1+MAX($A$40:A279),"")</f>
        <v/>
      </c>
      <c r="B281" s="44"/>
      <c r="C281" s="44"/>
      <c r="D281" s="45"/>
      <c r="E281" s="120" t="s">
        <v>308</v>
      </c>
      <c r="F281" s="87"/>
      <c r="G281" s="87"/>
      <c r="H281" s="87"/>
      <c r="I281" s="83"/>
      <c r="J281" s="83"/>
      <c r="K281" s="83"/>
      <c r="L281" s="50"/>
      <c r="M281" s="50"/>
      <c r="N281" s="51"/>
      <c r="O281" s="51"/>
      <c r="P281" s="51"/>
      <c r="Q281" s="53"/>
      <c r="R281" s="4"/>
    </row>
    <row r="282" spans="1:18" s="5" customFormat="1" x14ac:dyDescent="0.2">
      <c r="A282" s="52">
        <f>IF(I282&lt;&gt;"",1+MAX($A$40:A280),"")</f>
        <v>115</v>
      </c>
      <c r="B282" s="44"/>
      <c r="C282" s="44"/>
      <c r="D282" s="45"/>
      <c r="E282" s="84" t="s">
        <v>304</v>
      </c>
      <c r="F282" s="87">
        <v>4870</v>
      </c>
      <c r="G282" s="54">
        <v>0.1</v>
      </c>
      <c r="H282" s="48">
        <f t="shared" ref="H282" si="171">IF(F282=0,"",F282*(1+G282))</f>
        <v>5357</v>
      </c>
      <c r="I282" s="83" t="s">
        <v>82</v>
      </c>
      <c r="J282" s="83"/>
      <c r="K282" s="83"/>
      <c r="L282" s="50">
        <v>0.9</v>
      </c>
      <c r="M282" s="50">
        <v>0.6</v>
      </c>
      <c r="N282" s="51">
        <f t="shared" ref="N282" si="172">IF(F282=0,"",L282*H282)</f>
        <v>4821.3</v>
      </c>
      <c r="O282" s="51">
        <f t="shared" ref="O282" si="173">IF(F282=0,"",M282*H282)</f>
        <v>3214.2</v>
      </c>
      <c r="P282" s="51">
        <f>IF(F282=0,"",N282+O282)</f>
        <v>8035.5</v>
      </c>
      <c r="Q282" s="53"/>
      <c r="R282" s="4"/>
    </row>
    <row r="283" spans="1:18" s="5" customFormat="1" ht="18" customHeight="1" x14ac:dyDescent="0.2">
      <c r="A283" s="111" t="str">
        <f>IF(I283&lt;&gt;"",1+MAX($A$40:A281),"")</f>
        <v/>
      </c>
      <c r="B283" s="112"/>
      <c r="C283" s="112"/>
      <c r="D283" s="113" t="s">
        <v>43</v>
      </c>
      <c r="E283" s="114" t="s">
        <v>42</v>
      </c>
      <c r="F283" s="115"/>
      <c r="G283" s="118"/>
      <c r="H283" s="115"/>
      <c r="I283" s="112"/>
      <c r="J283" s="116"/>
      <c r="K283" s="116"/>
      <c r="L283" s="116"/>
      <c r="M283" s="116"/>
      <c r="N283" s="119"/>
      <c r="O283" s="117"/>
      <c r="P283" s="117"/>
      <c r="Q283" s="117">
        <f>SUM(P284:P305)</f>
        <v>194800</v>
      </c>
      <c r="R283" s="4"/>
    </row>
    <row r="284" spans="1:18" s="5" customFormat="1" x14ac:dyDescent="0.2">
      <c r="A284" s="52" t="str">
        <f>IF(I284&lt;&gt;"",1+MAX($A$40:A282),"")</f>
        <v/>
      </c>
      <c r="B284" s="44"/>
      <c r="C284" s="44"/>
      <c r="D284" s="45"/>
      <c r="E284" s="120" t="s">
        <v>267</v>
      </c>
      <c r="F284" s="87"/>
      <c r="G284" s="87"/>
      <c r="H284" s="87"/>
      <c r="I284" s="83"/>
      <c r="J284" s="83"/>
      <c r="K284" s="83"/>
      <c r="L284" s="50"/>
      <c r="M284" s="50"/>
      <c r="N284" s="51" t="str">
        <f t="shared" ref="N284:N296" si="174">IF(F284=0,"",L284*H284)</f>
        <v/>
      </c>
      <c r="O284" s="51" t="str">
        <f t="shared" ref="O284:O296" si="175">IF(F284=0,"",M284*H284)</f>
        <v/>
      </c>
      <c r="P284" s="51" t="str">
        <f t="shared" ref="P284:P296" si="176">IF(F284=0,"",N284+O284)</f>
        <v/>
      </c>
      <c r="Q284" s="53"/>
      <c r="R284" s="4"/>
    </row>
    <row r="285" spans="1:18" s="5" customFormat="1" x14ac:dyDescent="0.2">
      <c r="A285" s="52">
        <f>IF(I285&lt;&gt;"",1+MAX($A$40:A283),"")</f>
        <v>116</v>
      </c>
      <c r="B285" s="44"/>
      <c r="C285" s="44"/>
      <c r="D285" s="45"/>
      <c r="E285" s="84" t="s">
        <v>268</v>
      </c>
      <c r="F285" s="87">
        <v>26</v>
      </c>
      <c r="G285" s="54">
        <f t="shared" ref="G285:G296" si="177">IF(F285=0,"",0)</f>
        <v>0</v>
      </c>
      <c r="H285" s="48">
        <f t="shared" ref="H285:H296" si="178">IF(F285=0,"",F285*(1+G285))</f>
        <v>26</v>
      </c>
      <c r="I285" s="83" t="s">
        <v>79</v>
      </c>
      <c r="J285" s="83"/>
      <c r="K285" s="83"/>
      <c r="L285" s="50">
        <v>500</v>
      </c>
      <c r="M285" s="50">
        <v>300</v>
      </c>
      <c r="N285" s="51">
        <f t="shared" si="174"/>
        <v>13000</v>
      </c>
      <c r="O285" s="51">
        <f t="shared" si="175"/>
        <v>7800</v>
      </c>
      <c r="P285" s="51">
        <f t="shared" si="176"/>
        <v>20800</v>
      </c>
      <c r="Q285" s="53"/>
      <c r="R285" s="4"/>
    </row>
    <row r="286" spans="1:18" s="5" customFormat="1" x14ac:dyDescent="0.2">
      <c r="A286" s="52">
        <f>IF(I286&lt;&gt;"",1+MAX($A$40:A284),"")</f>
        <v>116</v>
      </c>
      <c r="B286" s="44"/>
      <c r="C286" s="44"/>
      <c r="D286" s="45"/>
      <c r="E286" s="84" t="s">
        <v>269</v>
      </c>
      <c r="F286" s="87">
        <v>18</v>
      </c>
      <c r="G286" s="54">
        <f t="shared" si="177"/>
        <v>0</v>
      </c>
      <c r="H286" s="48">
        <f t="shared" si="178"/>
        <v>18</v>
      </c>
      <c r="I286" s="83" t="s">
        <v>79</v>
      </c>
      <c r="J286" s="83"/>
      <c r="K286" s="83"/>
      <c r="L286" s="50">
        <v>500</v>
      </c>
      <c r="M286" s="50">
        <v>300</v>
      </c>
      <c r="N286" s="51">
        <f t="shared" si="174"/>
        <v>9000</v>
      </c>
      <c r="O286" s="51">
        <f t="shared" si="175"/>
        <v>5400</v>
      </c>
      <c r="P286" s="51">
        <f t="shared" si="176"/>
        <v>14400</v>
      </c>
      <c r="Q286" s="53"/>
      <c r="R286" s="4"/>
    </row>
    <row r="287" spans="1:18" s="5" customFormat="1" x14ac:dyDescent="0.2">
      <c r="A287" s="52">
        <f>IF(I287&lt;&gt;"",1+MAX($A$40:A285),"")</f>
        <v>117</v>
      </c>
      <c r="B287" s="44"/>
      <c r="C287" s="44"/>
      <c r="D287" s="45"/>
      <c r="E287" s="84" t="s">
        <v>270</v>
      </c>
      <c r="F287" s="87">
        <v>11</v>
      </c>
      <c r="G287" s="54">
        <f t="shared" si="177"/>
        <v>0</v>
      </c>
      <c r="H287" s="48">
        <f t="shared" si="178"/>
        <v>11</v>
      </c>
      <c r="I287" s="83" t="s">
        <v>79</v>
      </c>
      <c r="J287" s="83"/>
      <c r="K287" s="83"/>
      <c r="L287" s="50">
        <v>500</v>
      </c>
      <c r="M287" s="50">
        <v>300</v>
      </c>
      <c r="N287" s="51">
        <f t="shared" si="174"/>
        <v>5500</v>
      </c>
      <c r="O287" s="51">
        <f t="shared" si="175"/>
        <v>3300</v>
      </c>
      <c r="P287" s="51">
        <f t="shared" si="176"/>
        <v>8800</v>
      </c>
      <c r="Q287" s="53"/>
      <c r="R287" s="4"/>
    </row>
    <row r="288" spans="1:18" s="5" customFormat="1" x14ac:dyDescent="0.2">
      <c r="A288" s="52">
        <f>IF(I288&lt;&gt;"",1+MAX($A$40:A286),"")</f>
        <v>117</v>
      </c>
      <c r="B288" s="44"/>
      <c r="C288" s="44"/>
      <c r="D288" s="45"/>
      <c r="E288" s="84" t="s">
        <v>271</v>
      </c>
      <c r="F288" s="87">
        <v>29</v>
      </c>
      <c r="G288" s="54">
        <f t="shared" si="177"/>
        <v>0</v>
      </c>
      <c r="H288" s="48">
        <f t="shared" si="178"/>
        <v>29</v>
      </c>
      <c r="I288" s="83" t="s">
        <v>79</v>
      </c>
      <c r="J288" s="83"/>
      <c r="K288" s="83"/>
      <c r="L288" s="50">
        <v>550</v>
      </c>
      <c r="M288" s="50">
        <v>350</v>
      </c>
      <c r="N288" s="51">
        <f t="shared" si="174"/>
        <v>15950</v>
      </c>
      <c r="O288" s="51">
        <f t="shared" si="175"/>
        <v>10150</v>
      </c>
      <c r="P288" s="51">
        <f t="shared" si="176"/>
        <v>26100</v>
      </c>
      <c r="Q288" s="53"/>
      <c r="R288" s="4"/>
    </row>
    <row r="289" spans="1:18" s="5" customFormat="1" x14ac:dyDescent="0.2">
      <c r="A289" s="52">
        <f>IF(I289&lt;&gt;"",1+MAX($A$40:A287),"")</f>
        <v>118</v>
      </c>
      <c r="B289" s="44"/>
      <c r="C289" s="44"/>
      <c r="D289" s="45"/>
      <c r="E289" s="84" t="s">
        <v>272</v>
      </c>
      <c r="F289" s="87">
        <v>13</v>
      </c>
      <c r="G289" s="54">
        <f t="shared" si="177"/>
        <v>0</v>
      </c>
      <c r="H289" s="48">
        <f t="shared" si="178"/>
        <v>13</v>
      </c>
      <c r="I289" s="83" t="s">
        <v>79</v>
      </c>
      <c r="J289" s="83"/>
      <c r="K289" s="83"/>
      <c r="L289" s="50">
        <v>600</v>
      </c>
      <c r="M289" s="50">
        <v>400</v>
      </c>
      <c r="N289" s="51">
        <f t="shared" si="174"/>
        <v>7800</v>
      </c>
      <c r="O289" s="51">
        <f t="shared" si="175"/>
        <v>5200</v>
      </c>
      <c r="P289" s="51">
        <f t="shared" si="176"/>
        <v>13000</v>
      </c>
      <c r="Q289" s="53"/>
      <c r="R289" s="4"/>
    </row>
    <row r="290" spans="1:18" s="5" customFormat="1" x14ac:dyDescent="0.2">
      <c r="A290" s="52">
        <f>IF(I290&lt;&gt;"",1+MAX($A$40:A288),"")</f>
        <v>118</v>
      </c>
      <c r="B290" s="44"/>
      <c r="C290" s="44"/>
      <c r="D290" s="45"/>
      <c r="E290" s="84" t="s">
        <v>273</v>
      </c>
      <c r="F290" s="87">
        <v>2</v>
      </c>
      <c r="G290" s="54">
        <f t="shared" si="177"/>
        <v>0</v>
      </c>
      <c r="H290" s="48">
        <f t="shared" si="178"/>
        <v>2</v>
      </c>
      <c r="I290" s="83" t="s">
        <v>79</v>
      </c>
      <c r="J290" s="83"/>
      <c r="K290" s="83"/>
      <c r="L290" s="50">
        <v>600</v>
      </c>
      <c r="M290" s="50">
        <v>400</v>
      </c>
      <c r="N290" s="51">
        <f t="shared" si="174"/>
        <v>1200</v>
      </c>
      <c r="O290" s="51">
        <f t="shared" si="175"/>
        <v>800</v>
      </c>
      <c r="P290" s="51">
        <f t="shared" si="176"/>
        <v>2000</v>
      </c>
      <c r="Q290" s="53"/>
      <c r="R290" s="4"/>
    </row>
    <row r="291" spans="1:18" s="5" customFormat="1" x14ac:dyDescent="0.2">
      <c r="A291" s="52">
        <f>IF(I291&lt;&gt;"",1+MAX($A$40:A289),"")</f>
        <v>119</v>
      </c>
      <c r="B291" s="44"/>
      <c r="C291" s="44"/>
      <c r="D291" s="45"/>
      <c r="E291" s="84" t="s">
        <v>274</v>
      </c>
      <c r="F291" s="87">
        <v>11</v>
      </c>
      <c r="G291" s="54">
        <f t="shared" si="177"/>
        <v>0</v>
      </c>
      <c r="H291" s="48">
        <f t="shared" si="178"/>
        <v>11</v>
      </c>
      <c r="I291" s="83" t="s">
        <v>79</v>
      </c>
      <c r="J291" s="83"/>
      <c r="K291" s="83"/>
      <c r="L291" s="50">
        <v>550</v>
      </c>
      <c r="M291" s="50">
        <v>350</v>
      </c>
      <c r="N291" s="51">
        <f t="shared" si="174"/>
        <v>6050</v>
      </c>
      <c r="O291" s="51">
        <f t="shared" si="175"/>
        <v>3850</v>
      </c>
      <c r="P291" s="51">
        <f t="shared" si="176"/>
        <v>9900</v>
      </c>
      <c r="Q291" s="53"/>
      <c r="R291" s="4"/>
    </row>
    <row r="292" spans="1:18" s="5" customFormat="1" x14ac:dyDescent="0.2">
      <c r="A292" s="52">
        <f>IF(I292&lt;&gt;"",1+MAX($A$40:A290),"")</f>
        <v>119</v>
      </c>
      <c r="B292" s="44"/>
      <c r="C292" s="44"/>
      <c r="D292" s="45"/>
      <c r="E292" s="84" t="s">
        <v>275</v>
      </c>
      <c r="F292" s="87">
        <v>8</v>
      </c>
      <c r="G292" s="54">
        <f t="shared" si="177"/>
        <v>0</v>
      </c>
      <c r="H292" s="48">
        <f t="shared" si="178"/>
        <v>8</v>
      </c>
      <c r="I292" s="83" t="s">
        <v>79</v>
      </c>
      <c r="J292" s="83"/>
      <c r="K292" s="83"/>
      <c r="L292" s="50">
        <v>500</v>
      </c>
      <c r="M292" s="50">
        <v>350</v>
      </c>
      <c r="N292" s="51">
        <f t="shared" si="174"/>
        <v>4000</v>
      </c>
      <c r="O292" s="51">
        <f t="shared" si="175"/>
        <v>2800</v>
      </c>
      <c r="P292" s="51">
        <f t="shared" si="176"/>
        <v>6800</v>
      </c>
      <c r="Q292" s="53"/>
      <c r="R292" s="4"/>
    </row>
    <row r="293" spans="1:18" s="5" customFormat="1" x14ac:dyDescent="0.2">
      <c r="A293" s="52">
        <f>IF(I293&lt;&gt;"",1+MAX($A$40:A291),"")</f>
        <v>120</v>
      </c>
      <c r="B293" s="44"/>
      <c r="C293" s="44"/>
      <c r="D293" s="45"/>
      <c r="E293" s="84" t="s">
        <v>276</v>
      </c>
      <c r="F293" s="87">
        <v>5</v>
      </c>
      <c r="G293" s="54">
        <f t="shared" si="177"/>
        <v>0</v>
      </c>
      <c r="H293" s="48">
        <f t="shared" si="178"/>
        <v>5</v>
      </c>
      <c r="I293" s="83" t="s">
        <v>79</v>
      </c>
      <c r="J293" s="83"/>
      <c r="K293" s="83"/>
      <c r="L293" s="50">
        <v>450</v>
      </c>
      <c r="M293" s="50">
        <v>250</v>
      </c>
      <c r="N293" s="51">
        <f t="shared" si="174"/>
        <v>2250</v>
      </c>
      <c r="O293" s="51">
        <f t="shared" si="175"/>
        <v>1250</v>
      </c>
      <c r="P293" s="51">
        <f t="shared" si="176"/>
        <v>3500</v>
      </c>
      <c r="Q293" s="53"/>
      <c r="R293" s="4"/>
    </row>
    <row r="294" spans="1:18" s="5" customFormat="1" x14ac:dyDescent="0.2">
      <c r="A294" s="52">
        <f>IF(I294&lt;&gt;"",1+MAX($A$40:A292),"")</f>
        <v>120</v>
      </c>
      <c r="B294" s="44"/>
      <c r="C294" s="44"/>
      <c r="D294" s="45"/>
      <c r="E294" s="84" t="s">
        <v>277</v>
      </c>
      <c r="F294" s="87">
        <v>1</v>
      </c>
      <c r="G294" s="54">
        <f t="shared" si="177"/>
        <v>0</v>
      </c>
      <c r="H294" s="48">
        <f t="shared" si="178"/>
        <v>1</v>
      </c>
      <c r="I294" s="83" t="s">
        <v>79</v>
      </c>
      <c r="J294" s="83"/>
      <c r="K294" s="83"/>
      <c r="L294" s="50">
        <v>600</v>
      </c>
      <c r="M294" s="50">
        <v>400</v>
      </c>
      <c r="N294" s="51">
        <f t="shared" si="174"/>
        <v>600</v>
      </c>
      <c r="O294" s="51">
        <f t="shared" si="175"/>
        <v>400</v>
      </c>
      <c r="P294" s="51">
        <f t="shared" si="176"/>
        <v>1000</v>
      </c>
      <c r="Q294" s="53"/>
      <c r="R294" s="4"/>
    </row>
    <row r="295" spans="1:18" s="5" customFormat="1" x14ac:dyDescent="0.2">
      <c r="A295" s="52">
        <f>IF(I295&lt;&gt;"",1+MAX($A$40:A293),"")</f>
        <v>121</v>
      </c>
      <c r="B295" s="44"/>
      <c r="C295" s="44"/>
      <c r="D295" s="45"/>
      <c r="E295" s="84" t="s">
        <v>278</v>
      </c>
      <c r="F295" s="87">
        <v>1</v>
      </c>
      <c r="G295" s="54">
        <f t="shared" si="177"/>
        <v>0</v>
      </c>
      <c r="H295" s="48">
        <f t="shared" si="178"/>
        <v>1</v>
      </c>
      <c r="I295" s="83" t="s">
        <v>79</v>
      </c>
      <c r="J295" s="83"/>
      <c r="K295" s="83"/>
      <c r="L295" s="50">
        <v>1800</v>
      </c>
      <c r="M295" s="50">
        <v>800</v>
      </c>
      <c r="N295" s="51">
        <f t="shared" si="174"/>
        <v>1800</v>
      </c>
      <c r="O295" s="51">
        <f t="shared" si="175"/>
        <v>800</v>
      </c>
      <c r="P295" s="51">
        <f t="shared" si="176"/>
        <v>2600</v>
      </c>
      <c r="Q295" s="53"/>
      <c r="R295" s="4"/>
    </row>
    <row r="296" spans="1:18" s="5" customFormat="1" x14ac:dyDescent="0.2">
      <c r="A296" s="52">
        <f>IF(I296&lt;&gt;"",1+MAX($A$40:A294),"")</f>
        <v>121</v>
      </c>
      <c r="B296" s="44"/>
      <c r="C296" s="44"/>
      <c r="D296" s="45"/>
      <c r="E296" s="84" t="s">
        <v>279</v>
      </c>
      <c r="F296" s="87">
        <v>1</v>
      </c>
      <c r="G296" s="54">
        <f t="shared" si="177"/>
        <v>0</v>
      </c>
      <c r="H296" s="48">
        <f t="shared" si="178"/>
        <v>1</v>
      </c>
      <c r="I296" s="83" t="s">
        <v>79</v>
      </c>
      <c r="J296" s="83"/>
      <c r="K296" s="83"/>
      <c r="L296" s="50">
        <v>500</v>
      </c>
      <c r="M296" s="50">
        <v>300</v>
      </c>
      <c r="N296" s="51">
        <f t="shared" si="174"/>
        <v>500</v>
      </c>
      <c r="O296" s="51">
        <f t="shared" si="175"/>
        <v>300</v>
      </c>
      <c r="P296" s="51">
        <f t="shared" si="176"/>
        <v>800</v>
      </c>
      <c r="Q296" s="53"/>
      <c r="R296" s="4"/>
    </row>
    <row r="297" spans="1:18" s="5" customFormat="1" x14ac:dyDescent="0.2">
      <c r="A297" s="52" t="str">
        <f>IF(I297&lt;&gt;"",1+MAX($A$40:A295),"")</f>
        <v/>
      </c>
      <c r="B297" s="44"/>
      <c r="C297" s="44"/>
      <c r="D297" s="45"/>
      <c r="E297" s="120" t="s">
        <v>280</v>
      </c>
      <c r="F297" s="87"/>
      <c r="G297" s="87"/>
      <c r="H297" s="87"/>
      <c r="I297" s="83"/>
      <c r="J297" s="83"/>
      <c r="K297" s="83"/>
      <c r="L297" s="50"/>
      <c r="M297" s="50"/>
      <c r="N297" s="51"/>
      <c r="O297" s="51"/>
      <c r="P297" s="51"/>
      <c r="Q297" s="53"/>
      <c r="R297" s="4"/>
    </row>
    <row r="298" spans="1:18" s="5" customFormat="1" x14ac:dyDescent="0.2">
      <c r="A298" s="52">
        <f>IF(I298&lt;&gt;"",1+MAX($A$40:A296),"")</f>
        <v>122</v>
      </c>
      <c r="B298" s="44"/>
      <c r="C298" s="44"/>
      <c r="D298" s="45"/>
      <c r="E298" s="84" t="s">
        <v>280</v>
      </c>
      <c r="F298" s="87">
        <v>126</v>
      </c>
      <c r="G298" s="54">
        <f t="shared" ref="G298" si="179">IF(F298=0,"",0)</f>
        <v>0</v>
      </c>
      <c r="H298" s="48">
        <f t="shared" ref="H298" si="180">IF(F298=0,"",F298*(1+G298))</f>
        <v>126</v>
      </c>
      <c r="I298" s="83" t="s">
        <v>79</v>
      </c>
      <c r="J298" s="83"/>
      <c r="K298" s="83"/>
      <c r="L298" s="50">
        <v>150</v>
      </c>
      <c r="M298" s="50">
        <v>100</v>
      </c>
      <c r="N298" s="51">
        <f t="shared" ref="N298" si="181">IF(F298=0,"",L298*H298)</f>
        <v>18900</v>
      </c>
      <c r="O298" s="51">
        <f t="shared" ref="O298" si="182">IF(F298=0,"",M298*H298)</f>
        <v>12600</v>
      </c>
      <c r="P298" s="51">
        <f>IF(F298=0,"",N298+O298)</f>
        <v>31500</v>
      </c>
      <c r="Q298" s="53"/>
      <c r="R298" s="4"/>
    </row>
    <row r="299" spans="1:18" s="5" customFormat="1" x14ac:dyDescent="0.2">
      <c r="A299" s="52" t="str">
        <f>IF(I299&lt;&gt;"",1+MAX($A$40:A297),"")</f>
        <v/>
      </c>
      <c r="B299" s="44"/>
      <c r="C299" s="44"/>
      <c r="D299" s="45"/>
      <c r="E299" s="120" t="s">
        <v>281</v>
      </c>
      <c r="F299" s="87"/>
      <c r="G299" s="87"/>
      <c r="H299" s="87"/>
      <c r="I299" s="83"/>
      <c r="J299" s="83"/>
      <c r="K299" s="83"/>
      <c r="L299" s="50"/>
      <c r="M299" s="50"/>
      <c r="N299" s="51"/>
      <c r="O299" s="51"/>
      <c r="P299" s="51"/>
      <c r="Q299" s="53"/>
      <c r="R299" s="4"/>
    </row>
    <row r="300" spans="1:18" s="5" customFormat="1" x14ac:dyDescent="0.2">
      <c r="A300" s="52">
        <f>IF(I300&lt;&gt;"",1+MAX($A$40:A298),"")</f>
        <v>123</v>
      </c>
      <c r="B300" s="44"/>
      <c r="C300" s="44"/>
      <c r="D300" s="45"/>
      <c r="E300" s="84" t="s">
        <v>282</v>
      </c>
      <c r="F300" s="87">
        <v>44</v>
      </c>
      <c r="G300" s="54">
        <f t="shared" ref="G300:G305" si="183">IF(F300=0,"",0)</f>
        <v>0</v>
      </c>
      <c r="H300" s="48">
        <f t="shared" ref="H300:H305" si="184">IF(F300=0,"",F300*(1+G300))</f>
        <v>44</v>
      </c>
      <c r="I300" s="83" t="s">
        <v>79</v>
      </c>
      <c r="J300" s="83"/>
      <c r="K300" s="83"/>
      <c r="L300" s="50">
        <v>800</v>
      </c>
      <c r="M300" s="50"/>
      <c r="N300" s="51">
        <f t="shared" ref="N300:N305" si="185">IF(F300=0,"",L300*H300)</f>
        <v>35200</v>
      </c>
      <c r="O300" s="51">
        <f t="shared" ref="O300:O305" si="186">IF(F300=0,"",M300*H300)</f>
        <v>0</v>
      </c>
      <c r="P300" s="51">
        <f t="shared" ref="P300:P305" si="187">IF(F300=0,"",N300+O300)</f>
        <v>35200</v>
      </c>
      <c r="Q300" s="53"/>
      <c r="R300" s="4"/>
    </row>
    <row r="301" spans="1:18" s="5" customFormat="1" x14ac:dyDescent="0.2">
      <c r="A301" s="52">
        <f>IF(I301&lt;&gt;"",1+MAX($A$40:A299),"")</f>
        <v>123</v>
      </c>
      <c r="B301" s="44"/>
      <c r="C301" s="44"/>
      <c r="D301" s="45"/>
      <c r="E301" s="84" t="s">
        <v>283</v>
      </c>
      <c r="F301" s="87">
        <v>12</v>
      </c>
      <c r="G301" s="54">
        <f t="shared" si="183"/>
        <v>0</v>
      </c>
      <c r="H301" s="48">
        <f t="shared" si="184"/>
        <v>12</v>
      </c>
      <c r="I301" s="83" t="s">
        <v>79</v>
      </c>
      <c r="J301" s="83"/>
      <c r="K301" s="83"/>
      <c r="L301" s="50">
        <v>500</v>
      </c>
      <c r="M301" s="50">
        <v>250</v>
      </c>
      <c r="N301" s="51">
        <f t="shared" si="185"/>
        <v>6000</v>
      </c>
      <c r="O301" s="51">
        <f t="shared" si="186"/>
        <v>3000</v>
      </c>
      <c r="P301" s="51">
        <f t="shared" si="187"/>
        <v>9000</v>
      </c>
      <c r="Q301" s="53"/>
      <c r="R301" s="4"/>
    </row>
    <row r="302" spans="1:18" s="5" customFormat="1" x14ac:dyDescent="0.2">
      <c r="A302" s="52">
        <f>IF(I302&lt;&gt;"",1+MAX($A$40:A300),"")</f>
        <v>124</v>
      </c>
      <c r="B302" s="44"/>
      <c r="C302" s="44"/>
      <c r="D302" s="45"/>
      <c r="E302" s="84" t="s">
        <v>284</v>
      </c>
      <c r="F302" s="87">
        <v>6</v>
      </c>
      <c r="G302" s="54">
        <f t="shared" si="183"/>
        <v>0</v>
      </c>
      <c r="H302" s="48">
        <f t="shared" si="184"/>
        <v>6</v>
      </c>
      <c r="I302" s="83" t="s">
        <v>79</v>
      </c>
      <c r="J302" s="83"/>
      <c r="K302" s="83"/>
      <c r="L302" s="50">
        <v>400</v>
      </c>
      <c r="M302" s="50">
        <v>200</v>
      </c>
      <c r="N302" s="51">
        <f t="shared" si="185"/>
        <v>2400</v>
      </c>
      <c r="O302" s="51">
        <f t="shared" si="186"/>
        <v>1200</v>
      </c>
      <c r="P302" s="51">
        <f t="shared" si="187"/>
        <v>3600</v>
      </c>
      <c r="Q302" s="53"/>
      <c r="R302" s="4"/>
    </row>
    <row r="303" spans="1:18" s="5" customFormat="1" x14ac:dyDescent="0.2">
      <c r="A303" s="52">
        <f>IF(I303&lt;&gt;"",1+MAX($A$40:A301),"")</f>
        <v>124</v>
      </c>
      <c r="B303" s="44"/>
      <c r="C303" s="44"/>
      <c r="D303" s="45"/>
      <c r="E303" s="84" t="s">
        <v>285</v>
      </c>
      <c r="F303" s="87">
        <v>5</v>
      </c>
      <c r="G303" s="54">
        <f t="shared" si="183"/>
        <v>0</v>
      </c>
      <c r="H303" s="48">
        <f t="shared" si="184"/>
        <v>5</v>
      </c>
      <c r="I303" s="83" t="s">
        <v>79</v>
      </c>
      <c r="J303" s="83"/>
      <c r="K303" s="83"/>
      <c r="L303" s="50">
        <v>300</v>
      </c>
      <c r="M303" s="50">
        <v>100</v>
      </c>
      <c r="N303" s="51">
        <f t="shared" si="185"/>
        <v>1500</v>
      </c>
      <c r="O303" s="51">
        <f t="shared" si="186"/>
        <v>500</v>
      </c>
      <c r="P303" s="51">
        <f t="shared" si="187"/>
        <v>2000</v>
      </c>
      <c r="Q303" s="53"/>
      <c r="R303" s="4"/>
    </row>
    <row r="304" spans="1:18" s="5" customFormat="1" x14ac:dyDescent="0.2">
      <c r="A304" s="52">
        <f>IF(I304&lt;&gt;"",1+MAX($A$40:A302),"")</f>
        <v>125</v>
      </c>
      <c r="B304" s="44"/>
      <c r="C304" s="44"/>
      <c r="D304" s="45"/>
      <c r="E304" s="84" t="s">
        <v>286</v>
      </c>
      <c r="F304" s="87">
        <v>4</v>
      </c>
      <c r="G304" s="54">
        <f t="shared" si="183"/>
        <v>0</v>
      </c>
      <c r="H304" s="48">
        <f t="shared" si="184"/>
        <v>4</v>
      </c>
      <c r="I304" s="83" t="s">
        <v>79</v>
      </c>
      <c r="J304" s="83"/>
      <c r="K304" s="83"/>
      <c r="L304" s="50">
        <v>500</v>
      </c>
      <c r="M304" s="50">
        <v>250</v>
      </c>
      <c r="N304" s="51">
        <f t="shared" si="185"/>
        <v>2000</v>
      </c>
      <c r="O304" s="51">
        <f t="shared" si="186"/>
        <v>1000</v>
      </c>
      <c r="P304" s="51">
        <f t="shared" si="187"/>
        <v>3000</v>
      </c>
      <c r="Q304" s="53"/>
      <c r="R304" s="4"/>
    </row>
    <row r="305" spans="1:18" s="5" customFormat="1" x14ac:dyDescent="0.2">
      <c r="A305" s="52">
        <f>IF(I305&lt;&gt;"",1+MAX($A$40:A303),"")</f>
        <v>125</v>
      </c>
      <c r="B305" s="44"/>
      <c r="C305" s="44"/>
      <c r="D305" s="45"/>
      <c r="E305" s="84" t="s">
        <v>287</v>
      </c>
      <c r="F305" s="87">
        <v>2</v>
      </c>
      <c r="G305" s="54">
        <f t="shared" si="183"/>
        <v>0</v>
      </c>
      <c r="H305" s="48">
        <f t="shared" si="184"/>
        <v>2</v>
      </c>
      <c r="I305" s="83" t="s">
        <v>79</v>
      </c>
      <c r="J305" s="83"/>
      <c r="K305" s="83"/>
      <c r="L305" s="50">
        <v>300</v>
      </c>
      <c r="M305" s="50">
        <v>100</v>
      </c>
      <c r="N305" s="51">
        <f t="shared" si="185"/>
        <v>600</v>
      </c>
      <c r="O305" s="51">
        <f t="shared" si="186"/>
        <v>200</v>
      </c>
      <c r="P305" s="51">
        <f t="shared" si="187"/>
        <v>800</v>
      </c>
      <c r="Q305" s="53"/>
      <c r="R305" s="4"/>
    </row>
    <row r="306" spans="1:18" s="5" customFormat="1" ht="18" customHeight="1" x14ac:dyDescent="0.2">
      <c r="A306" s="111" t="str">
        <f>IF(I306&lt;&gt;"",1+MAX($A$40:A304),"")</f>
        <v/>
      </c>
      <c r="B306" s="112"/>
      <c r="C306" s="112"/>
      <c r="D306" s="113" t="s">
        <v>31</v>
      </c>
      <c r="E306" s="114" t="s">
        <v>30</v>
      </c>
      <c r="F306" s="115"/>
      <c r="G306" s="118"/>
      <c r="H306" s="115"/>
      <c r="I306" s="112"/>
      <c r="J306" s="116"/>
      <c r="K306" s="116"/>
      <c r="L306" s="116"/>
      <c r="M306" s="116"/>
      <c r="N306" s="119"/>
      <c r="O306" s="117"/>
      <c r="P306" s="117"/>
      <c r="Q306" s="117">
        <f>SUM(P307:P374)</f>
        <v>755861.40796541388</v>
      </c>
      <c r="R306" s="4"/>
    </row>
    <row r="307" spans="1:18" s="5" customFormat="1" x14ac:dyDescent="0.2">
      <c r="A307" s="52" t="str">
        <f>IF(I307&lt;&gt;"",1+MAX($A$40:A305),"")</f>
        <v/>
      </c>
      <c r="B307" s="44"/>
      <c r="C307" s="44"/>
      <c r="D307" s="45"/>
      <c r="E307" s="120" t="s">
        <v>191</v>
      </c>
      <c r="F307" s="80"/>
      <c r="G307" s="80"/>
      <c r="H307" s="80"/>
      <c r="I307" s="81"/>
      <c r="J307" s="81"/>
      <c r="K307" s="81"/>
      <c r="L307" s="50"/>
      <c r="M307" s="50"/>
      <c r="N307" s="51" t="str">
        <f t="shared" ref="N307:N311" si="188">IF(F307=0,"",L307*H307)</f>
        <v/>
      </c>
      <c r="O307" s="51" t="str">
        <f t="shared" ref="O307:O311" si="189">IF(F307=0,"",M307*H307)</f>
        <v/>
      </c>
      <c r="P307" s="51" t="str">
        <f t="shared" ref="P307:P311" si="190">IF(F307=0,"",N307+O307)</f>
        <v/>
      </c>
      <c r="Q307" s="53"/>
      <c r="R307" s="4"/>
    </row>
    <row r="308" spans="1:18" s="5" customFormat="1" x14ac:dyDescent="0.2">
      <c r="A308" s="52">
        <f>IF(I308&lt;&gt;"",1+MAX($A$40:A306),"")</f>
        <v>126</v>
      </c>
      <c r="B308" s="44"/>
      <c r="C308" s="44"/>
      <c r="D308" s="45"/>
      <c r="E308" s="77" t="s">
        <v>192</v>
      </c>
      <c r="F308" s="79">
        <v>1155.5899999999999</v>
      </c>
      <c r="G308" s="54">
        <v>0.1</v>
      </c>
      <c r="H308" s="48">
        <f t="shared" ref="H308:H311" si="191">IF(F308=0,"",F308*(1+G308))</f>
        <v>1271.1490000000001</v>
      </c>
      <c r="I308" s="81" t="s">
        <v>82</v>
      </c>
      <c r="J308" s="81"/>
      <c r="K308" s="81"/>
      <c r="L308" s="50">
        <v>7</v>
      </c>
      <c r="M308" s="50">
        <v>6</v>
      </c>
      <c r="N308" s="51">
        <f t="shared" si="188"/>
        <v>8898.0430000000015</v>
      </c>
      <c r="O308" s="51">
        <f t="shared" si="189"/>
        <v>7626.8940000000002</v>
      </c>
      <c r="P308" s="51">
        <f t="shared" si="190"/>
        <v>16524.937000000002</v>
      </c>
      <c r="Q308" s="53"/>
      <c r="R308" s="4"/>
    </row>
    <row r="309" spans="1:18" s="5" customFormat="1" x14ac:dyDescent="0.2">
      <c r="A309" s="52">
        <f>IF(I309&lt;&gt;"",1+MAX($A$40:A307),"")</f>
        <v>126</v>
      </c>
      <c r="B309" s="44"/>
      <c r="C309" s="44"/>
      <c r="D309" s="45"/>
      <c r="E309" s="77" t="s">
        <v>193</v>
      </c>
      <c r="F309" s="79">
        <v>9149.43</v>
      </c>
      <c r="G309" s="54">
        <v>0.1</v>
      </c>
      <c r="H309" s="48">
        <f t="shared" si="191"/>
        <v>10064.373000000001</v>
      </c>
      <c r="I309" s="81" t="s">
        <v>82</v>
      </c>
      <c r="J309" s="81"/>
      <c r="K309" s="81"/>
      <c r="L309" s="50">
        <v>5</v>
      </c>
      <c r="M309" s="50">
        <v>3</v>
      </c>
      <c r="N309" s="51">
        <f t="shared" si="188"/>
        <v>50321.865000000005</v>
      </c>
      <c r="O309" s="51">
        <f t="shared" si="189"/>
        <v>30193.119000000006</v>
      </c>
      <c r="P309" s="51">
        <f t="shared" si="190"/>
        <v>80514.984000000011</v>
      </c>
      <c r="Q309" s="53"/>
      <c r="R309" s="4"/>
    </row>
    <row r="310" spans="1:18" s="5" customFormat="1" x14ac:dyDescent="0.2">
      <c r="A310" s="52">
        <f>IF(I310&lt;&gt;"",1+MAX($A$40:A308),"")</f>
        <v>127</v>
      </c>
      <c r="B310" s="44"/>
      <c r="C310" s="44"/>
      <c r="D310" s="45"/>
      <c r="E310" s="77" t="s">
        <v>194</v>
      </c>
      <c r="F310" s="79">
        <v>772.52</v>
      </c>
      <c r="G310" s="54">
        <v>0.1</v>
      </c>
      <c r="H310" s="48">
        <f t="shared" si="191"/>
        <v>849.77200000000005</v>
      </c>
      <c r="I310" s="81" t="s">
        <v>82</v>
      </c>
      <c r="J310" s="81"/>
      <c r="K310" s="81"/>
      <c r="L310" s="50">
        <v>3</v>
      </c>
      <c r="M310" s="50">
        <v>2</v>
      </c>
      <c r="N310" s="51">
        <f t="shared" si="188"/>
        <v>2549.3160000000003</v>
      </c>
      <c r="O310" s="51">
        <f t="shared" si="189"/>
        <v>1699.5440000000001</v>
      </c>
      <c r="P310" s="51">
        <f t="shared" si="190"/>
        <v>4248.8600000000006</v>
      </c>
      <c r="Q310" s="53"/>
      <c r="R310" s="4"/>
    </row>
    <row r="311" spans="1:18" s="5" customFormat="1" ht="31.5" x14ac:dyDescent="0.2">
      <c r="A311" s="52">
        <f>IF(I311&lt;&gt;"",1+MAX($A$40:A309),"")</f>
        <v>127</v>
      </c>
      <c r="B311" s="44"/>
      <c r="C311" s="44"/>
      <c r="D311" s="45"/>
      <c r="E311" s="77" t="s">
        <v>195</v>
      </c>
      <c r="F311" s="79">
        <v>2070.4699999999998</v>
      </c>
      <c r="G311" s="54">
        <v>0.1</v>
      </c>
      <c r="H311" s="48">
        <f t="shared" si="191"/>
        <v>2277.5169999999998</v>
      </c>
      <c r="I311" s="81" t="s">
        <v>82</v>
      </c>
      <c r="J311" s="81"/>
      <c r="K311" s="81"/>
      <c r="L311" s="50">
        <v>3</v>
      </c>
      <c r="M311" s="50">
        <v>2</v>
      </c>
      <c r="N311" s="51">
        <f t="shared" si="188"/>
        <v>6832.5509999999995</v>
      </c>
      <c r="O311" s="51">
        <f t="shared" si="189"/>
        <v>4555.0339999999997</v>
      </c>
      <c r="P311" s="51">
        <f t="shared" si="190"/>
        <v>11387.584999999999</v>
      </c>
      <c r="Q311" s="53"/>
      <c r="R311" s="4"/>
    </row>
    <row r="312" spans="1:18" s="5" customFormat="1" x14ac:dyDescent="0.2">
      <c r="A312" s="52" t="str">
        <f>IF(I312&lt;&gt;"",1+MAX($A$40:A310),"")</f>
        <v/>
      </c>
      <c r="B312" s="44"/>
      <c r="C312" s="44"/>
      <c r="D312" s="45"/>
      <c r="E312" s="120" t="s">
        <v>196</v>
      </c>
      <c r="F312" s="79"/>
      <c r="G312" s="79"/>
      <c r="H312" s="79"/>
      <c r="I312" s="81"/>
      <c r="J312" s="81"/>
      <c r="K312" s="81"/>
      <c r="L312" s="50"/>
      <c r="M312" s="50"/>
      <c r="N312" s="51"/>
      <c r="O312" s="51"/>
      <c r="P312" s="51"/>
      <c r="Q312" s="53"/>
      <c r="R312" s="4"/>
    </row>
    <row r="313" spans="1:18" s="5" customFormat="1" x14ac:dyDescent="0.2">
      <c r="A313" s="52">
        <f>IF(I313&lt;&gt;"",1+MAX($A$40:A311),"")</f>
        <v>128</v>
      </c>
      <c r="B313" s="44"/>
      <c r="C313" s="44"/>
      <c r="D313" s="45"/>
      <c r="E313" s="77" t="s">
        <v>197</v>
      </c>
      <c r="F313" s="79">
        <v>76.81</v>
      </c>
      <c r="G313" s="54">
        <v>0.1</v>
      </c>
      <c r="H313" s="48">
        <f t="shared" ref="H313:H315" si="192">IF(F313=0,"",F313*(1+G313))</f>
        <v>84.491000000000014</v>
      </c>
      <c r="I313" s="81" t="s">
        <v>94</v>
      </c>
      <c r="J313" s="81"/>
      <c r="K313" s="81"/>
      <c r="L313" s="50">
        <v>2.5</v>
      </c>
      <c r="M313" s="50">
        <v>1.5</v>
      </c>
      <c r="N313" s="51">
        <f t="shared" ref="N313:N315" si="193">IF(F313=0,"",L313*H313)</f>
        <v>211.22750000000002</v>
      </c>
      <c r="O313" s="51">
        <f t="shared" ref="O313:O315" si="194">IF(F313=0,"",M313*H313)</f>
        <v>126.73650000000002</v>
      </c>
      <c r="P313" s="51">
        <f t="shared" ref="P313:P315" si="195">IF(F313=0,"",N313+O313)</f>
        <v>337.96400000000006</v>
      </c>
      <c r="Q313" s="53"/>
      <c r="R313" s="4"/>
    </row>
    <row r="314" spans="1:18" s="5" customFormat="1" x14ac:dyDescent="0.2">
      <c r="A314" s="52">
        <f>IF(I314&lt;&gt;"",1+MAX($A$40:A312),"")</f>
        <v>128</v>
      </c>
      <c r="B314" s="44"/>
      <c r="C314" s="44"/>
      <c r="D314" s="45"/>
      <c r="E314" s="77" t="s">
        <v>198</v>
      </c>
      <c r="F314" s="79">
        <v>275.98</v>
      </c>
      <c r="G314" s="54">
        <v>0.1</v>
      </c>
      <c r="H314" s="48">
        <f t="shared" si="192"/>
        <v>303.57800000000003</v>
      </c>
      <c r="I314" s="81" t="s">
        <v>94</v>
      </c>
      <c r="J314" s="81"/>
      <c r="K314" s="81"/>
      <c r="L314" s="50">
        <v>5</v>
      </c>
      <c r="M314" s="50">
        <v>4</v>
      </c>
      <c r="N314" s="51">
        <f t="shared" si="193"/>
        <v>1517.89</v>
      </c>
      <c r="O314" s="51">
        <f t="shared" si="194"/>
        <v>1214.3120000000001</v>
      </c>
      <c r="P314" s="51">
        <f t="shared" si="195"/>
        <v>2732.2020000000002</v>
      </c>
      <c r="Q314" s="53"/>
      <c r="R314" s="4"/>
    </row>
    <row r="315" spans="1:18" s="5" customFormat="1" x14ac:dyDescent="0.2">
      <c r="A315" s="52">
        <f>IF(I315&lt;&gt;"",1+MAX($A$40:A313),"")</f>
        <v>129</v>
      </c>
      <c r="B315" s="44"/>
      <c r="C315" s="44"/>
      <c r="D315" s="45"/>
      <c r="E315" s="77" t="s">
        <v>199</v>
      </c>
      <c r="F315" s="79">
        <v>2355.87</v>
      </c>
      <c r="G315" s="54">
        <v>0.1</v>
      </c>
      <c r="H315" s="48">
        <f t="shared" si="192"/>
        <v>2591.4569999999999</v>
      </c>
      <c r="I315" s="81" t="s">
        <v>94</v>
      </c>
      <c r="J315" s="81"/>
      <c r="K315" s="81"/>
      <c r="L315" s="50">
        <v>3</v>
      </c>
      <c r="M315" s="50">
        <v>2</v>
      </c>
      <c r="N315" s="51">
        <f t="shared" si="193"/>
        <v>7774.3709999999992</v>
      </c>
      <c r="O315" s="51">
        <f t="shared" si="194"/>
        <v>5182.9139999999998</v>
      </c>
      <c r="P315" s="51">
        <f t="shared" si="195"/>
        <v>12957.285</v>
      </c>
      <c r="Q315" s="53"/>
      <c r="R315" s="4"/>
    </row>
    <row r="316" spans="1:18" s="5" customFormat="1" x14ac:dyDescent="0.2">
      <c r="A316" s="52" t="str">
        <f>IF(I316&lt;&gt;"",1+MAX($A$40:A314),"")</f>
        <v/>
      </c>
      <c r="B316" s="44"/>
      <c r="C316" s="44"/>
      <c r="D316" s="45"/>
      <c r="E316" s="120" t="s">
        <v>200</v>
      </c>
      <c r="F316" s="79"/>
      <c r="G316" s="79"/>
      <c r="H316" s="79"/>
      <c r="I316" s="81"/>
      <c r="J316" s="81"/>
      <c r="K316" s="81"/>
      <c r="L316" s="50"/>
      <c r="M316" s="50"/>
      <c r="N316" s="51"/>
      <c r="O316" s="51"/>
      <c r="P316" s="51"/>
      <c r="Q316" s="53"/>
      <c r="R316" s="4"/>
    </row>
    <row r="317" spans="1:18" s="5" customFormat="1" x14ac:dyDescent="0.2">
      <c r="A317" s="52">
        <f>IF(I317&lt;&gt;"",1+MAX($A$40:A315),"")</f>
        <v>130</v>
      </c>
      <c r="B317" s="44"/>
      <c r="C317" s="44"/>
      <c r="D317" s="45"/>
      <c r="E317" s="77" t="s">
        <v>200</v>
      </c>
      <c r="F317" s="79">
        <v>1359</v>
      </c>
      <c r="G317" s="54">
        <v>0.1</v>
      </c>
      <c r="H317" s="48">
        <f t="shared" ref="H317" si="196">IF(F317=0,"",F317*(1+G317))</f>
        <v>1494.9</v>
      </c>
      <c r="I317" s="81" t="s">
        <v>82</v>
      </c>
      <c r="J317" s="81"/>
      <c r="K317" s="81"/>
      <c r="L317" s="50">
        <v>8</v>
      </c>
      <c r="M317" s="50">
        <v>7</v>
      </c>
      <c r="N317" s="51">
        <f t="shared" ref="N317" si="197">IF(F317=0,"",L317*H317)</f>
        <v>11959.2</v>
      </c>
      <c r="O317" s="51">
        <f t="shared" ref="O317" si="198">IF(F317=0,"",M317*H317)</f>
        <v>10464.300000000001</v>
      </c>
      <c r="P317" s="51">
        <f>IF(F317=0,"",N317+O317)</f>
        <v>22423.5</v>
      </c>
      <c r="Q317" s="53"/>
      <c r="R317" s="4"/>
    </row>
    <row r="318" spans="1:18" s="5" customFormat="1" x14ac:dyDescent="0.2">
      <c r="A318" s="52" t="str">
        <f>IF(I318&lt;&gt;"",1+MAX($A$40:A316),"")</f>
        <v/>
      </c>
      <c r="B318" s="44"/>
      <c r="C318" s="44"/>
      <c r="D318" s="45"/>
      <c r="E318" s="120" t="s">
        <v>201</v>
      </c>
      <c r="F318" s="79"/>
      <c r="G318" s="79"/>
      <c r="H318" s="79"/>
      <c r="I318" s="81"/>
      <c r="J318" s="81"/>
      <c r="K318" s="81"/>
      <c r="L318" s="50"/>
      <c r="M318" s="50"/>
      <c r="N318" s="51"/>
      <c r="O318" s="51"/>
      <c r="P318" s="51"/>
      <c r="Q318" s="53"/>
      <c r="R318" s="4"/>
    </row>
    <row r="319" spans="1:18" s="5" customFormat="1" x14ac:dyDescent="0.2">
      <c r="A319" s="52">
        <f>IF(I319&lt;&gt;"",1+MAX($A$40:A317),"")</f>
        <v>131</v>
      </c>
      <c r="B319" s="44"/>
      <c r="C319" s="44"/>
      <c r="D319" s="45"/>
      <c r="E319" s="77" t="s">
        <v>202</v>
      </c>
      <c r="F319" s="79">
        <v>13678</v>
      </c>
      <c r="G319" s="54">
        <v>0.1</v>
      </c>
      <c r="H319" s="48">
        <f t="shared" ref="H319:H320" si="199">IF(F319=0,"",F319*(1+G319))</f>
        <v>15045.800000000001</v>
      </c>
      <c r="I319" s="81" t="s">
        <v>82</v>
      </c>
      <c r="J319" s="81"/>
      <c r="K319" s="81"/>
      <c r="L319" s="50">
        <v>3</v>
      </c>
      <c r="M319" s="50">
        <v>2</v>
      </c>
      <c r="N319" s="51">
        <f t="shared" ref="N319:N320" si="200">IF(F319=0,"",L319*H319)</f>
        <v>45137.4</v>
      </c>
      <c r="O319" s="51">
        <f t="shared" ref="O319:O320" si="201">IF(F319=0,"",M319*H319)</f>
        <v>30091.600000000002</v>
      </c>
      <c r="P319" s="51">
        <f t="shared" ref="P319:P320" si="202">IF(F319=0,"",N319+O319)</f>
        <v>75229</v>
      </c>
      <c r="Q319" s="53"/>
      <c r="R319" s="4"/>
    </row>
    <row r="320" spans="1:18" s="5" customFormat="1" ht="31.5" x14ac:dyDescent="0.2">
      <c r="A320" s="52">
        <f>IF(I320&lt;&gt;"",1+MAX($A$40:A318),"")</f>
        <v>131</v>
      </c>
      <c r="B320" s="44"/>
      <c r="C320" s="44"/>
      <c r="D320" s="45"/>
      <c r="E320" s="77" t="s">
        <v>203</v>
      </c>
      <c r="F320" s="79">
        <v>10492.19</v>
      </c>
      <c r="G320" s="54">
        <v>0.1</v>
      </c>
      <c r="H320" s="48">
        <f t="shared" si="199"/>
        <v>11541.409000000001</v>
      </c>
      <c r="I320" s="81" t="s">
        <v>82</v>
      </c>
      <c r="J320" s="81"/>
      <c r="K320" s="81"/>
      <c r="L320" s="50">
        <v>4</v>
      </c>
      <c r="M320" s="50">
        <v>3</v>
      </c>
      <c r="N320" s="51">
        <f t="shared" si="200"/>
        <v>46165.636000000006</v>
      </c>
      <c r="O320" s="51">
        <f t="shared" si="201"/>
        <v>34624.227000000006</v>
      </c>
      <c r="P320" s="51">
        <f t="shared" si="202"/>
        <v>80789.863000000012</v>
      </c>
      <c r="Q320" s="53"/>
      <c r="R320" s="4"/>
    </row>
    <row r="321" spans="1:18" s="5" customFormat="1" x14ac:dyDescent="0.2">
      <c r="A321" s="52" t="str">
        <f>IF(I321&lt;&gt;"",1+MAX($A$40:A319),"")</f>
        <v/>
      </c>
      <c r="B321" s="44"/>
      <c r="C321" s="44"/>
      <c r="D321" s="45"/>
      <c r="E321" s="120" t="s">
        <v>204</v>
      </c>
      <c r="F321" s="79"/>
      <c r="G321" s="79"/>
      <c r="H321" s="79"/>
      <c r="I321" s="81"/>
      <c r="J321" s="81"/>
      <c r="K321" s="81"/>
      <c r="L321" s="50"/>
      <c r="M321" s="50"/>
      <c r="N321" s="51"/>
      <c r="O321" s="51"/>
      <c r="P321" s="51"/>
      <c r="Q321" s="53"/>
      <c r="R321" s="4"/>
    </row>
    <row r="322" spans="1:18" s="5" customFormat="1" x14ac:dyDescent="0.2">
      <c r="A322" s="52">
        <f>IF(I322&lt;&gt;"",1+MAX($A$40:A320),"")</f>
        <v>132</v>
      </c>
      <c r="B322" s="44"/>
      <c r="C322" s="44"/>
      <c r="D322" s="45"/>
      <c r="E322" s="77" t="s">
        <v>204</v>
      </c>
      <c r="F322" s="79">
        <v>6838.66</v>
      </c>
      <c r="G322" s="54">
        <v>0.1</v>
      </c>
      <c r="H322" s="48">
        <f t="shared" ref="H322:H323" si="203">IF(F322=0,"",F322*(1+G322))</f>
        <v>7522.5260000000007</v>
      </c>
      <c r="I322" s="81" t="s">
        <v>82</v>
      </c>
      <c r="J322" s="81"/>
      <c r="K322" s="81"/>
      <c r="L322" s="50">
        <v>0.9</v>
      </c>
      <c r="M322" s="50">
        <v>0.8</v>
      </c>
      <c r="N322" s="51">
        <f t="shared" ref="N322:N323" si="204">IF(F322=0,"",L322*H322)</f>
        <v>6770.2734000000009</v>
      </c>
      <c r="O322" s="51">
        <f t="shared" ref="O322:O323" si="205">IF(F322=0,"",M322*H322)</f>
        <v>6018.0208000000011</v>
      </c>
      <c r="P322" s="51">
        <f t="shared" ref="P322:P323" si="206">IF(F322=0,"",N322+O322)</f>
        <v>12788.294200000002</v>
      </c>
      <c r="Q322" s="53"/>
      <c r="R322" s="4"/>
    </row>
    <row r="323" spans="1:18" s="5" customFormat="1" x14ac:dyDescent="0.2">
      <c r="A323" s="52">
        <f>IF(I323&lt;&gt;"",1+MAX($A$40:A321),"")</f>
        <v>132</v>
      </c>
      <c r="B323" s="44"/>
      <c r="C323" s="44"/>
      <c r="D323" s="45"/>
      <c r="E323" s="77" t="s">
        <v>205</v>
      </c>
      <c r="F323" s="79">
        <v>1301.3800000000001</v>
      </c>
      <c r="G323" s="54">
        <v>0.1</v>
      </c>
      <c r="H323" s="48">
        <f t="shared" si="203"/>
        <v>1431.5180000000003</v>
      </c>
      <c r="I323" s="81" t="s">
        <v>82</v>
      </c>
      <c r="J323" s="81"/>
      <c r="K323" s="81"/>
      <c r="L323" s="50">
        <v>0.9</v>
      </c>
      <c r="M323" s="50">
        <v>0.8</v>
      </c>
      <c r="N323" s="51">
        <f t="shared" si="204"/>
        <v>1288.3662000000002</v>
      </c>
      <c r="O323" s="51">
        <f t="shared" si="205"/>
        <v>1145.2144000000003</v>
      </c>
      <c r="P323" s="51">
        <f t="shared" si="206"/>
        <v>2433.5806000000002</v>
      </c>
      <c r="Q323" s="53"/>
      <c r="R323" s="4"/>
    </row>
    <row r="324" spans="1:18" s="5" customFormat="1" x14ac:dyDescent="0.2">
      <c r="A324" s="52" t="str">
        <f>IF(I324&lt;&gt;"",1+MAX($A$40:A322),"")</f>
        <v/>
      </c>
      <c r="B324" s="44"/>
      <c r="C324" s="44"/>
      <c r="D324" s="45"/>
      <c r="E324" s="120" t="s">
        <v>206</v>
      </c>
      <c r="F324" s="79"/>
      <c r="G324" s="79"/>
      <c r="H324" s="79"/>
      <c r="I324" s="81"/>
      <c r="J324" s="81"/>
      <c r="K324" s="81"/>
      <c r="L324" s="50"/>
      <c r="M324" s="50"/>
      <c r="N324" s="51"/>
      <c r="O324" s="51"/>
      <c r="P324" s="51"/>
      <c r="Q324" s="53"/>
      <c r="R324" s="4"/>
    </row>
    <row r="325" spans="1:18" s="5" customFormat="1" x14ac:dyDescent="0.2">
      <c r="A325" s="52">
        <f>IF(I325&lt;&gt;"",1+MAX($A$40:A323),"")</f>
        <v>133</v>
      </c>
      <c r="B325" s="44"/>
      <c r="C325" s="44"/>
      <c r="D325" s="45"/>
      <c r="E325" s="77" t="s">
        <v>206</v>
      </c>
      <c r="F325" s="79">
        <v>50183</v>
      </c>
      <c r="G325" s="54">
        <v>0.1</v>
      </c>
      <c r="H325" s="48">
        <f t="shared" ref="H325" si="207">IF(F325=0,"",F325*(1+G325))</f>
        <v>55201.3</v>
      </c>
      <c r="I325" s="81" t="s">
        <v>82</v>
      </c>
      <c r="J325" s="81"/>
      <c r="K325" s="81"/>
      <c r="L325" s="50">
        <v>0.8</v>
      </c>
      <c r="M325" s="50">
        <v>0.7</v>
      </c>
      <c r="N325" s="51">
        <f t="shared" ref="N325" si="208">IF(F325=0,"",L325*H325)</f>
        <v>44161.040000000008</v>
      </c>
      <c r="O325" s="51">
        <f t="shared" ref="O325" si="209">IF(F325=0,"",M325*H325)</f>
        <v>38640.909999999996</v>
      </c>
      <c r="P325" s="51">
        <f>IF(F325=0,"",N325+O325)</f>
        <v>82801.950000000012</v>
      </c>
      <c r="Q325" s="53"/>
      <c r="R325" s="4"/>
    </row>
    <row r="326" spans="1:18" s="5" customFormat="1" x14ac:dyDescent="0.2">
      <c r="A326" s="52" t="str">
        <f>IF(I326&lt;&gt;"",1+MAX($A$40:A324),"")</f>
        <v/>
      </c>
      <c r="B326" s="44"/>
      <c r="C326" s="44"/>
      <c r="D326" s="45"/>
      <c r="E326" s="78" t="s">
        <v>207</v>
      </c>
      <c r="F326" s="79"/>
      <c r="G326" s="79"/>
      <c r="H326" s="79"/>
      <c r="I326" s="81"/>
      <c r="J326" s="81"/>
      <c r="K326" s="81"/>
      <c r="L326" s="50"/>
      <c r="M326" s="50"/>
      <c r="N326" s="51"/>
      <c r="O326" s="51"/>
      <c r="P326" s="51"/>
      <c r="Q326" s="53"/>
      <c r="R326" s="4"/>
    </row>
    <row r="327" spans="1:18" s="5" customFormat="1" x14ac:dyDescent="0.2">
      <c r="A327" s="52" t="str">
        <f>IF(I327&lt;&gt;"",1+MAX($A$40:A325),"")</f>
        <v/>
      </c>
      <c r="B327" s="44"/>
      <c r="C327" s="44"/>
      <c r="D327" s="45"/>
      <c r="E327" s="120" t="s">
        <v>208</v>
      </c>
      <c r="F327" s="79"/>
      <c r="G327" s="79"/>
      <c r="H327" s="79"/>
      <c r="I327" s="81"/>
      <c r="J327" s="81"/>
      <c r="K327" s="81"/>
      <c r="L327" s="50"/>
      <c r="M327" s="50"/>
      <c r="N327" s="51"/>
      <c r="O327" s="51"/>
      <c r="P327" s="51"/>
      <c r="Q327" s="53"/>
      <c r="R327" s="4"/>
    </row>
    <row r="328" spans="1:18" s="5" customFormat="1" x14ac:dyDescent="0.2">
      <c r="A328" s="52">
        <f>IF(I328&lt;&gt;"",1+MAX($A$40:A326),"")</f>
        <v>134</v>
      </c>
      <c r="B328" s="44"/>
      <c r="C328" s="44"/>
      <c r="D328" s="45"/>
      <c r="E328" s="77" t="s">
        <v>209</v>
      </c>
      <c r="F328" s="79">
        <v>1849.624060150376</v>
      </c>
      <c r="G328" s="54">
        <v>0.1</v>
      </c>
      <c r="H328" s="48">
        <f t="shared" ref="H328:H333" si="210">IF(F328=0,"",F328*(1+G328))</f>
        <v>2034.5864661654136</v>
      </c>
      <c r="I328" s="81" t="s">
        <v>94</v>
      </c>
      <c r="J328" s="81"/>
      <c r="K328" s="81"/>
      <c r="L328" s="50">
        <v>1.8</v>
      </c>
      <c r="M328" s="50">
        <v>1.2</v>
      </c>
      <c r="N328" s="51">
        <f t="shared" ref="N328:N333" si="211">IF(F328=0,"",L328*H328)</f>
        <v>3662.2556390977447</v>
      </c>
      <c r="O328" s="51">
        <f t="shared" ref="O328:O333" si="212">IF(F328=0,"",M328*H328)</f>
        <v>2441.5037593984962</v>
      </c>
      <c r="P328" s="51">
        <f t="shared" ref="P328:P333" si="213">IF(F328=0,"",N328+O328)</f>
        <v>6103.7593984962405</v>
      </c>
      <c r="Q328" s="53"/>
      <c r="R328" s="4"/>
    </row>
    <row r="329" spans="1:18" s="5" customFormat="1" x14ac:dyDescent="0.2">
      <c r="A329" s="52">
        <f>IF(I329&lt;&gt;"",1+MAX($A$40:A327),"")</f>
        <v>134</v>
      </c>
      <c r="B329" s="44"/>
      <c r="C329" s="44"/>
      <c r="D329" s="45"/>
      <c r="E329" s="77" t="s">
        <v>210</v>
      </c>
      <c r="F329" s="79">
        <v>180</v>
      </c>
      <c r="G329" s="54">
        <v>0.1</v>
      </c>
      <c r="H329" s="48">
        <f t="shared" si="210"/>
        <v>198.00000000000003</v>
      </c>
      <c r="I329" s="81" t="s">
        <v>94</v>
      </c>
      <c r="J329" s="81"/>
      <c r="K329" s="81"/>
      <c r="L329" s="50">
        <v>1.8</v>
      </c>
      <c r="M329" s="50">
        <v>1.2</v>
      </c>
      <c r="N329" s="51">
        <f t="shared" si="211"/>
        <v>356.40000000000003</v>
      </c>
      <c r="O329" s="51">
        <f t="shared" si="212"/>
        <v>237.60000000000002</v>
      </c>
      <c r="P329" s="51">
        <f t="shared" si="213"/>
        <v>594</v>
      </c>
      <c r="Q329" s="53"/>
      <c r="R329" s="4"/>
    </row>
    <row r="330" spans="1:18" s="5" customFormat="1" x14ac:dyDescent="0.2">
      <c r="A330" s="52">
        <f>IF(I330&lt;&gt;"",1+MAX($A$40:A328),"")</f>
        <v>135</v>
      </c>
      <c r="B330" s="44"/>
      <c r="C330" s="44"/>
      <c r="D330" s="45"/>
      <c r="E330" s="77" t="s">
        <v>211</v>
      </c>
      <c r="F330" s="79">
        <v>2460</v>
      </c>
      <c r="G330" s="54">
        <v>0.1</v>
      </c>
      <c r="H330" s="48">
        <f t="shared" si="210"/>
        <v>2706</v>
      </c>
      <c r="I330" s="81" t="s">
        <v>82</v>
      </c>
      <c r="J330" s="81"/>
      <c r="K330" s="81"/>
      <c r="L330" s="50">
        <v>0.9</v>
      </c>
      <c r="M330" s="50">
        <v>0.6</v>
      </c>
      <c r="N330" s="51">
        <f t="shared" si="211"/>
        <v>2435.4</v>
      </c>
      <c r="O330" s="51">
        <f t="shared" si="212"/>
        <v>1623.6</v>
      </c>
      <c r="P330" s="51">
        <f t="shared" si="213"/>
        <v>4059</v>
      </c>
      <c r="Q330" s="53"/>
      <c r="R330" s="4"/>
    </row>
    <row r="331" spans="1:18" s="5" customFormat="1" x14ac:dyDescent="0.2">
      <c r="A331" s="52">
        <f>IF(I331&lt;&gt;"",1+MAX($A$40:A329),"")</f>
        <v>135</v>
      </c>
      <c r="B331" s="44"/>
      <c r="C331" s="44"/>
      <c r="D331" s="45"/>
      <c r="E331" s="77" t="s">
        <v>212</v>
      </c>
      <c r="F331" s="79">
        <v>9840</v>
      </c>
      <c r="G331" s="54">
        <v>0.1</v>
      </c>
      <c r="H331" s="48">
        <f t="shared" si="210"/>
        <v>10824</v>
      </c>
      <c r="I331" s="81" t="s">
        <v>82</v>
      </c>
      <c r="J331" s="81"/>
      <c r="K331" s="81"/>
      <c r="L331" s="50">
        <v>1.3</v>
      </c>
      <c r="M331" s="50">
        <v>0.8</v>
      </c>
      <c r="N331" s="51">
        <f t="shared" si="211"/>
        <v>14071.2</v>
      </c>
      <c r="O331" s="51">
        <f t="shared" si="212"/>
        <v>8659.2000000000007</v>
      </c>
      <c r="P331" s="51">
        <f t="shared" si="213"/>
        <v>22730.400000000001</v>
      </c>
      <c r="Q331" s="53"/>
      <c r="R331" s="4"/>
    </row>
    <row r="332" spans="1:18" s="5" customFormat="1" ht="31.5" x14ac:dyDescent="0.2">
      <c r="A332" s="52">
        <f>IF(I332&lt;&gt;"",1+MAX($A$40:A330),"")</f>
        <v>136</v>
      </c>
      <c r="B332" s="44"/>
      <c r="C332" s="44"/>
      <c r="D332" s="45"/>
      <c r="E332" s="77" t="s">
        <v>235</v>
      </c>
      <c r="F332" s="79">
        <v>2460</v>
      </c>
      <c r="G332" s="54">
        <v>0.1</v>
      </c>
      <c r="H332" s="48">
        <f t="shared" si="210"/>
        <v>2706</v>
      </c>
      <c r="I332" s="81" t="s">
        <v>82</v>
      </c>
      <c r="J332" s="81"/>
      <c r="K332" s="81"/>
      <c r="L332" s="50">
        <v>0.7</v>
      </c>
      <c r="M332" s="50">
        <v>0.6</v>
      </c>
      <c r="N332" s="51">
        <f t="shared" si="211"/>
        <v>1894.1999999999998</v>
      </c>
      <c r="O332" s="51">
        <f t="shared" si="212"/>
        <v>1623.6</v>
      </c>
      <c r="P332" s="51">
        <f t="shared" si="213"/>
        <v>3517.7999999999997</v>
      </c>
      <c r="Q332" s="53"/>
      <c r="R332" s="4"/>
    </row>
    <row r="333" spans="1:18" s="5" customFormat="1" x14ac:dyDescent="0.2">
      <c r="A333" s="52">
        <f>IF(I333&lt;&gt;"",1+MAX($A$40:A331),"")</f>
        <v>136</v>
      </c>
      <c r="B333" s="44"/>
      <c r="C333" s="44"/>
      <c r="D333" s="45"/>
      <c r="E333" s="77" t="s">
        <v>550</v>
      </c>
      <c r="F333" s="79">
        <v>240</v>
      </c>
      <c r="G333" s="54">
        <v>0.1</v>
      </c>
      <c r="H333" s="48">
        <f t="shared" si="210"/>
        <v>264</v>
      </c>
      <c r="I333" s="81" t="s">
        <v>94</v>
      </c>
      <c r="J333" s="81"/>
      <c r="K333" s="81"/>
      <c r="L333" s="50">
        <v>1.1000000000000001</v>
      </c>
      <c r="M333" s="50">
        <v>0.9</v>
      </c>
      <c r="N333" s="51">
        <f t="shared" si="211"/>
        <v>290.40000000000003</v>
      </c>
      <c r="O333" s="51">
        <f t="shared" si="212"/>
        <v>237.6</v>
      </c>
      <c r="P333" s="51">
        <f t="shared" si="213"/>
        <v>528</v>
      </c>
      <c r="Q333" s="53"/>
      <c r="R333" s="4"/>
    </row>
    <row r="334" spans="1:18" s="5" customFormat="1" x14ac:dyDescent="0.2">
      <c r="A334" s="52" t="str">
        <f>IF(I334&lt;&gt;"",1+MAX($A$40:A332),"")</f>
        <v/>
      </c>
      <c r="B334" s="44"/>
      <c r="C334" s="44"/>
      <c r="D334" s="45"/>
      <c r="E334" s="120" t="s">
        <v>213</v>
      </c>
      <c r="F334" s="79"/>
      <c r="G334" s="79"/>
      <c r="H334" s="79"/>
      <c r="I334" s="81"/>
      <c r="J334" s="81"/>
      <c r="K334" s="81"/>
      <c r="L334" s="50"/>
      <c r="M334" s="50"/>
      <c r="N334" s="51"/>
      <c r="O334" s="51"/>
      <c r="P334" s="51"/>
      <c r="Q334" s="53"/>
      <c r="R334" s="4"/>
    </row>
    <row r="335" spans="1:18" s="5" customFormat="1" x14ac:dyDescent="0.2">
      <c r="A335" s="52">
        <f>IF(I335&lt;&gt;"",1+MAX($A$40:A333),"")</f>
        <v>137</v>
      </c>
      <c r="B335" s="44"/>
      <c r="C335" s="44"/>
      <c r="D335" s="45"/>
      <c r="E335" s="77" t="s">
        <v>209</v>
      </c>
      <c r="F335" s="79">
        <v>8315.78947368421</v>
      </c>
      <c r="G335" s="54">
        <v>0.1</v>
      </c>
      <c r="H335" s="48">
        <f t="shared" ref="H335:H341" si="214">IF(F335=0,"",F335*(1+G335))</f>
        <v>9147.3684210526317</v>
      </c>
      <c r="I335" s="81" t="s">
        <v>94</v>
      </c>
      <c r="J335" s="81"/>
      <c r="K335" s="81"/>
      <c r="L335" s="50">
        <v>1.8</v>
      </c>
      <c r="M335" s="50">
        <v>1.2</v>
      </c>
      <c r="N335" s="51">
        <f t="shared" ref="N335:N341" si="215">IF(F335=0,"",L335*H335)</f>
        <v>16465.263157894737</v>
      </c>
      <c r="O335" s="51">
        <f t="shared" ref="O335:O341" si="216">IF(F335=0,"",M335*H335)</f>
        <v>10976.842105263158</v>
      </c>
      <c r="P335" s="51">
        <f t="shared" ref="P335:P341" si="217">IF(F335=0,"",N335+O335)</f>
        <v>27442.105263157893</v>
      </c>
      <c r="Q335" s="53"/>
      <c r="R335" s="4"/>
    </row>
    <row r="336" spans="1:18" s="5" customFormat="1" x14ac:dyDescent="0.2">
      <c r="A336" s="52">
        <f>IF(I336&lt;&gt;"",1+MAX($A$40:A334),"")</f>
        <v>137</v>
      </c>
      <c r="B336" s="44"/>
      <c r="C336" s="44"/>
      <c r="D336" s="45"/>
      <c r="E336" s="77" t="s">
        <v>210</v>
      </c>
      <c r="F336" s="79">
        <v>3318</v>
      </c>
      <c r="G336" s="54">
        <v>0.1</v>
      </c>
      <c r="H336" s="48">
        <f t="shared" si="214"/>
        <v>3649.8</v>
      </c>
      <c r="I336" s="81" t="s">
        <v>94</v>
      </c>
      <c r="J336" s="81"/>
      <c r="K336" s="81"/>
      <c r="L336" s="50">
        <v>1.8</v>
      </c>
      <c r="M336" s="50">
        <v>1.2</v>
      </c>
      <c r="N336" s="51">
        <f t="shared" si="215"/>
        <v>6569.64</v>
      </c>
      <c r="O336" s="51">
        <f t="shared" si="216"/>
        <v>4379.76</v>
      </c>
      <c r="P336" s="51">
        <f t="shared" si="217"/>
        <v>10949.400000000001</v>
      </c>
      <c r="Q336" s="53"/>
      <c r="R336" s="4"/>
    </row>
    <row r="337" spans="1:18" s="5" customFormat="1" ht="31.5" x14ac:dyDescent="0.2">
      <c r="A337" s="52">
        <f>IF(I337&lt;&gt;"",1+MAX($A$40:A335),"")</f>
        <v>138</v>
      </c>
      <c r="B337" s="44"/>
      <c r="C337" s="44"/>
      <c r="D337" s="45"/>
      <c r="E337" s="77" t="s">
        <v>214</v>
      </c>
      <c r="F337" s="79">
        <v>11060</v>
      </c>
      <c r="G337" s="54">
        <v>0.1</v>
      </c>
      <c r="H337" s="48">
        <f t="shared" si="214"/>
        <v>12166.000000000002</v>
      </c>
      <c r="I337" s="81" t="s">
        <v>82</v>
      </c>
      <c r="J337" s="81"/>
      <c r="K337" s="81"/>
      <c r="L337" s="50">
        <v>0.9</v>
      </c>
      <c r="M337" s="50">
        <v>0.6</v>
      </c>
      <c r="N337" s="51">
        <f t="shared" si="215"/>
        <v>10949.400000000001</v>
      </c>
      <c r="O337" s="51">
        <f t="shared" si="216"/>
        <v>7299.6000000000013</v>
      </c>
      <c r="P337" s="51">
        <f t="shared" si="217"/>
        <v>18249.000000000004</v>
      </c>
      <c r="Q337" s="53"/>
      <c r="R337" s="4"/>
    </row>
    <row r="338" spans="1:18" s="5" customFormat="1" x14ac:dyDescent="0.2">
      <c r="A338" s="52">
        <f>IF(I338&lt;&gt;"",1+MAX($A$40:A336),"")</f>
        <v>138</v>
      </c>
      <c r="B338" s="44"/>
      <c r="C338" s="44"/>
      <c r="D338" s="45"/>
      <c r="E338" s="77" t="s">
        <v>215</v>
      </c>
      <c r="F338" s="79">
        <v>11060</v>
      </c>
      <c r="G338" s="54">
        <v>0.1</v>
      </c>
      <c r="H338" s="48">
        <f t="shared" si="214"/>
        <v>12166.000000000002</v>
      </c>
      <c r="I338" s="81" t="s">
        <v>82</v>
      </c>
      <c r="J338" s="81"/>
      <c r="K338" s="81"/>
      <c r="L338" s="50">
        <v>0.7</v>
      </c>
      <c r="M338" s="50">
        <v>0.6</v>
      </c>
      <c r="N338" s="51">
        <f t="shared" si="215"/>
        <v>8516.2000000000007</v>
      </c>
      <c r="O338" s="51">
        <f t="shared" si="216"/>
        <v>7299.6000000000013</v>
      </c>
      <c r="P338" s="51">
        <f t="shared" si="217"/>
        <v>15815.800000000003</v>
      </c>
      <c r="Q338" s="53"/>
      <c r="R338" s="4"/>
    </row>
    <row r="339" spans="1:18" s="5" customFormat="1" x14ac:dyDescent="0.2">
      <c r="A339" s="52">
        <f>IF(I339&lt;&gt;"",1+MAX($A$40:A337),"")</f>
        <v>139</v>
      </c>
      <c r="B339" s="44"/>
      <c r="C339" s="44"/>
      <c r="D339" s="45"/>
      <c r="E339" s="77" t="s">
        <v>234</v>
      </c>
      <c r="F339" s="79">
        <v>11060</v>
      </c>
      <c r="G339" s="54">
        <v>0.1</v>
      </c>
      <c r="H339" s="48">
        <f t="shared" si="214"/>
        <v>12166.000000000002</v>
      </c>
      <c r="I339" s="81" t="s">
        <v>82</v>
      </c>
      <c r="J339" s="81"/>
      <c r="K339" s="81"/>
      <c r="L339" s="50">
        <v>1.8</v>
      </c>
      <c r="M339" s="50">
        <v>1.2</v>
      </c>
      <c r="N339" s="51">
        <f t="shared" si="215"/>
        <v>21898.800000000003</v>
      </c>
      <c r="O339" s="51">
        <f t="shared" si="216"/>
        <v>14599.200000000003</v>
      </c>
      <c r="P339" s="51">
        <f t="shared" si="217"/>
        <v>36498.000000000007</v>
      </c>
      <c r="Q339" s="53"/>
      <c r="R339" s="4"/>
    </row>
    <row r="340" spans="1:18" s="5" customFormat="1" x14ac:dyDescent="0.2">
      <c r="A340" s="52">
        <f>IF(I340&lt;&gt;"",1+MAX($A$40:A338),"")</f>
        <v>139</v>
      </c>
      <c r="B340" s="44"/>
      <c r="C340" s="44"/>
      <c r="D340" s="45"/>
      <c r="E340" s="77" t="s">
        <v>212</v>
      </c>
      <c r="F340" s="79">
        <v>11060</v>
      </c>
      <c r="G340" s="54">
        <v>0.1</v>
      </c>
      <c r="H340" s="48">
        <f t="shared" si="214"/>
        <v>12166.000000000002</v>
      </c>
      <c r="I340" s="81" t="s">
        <v>82</v>
      </c>
      <c r="J340" s="81"/>
      <c r="K340" s="81"/>
      <c r="L340" s="50">
        <v>1.3</v>
      </c>
      <c r="M340" s="50">
        <v>0.8</v>
      </c>
      <c r="N340" s="51">
        <f t="shared" si="215"/>
        <v>15815.800000000003</v>
      </c>
      <c r="O340" s="51">
        <f t="shared" si="216"/>
        <v>9732.8000000000011</v>
      </c>
      <c r="P340" s="51">
        <f t="shared" si="217"/>
        <v>25548.600000000006</v>
      </c>
      <c r="Q340" s="53"/>
      <c r="R340" s="4"/>
    </row>
    <row r="341" spans="1:18" s="5" customFormat="1" x14ac:dyDescent="0.2">
      <c r="A341" s="52">
        <f>IF(I341&lt;&gt;"",1+MAX($A$40:A339),"")</f>
        <v>140</v>
      </c>
      <c r="B341" s="44"/>
      <c r="C341" s="44"/>
      <c r="D341" s="45"/>
      <c r="E341" s="77" t="s">
        <v>550</v>
      </c>
      <c r="F341" s="79">
        <v>2212</v>
      </c>
      <c r="G341" s="54">
        <v>0.1</v>
      </c>
      <c r="H341" s="48">
        <f t="shared" si="214"/>
        <v>2433.2000000000003</v>
      </c>
      <c r="I341" s="81" t="s">
        <v>94</v>
      </c>
      <c r="J341" s="81"/>
      <c r="K341" s="81"/>
      <c r="L341" s="50">
        <v>1.1000000000000001</v>
      </c>
      <c r="M341" s="50">
        <v>0.9</v>
      </c>
      <c r="N341" s="51">
        <f t="shared" si="215"/>
        <v>2676.5200000000004</v>
      </c>
      <c r="O341" s="51">
        <f t="shared" si="216"/>
        <v>2189.88</v>
      </c>
      <c r="P341" s="51">
        <f t="shared" si="217"/>
        <v>4866.4000000000005</v>
      </c>
      <c r="Q341" s="53"/>
      <c r="R341" s="4"/>
    </row>
    <row r="342" spans="1:18" s="5" customFormat="1" x14ac:dyDescent="0.2">
      <c r="A342" s="52" t="str">
        <f>IF(I342&lt;&gt;"",1+MAX($A$40:A340),"")</f>
        <v/>
      </c>
      <c r="B342" s="44"/>
      <c r="C342" s="44"/>
      <c r="D342" s="45"/>
      <c r="E342" s="120" t="s">
        <v>216</v>
      </c>
      <c r="F342" s="79"/>
      <c r="G342" s="79"/>
      <c r="H342" s="79"/>
      <c r="I342" s="81"/>
      <c r="J342" s="81"/>
      <c r="K342" s="81"/>
      <c r="L342" s="50"/>
      <c r="M342" s="50"/>
      <c r="N342" s="51"/>
      <c r="O342" s="51"/>
      <c r="P342" s="51"/>
      <c r="Q342" s="53"/>
      <c r="R342" s="4"/>
    </row>
    <row r="343" spans="1:18" s="5" customFormat="1" x14ac:dyDescent="0.2">
      <c r="A343" s="52">
        <f>IF(I343&lt;&gt;"",1+MAX($A$40:A341),"")</f>
        <v>141</v>
      </c>
      <c r="B343" s="44"/>
      <c r="C343" s="44"/>
      <c r="D343" s="45"/>
      <c r="E343" s="77" t="s">
        <v>209</v>
      </c>
      <c r="F343" s="79">
        <v>7744.3609022556384</v>
      </c>
      <c r="G343" s="54">
        <v>0.1</v>
      </c>
      <c r="H343" s="48">
        <f t="shared" ref="H343:H347" si="218">IF(F343=0,"",F343*(1+G343))</f>
        <v>8518.7969924812023</v>
      </c>
      <c r="I343" s="81" t="s">
        <v>94</v>
      </c>
      <c r="J343" s="81"/>
      <c r="K343" s="81"/>
      <c r="L343" s="50">
        <v>1.8</v>
      </c>
      <c r="M343" s="50">
        <v>1.2</v>
      </c>
      <c r="N343" s="51">
        <f t="shared" ref="N343:N347" si="219">IF(F343=0,"",L343*H343)</f>
        <v>15333.834586466164</v>
      </c>
      <c r="O343" s="51">
        <f t="shared" ref="O343:O347" si="220">IF(F343=0,"",M343*H343)</f>
        <v>10222.556390977443</v>
      </c>
      <c r="P343" s="51">
        <f t="shared" ref="P343:P347" si="221">IF(F343=0,"",N343+O343)</f>
        <v>25556.390977443607</v>
      </c>
      <c r="Q343" s="53"/>
      <c r="R343" s="4"/>
    </row>
    <row r="344" spans="1:18" s="5" customFormat="1" x14ac:dyDescent="0.2">
      <c r="A344" s="52">
        <f>IF(I344&lt;&gt;"",1+MAX($A$40:A342),"")</f>
        <v>141</v>
      </c>
      <c r="B344" s="44"/>
      <c r="C344" s="44"/>
      <c r="D344" s="45"/>
      <c r="E344" s="77" t="s">
        <v>210</v>
      </c>
      <c r="F344" s="79">
        <v>3090</v>
      </c>
      <c r="G344" s="54">
        <v>0.1</v>
      </c>
      <c r="H344" s="48">
        <f t="shared" si="218"/>
        <v>3399.0000000000005</v>
      </c>
      <c r="I344" s="81" t="s">
        <v>94</v>
      </c>
      <c r="J344" s="81"/>
      <c r="K344" s="81"/>
      <c r="L344" s="50">
        <v>1.8</v>
      </c>
      <c r="M344" s="50">
        <v>1.2</v>
      </c>
      <c r="N344" s="51">
        <f t="shared" si="219"/>
        <v>6118.2000000000007</v>
      </c>
      <c r="O344" s="51">
        <f t="shared" si="220"/>
        <v>4078.8</v>
      </c>
      <c r="P344" s="51">
        <f t="shared" si="221"/>
        <v>10197</v>
      </c>
      <c r="Q344" s="53"/>
      <c r="R344" s="4"/>
    </row>
    <row r="345" spans="1:18" s="5" customFormat="1" ht="31.5" x14ac:dyDescent="0.2">
      <c r="A345" s="52">
        <f>IF(I345&lt;&gt;"",1+MAX($A$40:A343),"")</f>
        <v>142</v>
      </c>
      <c r="B345" s="44"/>
      <c r="C345" s="44"/>
      <c r="D345" s="45"/>
      <c r="E345" s="77" t="s">
        <v>217</v>
      </c>
      <c r="F345" s="79">
        <v>10300</v>
      </c>
      <c r="G345" s="54">
        <v>0.1</v>
      </c>
      <c r="H345" s="48">
        <f t="shared" si="218"/>
        <v>11330.000000000002</v>
      </c>
      <c r="I345" s="81" t="s">
        <v>82</v>
      </c>
      <c r="J345" s="81"/>
      <c r="K345" s="81"/>
      <c r="L345" s="50">
        <v>0.9</v>
      </c>
      <c r="M345" s="50">
        <v>0.6</v>
      </c>
      <c r="N345" s="51">
        <f t="shared" si="219"/>
        <v>10197.000000000002</v>
      </c>
      <c r="O345" s="51">
        <f t="shared" si="220"/>
        <v>6798.0000000000009</v>
      </c>
      <c r="P345" s="51">
        <f t="shared" si="221"/>
        <v>16995.000000000004</v>
      </c>
      <c r="Q345" s="53"/>
      <c r="R345" s="4"/>
    </row>
    <row r="346" spans="1:18" s="5" customFormat="1" x14ac:dyDescent="0.2">
      <c r="A346" s="52">
        <f>IF(I346&lt;&gt;"",1+MAX($A$40:A344),"")</f>
        <v>142</v>
      </c>
      <c r="B346" s="44"/>
      <c r="C346" s="44"/>
      <c r="D346" s="45"/>
      <c r="E346" s="77" t="s">
        <v>212</v>
      </c>
      <c r="F346" s="79">
        <v>20600</v>
      </c>
      <c r="G346" s="54">
        <v>0.1</v>
      </c>
      <c r="H346" s="48">
        <f t="shared" si="218"/>
        <v>22660.000000000004</v>
      </c>
      <c r="I346" s="81" t="s">
        <v>82</v>
      </c>
      <c r="J346" s="81"/>
      <c r="K346" s="81"/>
      <c r="L346" s="50">
        <v>1.3</v>
      </c>
      <c r="M346" s="50">
        <v>0.8</v>
      </c>
      <c r="N346" s="51">
        <f t="shared" si="219"/>
        <v>29458.000000000007</v>
      </c>
      <c r="O346" s="51">
        <f t="shared" si="220"/>
        <v>18128.000000000004</v>
      </c>
      <c r="P346" s="51">
        <f t="shared" si="221"/>
        <v>47586.000000000015</v>
      </c>
      <c r="Q346" s="53"/>
      <c r="R346" s="4"/>
    </row>
    <row r="347" spans="1:18" s="5" customFormat="1" x14ac:dyDescent="0.2">
      <c r="A347" s="52">
        <f>IF(I347&lt;&gt;"",1+MAX($A$40:A345),"")</f>
        <v>143</v>
      </c>
      <c r="B347" s="44"/>
      <c r="C347" s="44"/>
      <c r="D347" s="45"/>
      <c r="E347" s="77" t="s">
        <v>550</v>
      </c>
      <c r="F347" s="79">
        <v>4120</v>
      </c>
      <c r="G347" s="54">
        <v>0.1</v>
      </c>
      <c r="H347" s="48">
        <f t="shared" si="218"/>
        <v>4532</v>
      </c>
      <c r="I347" s="81" t="s">
        <v>94</v>
      </c>
      <c r="J347" s="81"/>
      <c r="K347" s="81"/>
      <c r="L347" s="50">
        <v>1.1000000000000001</v>
      </c>
      <c r="M347" s="50">
        <v>0.9</v>
      </c>
      <c r="N347" s="51">
        <f t="shared" si="219"/>
        <v>4985.2000000000007</v>
      </c>
      <c r="O347" s="51">
        <f t="shared" si="220"/>
        <v>4078.8</v>
      </c>
      <c r="P347" s="51">
        <f t="shared" si="221"/>
        <v>9064</v>
      </c>
      <c r="Q347" s="53"/>
      <c r="R347" s="4"/>
    </row>
    <row r="348" spans="1:18" s="5" customFormat="1" x14ac:dyDescent="0.2">
      <c r="A348" s="52" t="str">
        <f>IF(I348&lt;&gt;"",1+MAX($A$40:A346),"")</f>
        <v/>
      </c>
      <c r="B348" s="44"/>
      <c r="C348" s="44"/>
      <c r="D348" s="45"/>
      <c r="E348" s="120" t="s">
        <v>218</v>
      </c>
      <c r="F348" s="79"/>
      <c r="G348" s="79"/>
      <c r="H348" s="79"/>
      <c r="I348" s="81"/>
      <c r="J348" s="81"/>
      <c r="K348" s="81"/>
      <c r="L348" s="50"/>
      <c r="M348" s="50"/>
      <c r="N348" s="51"/>
      <c r="O348" s="51"/>
      <c r="P348" s="51"/>
      <c r="Q348" s="53"/>
      <c r="R348" s="4"/>
    </row>
    <row r="349" spans="1:18" s="5" customFormat="1" x14ac:dyDescent="0.2">
      <c r="A349" s="52">
        <f>IF(I349&lt;&gt;"",1+MAX($A$40:A347),"")</f>
        <v>144</v>
      </c>
      <c r="B349" s="44"/>
      <c r="C349" s="44"/>
      <c r="D349" s="45"/>
      <c r="E349" s="77" t="s">
        <v>209</v>
      </c>
      <c r="F349" s="79">
        <v>654.13533834586462</v>
      </c>
      <c r="G349" s="54">
        <v>0.1</v>
      </c>
      <c r="H349" s="48">
        <f t="shared" ref="H349:H353" si="222">IF(F349=0,"",F349*(1+G349))</f>
        <v>719.5488721804511</v>
      </c>
      <c r="I349" s="81" t="s">
        <v>94</v>
      </c>
      <c r="J349" s="81"/>
      <c r="K349" s="81"/>
      <c r="L349" s="50">
        <v>1.8</v>
      </c>
      <c r="M349" s="50">
        <v>1.2</v>
      </c>
      <c r="N349" s="51">
        <f t="shared" ref="N349:N353" si="223">IF(F349=0,"",L349*H349)</f>
        <v>1295.187969924812</v>
      </c>
      <c r="O349" s="51">
        <f t="shared" ref="O349:O353" si="224">IF(F349=0,"",M349*H349)</f>
        <v>863.45864661654127</v>
      </c>
      <c r="P349" s="51">
        <f t="shared" ref="P349:P353" si="225">IF(F349=0,"",N349+O349)</f>
        <v>2158.6466165413531</v>
      </c>
      <c r="Q349" s="53"/>
      <c r="R349" s="4"/>
    </row>
    <row r="350" spans="1:18" s="5" customFormat="1" x14ac:dyDescent="0.2">
      <c r="A350" s="52">
        <f>IF(I350&lt;&gt;"",1+MAX($A$40:A348),"")</f>
        <v>144</v>
      </c>
      <c r="B350" s="44"/>
      <c r="C350" s="44"/>
      <c r="D350" s="45"/>
      <c r="E350" s="77" t="s">
        <v>210</v>
      </c>
      <c r="F350" s="79">
        <v>261</v>
      </c>
      <c r="G350" s="54">
        <v>0.1</v>
      </c>
      <c r="H350" s="48">
        <f t="shared" si="222"/>
        <v>287.10000000000002</v>
      </c>
      <c r="I350" s="81" t="s">
        <v>94</v>
      </c>
      <c r="J350" s="81"/>
      <c r="K350" s="81"/>
      <c r="L350" s="50">
        <v>1.8</v>
      </c>
      <c r="M350" s="50">
        <v>1.2</v>
      </c>
      <c r="N350" s="51">
        <f t="shared" si="223"/>
        <v>516.78000000000009</v>
      </c>
      <c r="O350" s="51">
        <f t="shared" si="224"/>
        <v>344.52000000000004</v>
      </c>
      <c r="P350" s="51">
        <f t="shared" si="225"/>
        <v>861.30000000000018</v>
      </c>
      <c r="Q350" s="53"/>
      <c r="R350" s="4"/>
    </row>
    <row r="351" spans="1:18" s="5" customFormat="1" ht="31.5" x14ac:dyDescent="0.2">
      <c r="A351" s="52">
        <f>IF(I351&lt;&gt;"",1+MAX($A$40:A349),"")</f>
        <v>145</v>
      </c>
      <c r="B351" s="44"/>
      <c r="C351" s="44"/>
      <c r="D351" s="45"/>
      <c r="E351" s="77" t="s">
        <v>217</v>
      </c>
      <c r="F351" s="79">
        <v>870</v>
      </c>
      <c r="G351" s="54">
        <v>0.1</v>
      </c>
      <c r="H351" s="48">
        <f t="shared" si="222"/>
        <v>957.00000000000011</v>
      </c>
      <c r="I351" s="81" t="s">
        <v>82</v>
      </c>
      <c r="J351" s="81"/>
      <c r="K351" s="81"/>
      <c r="L351" s="50">
        <v>0.9</v>
      </c>
      <c r="M351" s="50">
        <v>0.6</v>
      </c>
      <c r="N351" s="51">
        <f t="shared" si="223"/>
        <v>861.30000000000007</v>
      </c>
      <c r="O351" s="51">
        <f t="shared" si="224"/>
        <v>574.20000000000005</v>
      </c>
      <c r="P351" s="51">
        <f t="shared" si="225"/>
        <v>1435.5</v>
      </c>
      <c r="Q351" s="53"/>
      <c r="R351" s="4"/>
    </row>
    <row r="352" spans="1:18" s="5" customFormat="1" x14ac:dyDescent="0.2">
      <c r="A352" s="52">
        <f>IF(I352&lt;&gt;"",1+MAX($A$40:A350),"")</f>
        <v>145</v>
      </c>
      <c r="B352" s="44"/>
      <c r="C352" s="44"/>
      <c r="D352" s="45"/>
      <c r="E352" s="77" t="s">
        <v>212</v>
      </c>
      <c r="F352" s="79">
        <v>3480</v>
      </c>
      <c r="G352" s="54">
        <v>0.1</v>
      </c>
      <c r="H352" s="48">
        <f t="shared" si="222"/>
        <v>3828.0000000000005</v>
      </c>
      <c r="I352" s="81" t="s">
        <v>82</v>
      </c>
      <c r="J352" s="81"/>
      <c r="K352" s="81"/>
      <c r="L352" s="50">
        <v>1.3</v>
      </c>
      <c r="M352" s="50">
        <v>0.8</v>
      </c>
      <c r="N352" s="51">
        <f t="shared" si="223"/>
        <v>4976.4000000000005</v>
      </c>
      <c r="O352" s="51">
        <f t="shared" si="224"/>
        <v>3062.4000000000005</v>
      </c>
      <c r="P352" s="51">
        <f t="shared" si="225"/>
        <v>8038.8000000000011</v>
      </c>
      <c r="Q352" s="53"/>
      <c r="R352" s="4"/>
    </row>
    <row r="353" spans="1:18" s="5" customFormat="1" x14ac:dyDescent="0.2">
      <c r="A353" s="52">
        <f>IF(I353&lt;&gt;"",1+MAX($A$40:A351),"")</f>
        <v>146</v>
      </c>
      <c r="B353" s="44"/>
      <c r="C353" s="44"/>
      <c r="D353" s="45"/>
      <c r="E353" s="77" t="s">
        <v>550</v>
      </c>
      <c r="F353" s="79">
        <v>348</v>
      </c>
      <c r="G353" s="54">
        <v>0.1</v>
      </c>
      <c r="H353" s="48">
        <f t="shared" si="222"/>
        <v>382.8</v>
      </c>
      <c r="I353" s="81" t="s">
        <v>94</v>
      </c>
      <c r="J353" s="81"/>
      <c r="K353" s="81"/>
      <c r="L353" s="50">
        <v>1.1000000000000001</v>
      </c>
      <c r="M353" s="50">
        <v>0.9</v>
      </c>
      <c r="N353" s="51">
        <f t="shared" si="223"/>
        <v>421.08000000000004</v>
      </c>
      <c r="O353" s="51">
        <f t="shared" si="224"/>
        <v>344.52000000000004</v>
      </c>
      <c r="P353" s="51">
        <f t="shared" si="225"/>
        <v>765.60000000000014</v>
      </c>
      <c r="Q353" s="53"/>
      <c r="R353" s="4"/>
    </row>
    <row r="354" spans="1:18" s="5" customFormat="1" x14ac:dyDescent="0.2">
      <c r="A354" s="52" t="str">
        <f>IF(I354&lt;&gt;"",1+MAX($A$40:A352),"")</f>
        <v/>
      </c>
      <c r="B354" s="44"/>
      <c r="C354" s="44"/>
      <c r="D354" s="45"/>
      <c r="E354" s="120" t="s">
        <v>219</v>
      </c>
      <c r="F354" s="79"/>
      <c r="G354" s="79"/>
      <c r="H354" s="79"/>
      <c r="I354" s="81"/>
      <c r="J354" s="81"/>
      <c r="K354" s="81"/>
      <c r="L354" s="50"/>
      <c r="M354" s="50"/>
      <c r="N354" s="51"/>
      <c r="O354" s="51"/>
      <c r="P354" s="51"/>
      <c r="Q354" s="53"/>
      <c r="R354" s="4"/>
    </row>
    <row r="355" spans="1:18" s="5" customFormat="1" x14ac:dyDescent="0.2">
      <c r="A355" s="52">
        <f>IF(I355&lt;&gt;"",1+MAX($A$40:A353),"")</f>
        <v>147</v>
      </c>
      <c r="B355" s="44"/>
      <c r="C355" s="44"/>
      <c r="D355" s="45"/>
      <c r="E355" s="77" t="s">
        <v>220</v>
      </c>
      <c r="F355" s="79">
        <v>1956.1654135338347</v>
      </c>
      <c r="G355" s="54">
        <v>0.1</v>
      </c>
      <c r="H355" s="48">
        <f t="shared" ref="H355:H359" si="226">IF(F355=0,"",F355*(1+G355))</f>
        <v>2151.7819548872185</v>
      </c>
      <c r="I355" s="81" t="s">
        <v>94</v>
      </c>
      <c r="J355" s="81"/>
      <c r="K355" s="81"/>
      <c r="L355" s="50">
        <v>1.1000000000000001</v>
      </c>
      <c r="M355" s="50">
        <v>0.9</v>
      </c>
      <c r="N355" s="51">
        <f t="shared" ref="N355:N359" si="227">IF(F355=0,"",L355*H355)</f>
        <v>2366.9601503759404</v>
      </c>
      <c r="O355" s="51">
        <f t="shared" ref="O355:O359" si="228">IF(F355=0,"",M355*H355)</f>
        <v>1936.6037593984968</v>
      </c>
      <c r="P355" s="51">
        <f t="shared" ref="P355:P359" si="229">IF(F355=0,"",N355+O355)</f>
        <v>4303.563909774437</v>
      </c>
      <c r="Q355" s="53"/>
      <c r="R355" s="4"/>
    </row>
    <row r="356" spans="1:18" s="5" customFormat="1" x14ac:dyDescent="0.2">
      <c r="A356" s="52">
        <f>IF(I356&lt;&gt;"",1+MAX($A$40:A354),"")</f>
        <v>147</v>
      </c>
      <c r="B356" s="44"/>
      <c r="C356" s="44"/>
      <c r="D356" s="45"/>
      <c r="E356" s="77" t="s">
        <v>221</v>
      </c>
      <c r="F356" s="79">
        <v>780.51</v>
      </c>
      <c r="G356" s="54">
        <v>0.1</v>
      </c>
      <c r="H356" s="48">
        <f t="shared" si="226"/>
        <v>858.56100000000004</v>
      </c>
      <c r="I356" s="81" t="s">
        <v>94</v>
      </c>
      <c r="J356" s="81"/>
      <c r="K356" s="81"/>
      <c r="L356" s="50">
        <v>1.1000000000000001</v>
      </c>
      <c r="M356" s="50">
        <v>0.9</v>
      </c>
      <c r="N356" s="51">
        <f t="shared" si="227"/>
        <v>944.41710000000012</v>
      </c>
      <c r="O356" s="51">
        <f t="shared" si="228"/>
        <v>772.70490000000007</v>
      </c>
      <c r="P356" s="51">
        <f t="shared" si="229"/>
        <v>1717.1220000000003</v>
      </c>
      <c r="Q356" s="53"/>
      <c r="R356" s="4"/>
    </row>
    <row r="357" spans="1:18" s="5" customFormat="1" ht="31.5" x14ac:dyDescent="0.2">
      <c r="A357" s="52">
        <f>IF(I357&lt;&gt;"",1+MAX($A$40:A355),"")</f>
        <v>148</v>
      </c>
      <c r="B357" s="44"/>
      <c r="C357" s="44"/>
      <c r="D357" s="45"/>
      <c r="E357" s="77" t="s">
        <v>217</v>
      </c>
      <c r="F357" s="79">
        <v>2601.7000000000003</v>
      </c>
      <c r="G357" s="54">
        <v>0.1</v>
      </c>
      <c r="H357" s="48">
        <f t="shared" si="226"/>
        <v>2861.8700000000003</v>
      </c>
      <c r="I357" s="81" t="s">
        <v>82</v>
      </c>
      <c r="J357" s="81"/>
      <c r="K357" s="81"/>
      <c r="L357" s="50">
        <v>0.9</v>
      </c>
      <c r="M357" s="50">
        <v>0.6</v>
      </c>
      <c r="N357" s="51">
        <f t="shared" si="227"/>
        <v>2575.6830000000004</v>
      </c>
      <c r="O357" s="51">
        <f t="shared" si="228"/>
        <v>1717.1220000000001</v>
      </c>
      <c r="P357" s="51">
        <f t="shared" si="229"/>
        <v>4292.8050000000003</v>
      </c>
      <c r="Q357" s="53"/>
      <c r="R357" s="4"/>
    </row>
    <row r="358" spans="1:18" s="5" customFormat="1" x14ac:dyDescent="0.2">
      <c r="A358" s="52">
        <f>IF(I358&lt;&gt;"",1+MAX($A$40:A356),"")</f>
        <v>148</v>
      </c>
      <c r="B358" s="44"/>
      <c r="C358" s="44"/>
      <c r="D358" s="45"/>
      <c r="E358" s="77" t="s">
        <v>212</v>
      </c>
      <c r="F358" s="79">
        <v>5203.4000000000005</v>
      </c>
      <c r="G358" s="54">
        <v>0.1</v>
      </c>
      <c r="H358" s="48">
        <f t="shared" si="226"/>
        <v>5723.7400000000007</v>
      </c>
      <c r="I358" s="81" t="s">
        <v>82</v>
      </c>
      <c r="J358" s="81"/>
      <c r="K358" s="81"/>
      <c r="L358" s="50">
        <v>1.3</v>
      </c>
      <c r="M358" s="50">
        <v>0.8</v>
      </c>
      <c r="N358" s="51">
        <f t="shared" si="227"/>
        <v>7440.862000000001</v>
      </c>
      <c r="O358" s="51">
        <f t="shared" si="228"/>
        <v>4578.9920000000011</v>
      </c>
      <c r="P358" s="51">
        <f t="shared" si="229"/>
        <v>12019.854000000003</v>
      </c>
      <c r="Q358" s="53"/>
      <c r="R358" s="4"/>
    </row>
    <row r="359" spans="1:18" s="5" customFormat="1" x14ac:dyDescent="0.2">
      <c r="A359" s="52">
        <f>IF(I359&lt;&gt;"",1+MAX($A$40:A357),"")</f>
        <v>149</v>
      </c>
      <c r="B359" s="44"/>
      <c r="C359" s="44"/>
      <c r="D359" s="45"/>
      <c r="E359" s="77" t="s">
        <v>550</v>
      </c>
      <c r="F359" s="79">
        <v>1040.68</v>
      </c>
      <c r="G359" s="54">
        <v>0.1</v>
      </c>
      <c r="H359" s="48">
        <f t="shared" si="226"/>
        <v>1144.7480000000003</v>
      </c>
      <c r="I359" s="81" t="s">
        <v>94</v>
      </c>
      <c r="J359" s="81"/>
      <c r="K359" s="81"/>
      <c r="L359" s="50">
        <v>1.1000000000000001</v>
      </c>
      <c r="M359" s="50">
        <v>0.9</v>
      </c>
      <c r="N359" s="51">
        <f t="shared" si="227"/>
        <v>1259.2228000000005</v>
      </c>
      <c r="O359" s="51">
        <f t="shared" si="228"/>
        <v>1030.2732000000003</v>
      </c>
      <c r="P359" s="51">
        <f t="shared" si="229"/>
        <v>2289.496000000001</v>
      </c>
      <c r="Q359" s="53"/>
      <c r="R359" s="4"/>
    </row>
    <row r="360" spans="1:18" s="5" customFormat="1" x14ac:dyDescent="0.2">
      <c r="A360" s="52" t="str">
        <f>IF(I360&lt;&gt;"",1+MAX($A$40:A358),"")</f>
        <v/>
      </c>
      <c r="B360" s="44"/>
      <c r="C360" s="44"/>
      <c r="D360" s="45"/>
      <c r="E360" s="120" t="s">
        <v>499</v>
      </c>
      <c r="F360" s="87"/>
      <c r="G360" s="87"/>
      <c r="H360" s="87"/>
      <c r="I360" s="83"/>
      <c r="J360" s="83"/>
      <c r="K360" s="83"/>
      <c r="L360" s="50"/>
      <c r="M360" s="50"/>
      <c r="N360" s="61"/>
      <c r="O360" s="61"/>
      <c r="P360" s="61"/>
      <c r="Q360" s="53"/>
      <c r="R360" s="4"/>
    </row>
    <row r="361" spans="1:18" s="5" customFormat="1" x14ac:dyDescent="0.2">
      <c r="A361" s="52">
        <f>IF(I361&lt;&gt;"",1+MAX($A$40:A359),"")</f>
        <v>150</v>
      </c>
      <c r="B361" s="44"/>
      <c r="C361" s="44"/>
      <c r="D361" s="45"/>
      <c r="E361" s="84" t="s">
        <v>268</v>
      </c>
      <c r="F361" s="87">
        <v>26</v>
      </c>
      <c r="G361" s="54">
        <f t="shared" ref="G361:G372" si="230">IF(F361=0,"",0)</f>
        <v>0</v>
      </c>
      <c r="H361" s="48">
        <f t="shared" ref="H361:H372" si="231">IF(F361=0,"",F361*(1+G361))</f>
        <v>26</v>
      </c>
      <c r="I361" s="83" t="s">
        <v>79</v>
      </c>
      <c r="J361" s="83"/>
      <c r="K361" s="83"/>
      <c r="L361" s="50">
        <v>60</v>
      </c>
      <c r="M361" s="50">
        <v>40</v>
      </c>
      <c r="N361" s="51">
        <f t="shared" ref="N361:N372" si="232">IF(F361=0,"",L361*H361)</f>
        <v>1560</v>
      </c>
      <c r="O361" s="51">
        <f t="shared" ref="O361:O372" si="233">IF(F361=0,"",M361*H361)</f>
        <v>1040</v>
      </c>
      <c r="P361" s="51">
        <f t="shared" ref="P361:P372" si="234">IF(F361=0,"",N361+O361)</f>
        <v>2600</v>
      </c>
      <c r="Q361" s="53"/>
      <c r="R361" s="4"/>
    </row>
    <row r="362" spans="1:18" s="5" customFormat="1" x14ac:dyDescent="0.2">
      <c r="A362" s="52">
        <f>IF(I362&lt;&gt;"",1+MAX($A$40:A360),"")</f>
        <v>150</v>
      </c>
      <c r="B362" s="44"/>
      <c r="C362" s="44"/>
      <c r="D362" s="45"/>
      <c r="E362" s="84" t="s">
        <v>269</v>
      </c>
      <c r="F362" s="87">
        <v>18</v>
      </c>
      <c r="G362" s="54">
        <f t="shared" si="230"/>
        <v>0</v>
      </c>
      <c r="H362" s="48">
        <f t="shared" si="231"/>
        <v>18</v>
      </c>
      <c r="I362" s="83" t="s">
        <v>79</v>
      </c>
      <c r="J362" s="83"/>
      <c r="K362" s="83"/>
      <c r="L362" s="50">
        <v>60</v>
      </c>
      <c r="M362" s="50">
        <v>40</v>
      </c>
      <c r="N362" s="51">
        <f t="shared" si="232"/>
        <v>1080</v>
      </c>
      <c r="O362" s="51">
        <f t="shared" si="233"/>
        <v>720</v>
      </c>
      <c r="P362" s="51">
        <f t="shared" si="234"/>
        <v>1800</v>
      </c>
      <c r="Q362" s="53"/>
      <c r="R362" s="4"/>
    </row>
    <row r="363" spans="1:18" s="5" customFormat="1" x14ac:dyDescent="0.2">
      <c r="A363" s="52">
        <f>IF(I363&lt;&gt;"",1+MAX($A$40:A361),"")</f>
        <v>151</v>
      </c>
      <c r="B363" s="44"/>
      <c r="C363" s="44"/>
      <c r="D363" s="45"/>
      <c r="E363" s="84" t="s">
        <v>270</v>
      </c>
      <c r="F363" s="87">
        <v>11</v>
      </c>
      <c r="G363" s="54">
        <f t="shared" si="230"/>
        <v>0</v>
      </c>
      <c r="H363" s="48">
        <f t="shared" si="231"/>
        <v>11</v>
      </c>
      <c r="I363" s="83" t="s">
        <v>79</v>
      </c>
      <c r="J363" s="83"/>
      <c r="K363" s="83"/>
      <c r="L363" s="50">
        <v>80</v>
      </c>
      <c r="M363" s="50">
        <v>50</v>
      </c>
      <c r="N363" s="51">
        <f t="shared" si="232"/>
        <v>880</v>
      </c>
      <c r="O363" s="51">
        <f t="shared" si="233"/>
        <v>550</v>
      </c>
      <c r="P363" s="51">
        <f t="shared" si="234"/>
        <v>1430</v>
      </c>
      <c r="Q363" s="53"/>
      <c r="R363" s="4"/>
    </row>
    <row r="364" spans="1:18" s="5" customFormat="1" x14ac:dyDescent="0.2">
      <c r="A364" s="52">
        <f>IF(I364&lt;&gt;"",1+MAX($A$40:A362),"")</f>
        <v>151</v>
      </c>
      <c r="B364" s="44"/>
      <c r="C364" s="44"/>
      <c r="D364" s="45"/>
      <c r="E364" s="84" t="s">
        <v>271</v>
      </c>
      <c r="F364" s="87">
        <v>29</v>
      </c>
      <c r="G364" s="54">
        <f t="shared" si="230"/>
        <v>0</v>
      </c>
      <c r="H364" s="48">
        <f t="shared" si="231"/>
        <v>29</v>
      </c>
      <c r="I364" s="83" t="s">
        <v>79</v>
      </c>
      <c r="J364" s="83"/>
      <c r="K364" s="83"/>
      <c r="L364" s="50">
        <v>100</v>
      </c>
      <c r="M364" s="50">
        <v>60</v>
      </c>
      <c r="N364" s="51">
        <f t="shared" si="232"/>
        <v>2900</v>
      </c>
      <c r="O364" s="51">
        <f t="shared" si="233"/>
        <v>1740</v>
      </c>
      <c r="P364" s="51">
        <f t="shared" si="234"/>
        <v>4640</v>
      </c>
      <c r="Q364" s="53"/>
      <c r="R364" s="4"/>
    </row>
    <row r="365" spans="1:18" s="5" customFormat="1" x14ac:dyDescent="0.2">
      <c r="A365" s="52">
        <f>IF(I365&lt;&gt;"",1+MAX($A$40:A363),"")</f>
        <v>152</v>
      </c>
      <c r="B365" s="44"/>
      <c r="C365" s="44"/>
      <c r="D365" s="45"/>
      <c r="E365" s="84" t="s">
        <v>272</v>
      </c>
      <c r="F365" s="87">
        <v>13</v>
      </c>
      <c r="G365" s="54">
        <f t="shared" si="230"/>
        <v>0</v>
      </c>
      <c r="H365" s="48">
        <f t="shared" si="231"/>
        <v>13</v>
      </c>
      <c r="I365" s="83" t="s">
        <v>79</v>
      </c>
      <c r="J365" s="83"/>
      <c r="K365" s="83"/>
      <c r="L365" s="50">
        <v>120</v>
      </c>
      <c r="M365" s="50">
        <v>80</v>
      </c>
      <c r="N365" s="51">
        <f t="shared" si="232"/>
        <v>1560</v>
      </c>
      <c r="O365" s="51">
        <f t="shared" si="233"/>
        <v>1040</v>
      </c>
      <c r="P365" s="51">
        <f t="shared" si="234"/>
        <v>2600</v>
      </c>
      <c r="Q365" s="53"/>
      <c r="R365" s="4"/>
    </row>
    <row r="366" spans="1:18" s="5" customFormat="1" x14ac:dyDescent="0.2">
      <c r="A366" s="52">
        <f>IF(I366&lt;&gt;"",1+MAX($A$40:A364),"")</f>
        <v>152</v>
      </c>
      <c r="B366" s="44"/>
      <c r="C366" s="44"/>
      <c r="D366" s="45"/>
      <c r="E366" s="84" t="s">
        <v>273</v>
      </c>
      <c r="F366" s="87">
        <v>2</v>
      </c>
      <c r="G366" s="54">
        <f t="shared" si="230"/>
        <v>0</v>
      </c>
      <c r="H366" s="48">
        <f t="shared" si="231"/>
        <v>2</v>
      </c>
      <c r="I366" s="83" t="s">
        <v>79</v>
      </c>
      <c r="J366" s="83"/>
      <c r="K366" s="83"/>
      <c r="L366" s="50">
        <v>120</v>
      </c>
      <c r="M366" s="50">
        <v>80</v>
      </c>
      <c r="N366" s="51">
        <f t="shared" si="232"/>
        <v>240</v>
      </c>
      <c r="O366" s="51">
        <f t="shared" si="233"/>
        <v>160</v>
      </c>
      <c r="P366" s="51">
        <f t="shared" si="234"/>
        <v>400</v>
      </c>
      <c r="Q366" s="53"/>
      <c r="R366" s="4"/>
    </row>
    <row r="367" spans="1:18" s="5" customFormat="1" x14ac:dyDescent="0.2">
      <c r="A367" s="52">
        <f>IF(I367&lt;&gt;"",1+MAX($A$40:A365),"")</f>
        <v>153</v>
      </c>
      <c r="B367" s="44"/>
      <c r="C367" s="44"/>
      <c r="D367" s="45"/>
      <c r="E367" s="84" t="s">
        <v>274</v>
      </c>
      <c r="F367" s="87">
        <v>11</v>
      </c>
      <c r="G367" s="54">
        <f t="shared" si="230"/>
        <v>0</v>
      </c>
      <c r="H367" s="48">
        <f t="shared" si="231"/>
        <v>11</v>
      </c>
      <c r="I367" s="83" t="s">
        <v>79</v>
      </c>
      <c r="J367" s="83"/>
      <c r="K367" s="83"/>
      <c r="L367" s="50">
        <v>80</v>
      </c>
      <c r="M367" s="50">
        <v>50</v>
      </c>
      <c r="N367" s="51">
        <f t="shared" si="232"/>
        <v>880</v>
      </c>
      <c r="O367" s="51">
        <f t="shared" si="233"/>
        <v>550</v>
      </c>
      <c r="P367" s="51">
        <f t="shared" si="234"/>
        <v>1430</v>
      </c>
      <c r="Q367" s="53"/>
      <c r="R367" s="4"/>
    </row>
    <row r="368" spans="1:18" s="5" customFormat="1" x14ac:dyDescent="0.2">
      <c r="A368" s="52">
        <f>IF(I368&lt;&gt;"",1+MAX($A$40:A366),"")</f>
        <v>153</v>
      </c>
      <c r="B368" s="44"/>
      <c r="C368" s="44"/>
      <c r="D368" s="45"/>
      <c r="E368" s="84" t="s">
        <v>275</v>
      </c>
      <c r="F368" s="87">
        <v>8</v>
      </c>
      <c r="G368" s="54">
        <f t="shared" si="230"/>
        <v>0</v>
      </c>
      <c r="H368" s="48">
        <f t="shared" si="231"/>
        <v>8</v>
      </c>
      <c r="I368" s="83" t="s">
        <v>79</v>
      </c>
      <c r="J368" s="83"/>
      <c r="K368" s="83"/>
      <c r="L368" s="50">
        <v>60</v>
      </c>
      <c r="M368" s="50">
        <v>40</v>
      </c>
      <c r="N368" s="51">
        <f t="shared" si="232"/>
        <v>480</v>
      </c>
      <c r="O368" s="51">
        <f t="shared" si="233"/>
        <v>320</v>
      </c>
      <c r="P368" s="51">
        <f t="shared" si="234"/>
        <v>800</v>
      </c>
      <c r="Q368" s="53"/>
      <c r="R368" s="4"/>
    </row>
    <row r="369" spans="1:18" s="5" customFormat="1" x14ac:dyDescent="0.2">
      <c r="A369" s="52">
        <f>IF(I369&lt;&gt;"",1+MAX($A$40:A367),"")</f>
        <v>154</v>
      </c>
      <c r="B369" s="44"/>
      <c r="C369" s="44"/>
      <c r="D369" s="45"/>
      <c r="E369" s="84" t="s">
        <v>276</v>
      </c>
      <c r="F369" s="87">
        <v>5</v>
      </c>
      <c r="G369" s="54">
        <f t="shared" si="230"/>
        <v>0</v>
      </c>
      <c r="H369" s="48">
        <f t="shared" si="231"/>
        <v>5</v>
      </c>
      <c r="I369" s="83" t="s">
        <v>79</v>
      </c>
      <c r="J369" s="83"/>
      <c r="K369" s="83"/>
      <c r="L369" s="50">
        <v>50</v>
      </c>
      <c r="M369" s="50">
        <v>30</v>
      </c>
      <c r="N369" s="51">
        <f t="shared" si="232"/>
        <v>250</v>
      </c>
      <c r="O369" s="51">
        <f t="shared" si="233"/>
        <v>150</v>
      </c>
      <c r="P369" s="51">
        <f t="shared" si="234"/>
        <v>400</v>
      </c>
      <c r="Q369" s="53"/>
      <c r="R369" s="4"/>
    </row>
    <row r="370" spans="1:18" s="5" customFormat="1" x14ac:dyDescent="0.2">
      <c r="A370" s="52">
        <f>IF(I370&lt;&gt;"",1+MAX($A$40:A368),"")</f>
        <v>154</v>
      </c>
      <c r="B370" s="44"/>
      <c r="C370" s="44"/>
      <c r="D370" s="45"/>
      <c r="E370" s="84" t="s">
        <v>277</v>
      </c>
      <c r="F370" s="87">
        <v>1</v>
      </c>
      <c r="G370" s="54">
        <f t="shared" si="230"/>
        <v>0</v>
      </c>
      <c r="H370" s="48">
        <f t="shared" si="231"/>
        <v>1</v>
      </c>
      <c r="I370" s="83" t="s">
        <v>79</v>
      </c>
      <c r="J370" s="83"/>
      <c r="K370" s="83"/>
      <c r="L370" s="50">
        <v>120</v>
      </c>
      <c r="M370" s="50">
        <v>80</v>
      </c>
      <c r="N370" s="51">
        <f t="shared" si="232"/>
        <v>120</v>
      </c>
      <c r="O370" s="51">
        <f t="shared" si="233"/>
        <v>80</v>
      </c>
      <c r="P370" s="51">
        <f t="shared" si="234"/>
        <v>200</v>
      </c>
      <c r="Q370" s="53"/>
      <c r="R370" s="4"/>
    </row>
    <row r="371" spans="1:18" s="5" customFormat="1" x14ac:dyDescent="0.2">
      <c r="A371" s="52">
        <f>IF(I371&lt;&gt;"",1+MAX($A$40:A369),"")</f>
        <v>155</v>
      </c>
      <c r="B371" s="44"/>
      <c r="C371" s="44"/>
      <c r="D371" s="45"/>
      <c r="E371" s="84" t="s">
        <v>278</v>
      </c>
      <c r="F371" s="87">
        <v>1</v>
      </c>
      <c r="G371" s="54">
        <f t="shared" si="230"/>
        <v>0</v>
      </c>
      <c r="H371" s="48">
        <f t="shared" si="231"/>
        <v>1</v>
      </c>
      <c r="I371" s="83" t="s">
        <v>79</v>
      </c>
      <c r="J371" s="83"/>
      <c r="K371" s="83"/>
      <c r="L371" s="50">
        <v>300</v>
      </c>
      <c r="M371" s="50">
        <v>200</v>
      </c>
      <c r="N371" s="51">
        <f t="shared" si="232"/>
        <v>300</v>
      </c>
      <c r="O371" s="51">
        <f t="shared" si="233"/>
        <v>200</v>
      </c>
      <c r="P371" s="51">
        <f t="shared" si="234"/>
        <v>500</v>
      </c>
      <c r="Q371" s="53"/>
      <c r="R371" s="4"/>
    </row>
    <row r="372" spans="1:18" s="5" customFormat="1" x14ac:dyDescent="0.2">
      <c r="A372" s="52">
        <f>IF(I372&lt;&gt;"",1+MAX($A$40:A370),"")</f>
        <v>155</v>
      </c>
      <c r="B372" s="44"/>
      <c r="C372" s="44"/>
      <c r="D372" s="45"/>
      <c r="E372" s="84" t="s">
        <v>279</v>
      </c>
      <c r="F372" s="87">
        <v>1</v>
      </c>
      <c r="G372" s="54">
        <f t="shared" si="230"/>
        <v>0</v>
      </c>
      <c r="H372" s="48">
        <f t="shared" si="231"/>
        <v>1</v>
      </c>
      <c r="I372" s="83" t="s">
        <v>79</v>
      </c>
      <c r="J372" s="83"/>
      <c r="K372" s="83"/>
      <c r="L372" s="50">
        <v>60</v>
      </c>
      <c r="M372" s="50">
        <v>40</v>
      </c>
      <c r="N372" s="51">
        <f t="shared" si="232"/>
        <v>60</v>
      </c>
      <c r="O372" s="51">
        <f t="shared" si="233"/>
        <v>40</v>
      </c>
      <c r="P372" s="51">
        <f t="shared" si="234"/>
        <v>100</v>
      </c>
      <c r="Q372" s="53"/>
      <c r="R372" s="4"/>
    </row>
    <row r="373" spans="1:18" s="5" customFormat="1" x14ac:dyDescent="0.2">
      <c r="A373" s="52" t="str">
        <f>IF(I373&lt;&gt;"",1+MAX($A$40:A371),"")</f>
        <v/>
      </c>
      <c r="B373" s="44"/>
      <c r="C373" s="44"/>
      <c r="D373" s="45"/>
      <c r="E373" s="120" t="s">
        <v>288</v>
      </c>
      <c r="F373" s="87"/>
      <c r="G373" s="87"/>
      <c r="H373" s="87"/>
      <c r="I373" s="83"/>
      <c r="J373" s="83"/>
      <c r="K373" s="83"/>
      <c r="L373" s="50"/>
      <c r="M373" s="50"/>
      <c r="N373" s="61"/>
      <c r="O373" s="61"/>
      <c r="P373" s="61"/>
      <c r="Q373" s="53"/>
      <c r="R373" s="4"/>
    </row>
    <row r="374" spans="1:18" s="5" customFormat="1" x14ac:dyDescent="0.2">
      <c r="A374" s="52">
        <f>IF(I374&lt;&gt;"",1+MAX($A$40:A372),"")</f>
        <v>156</v>
      </c>
      <c r="B374" s="44"/>
      <c r="C374" s="44"/>
      <c r="D374" s="45"/>
      <c r="E374" s="84" t="s">
        <v>288</v>
      </c>
      <c r="F374" s="87">
        <v>4367.3</v>
      </c>
      <c r="G374" s="54">
        <v>0.1</v>
      </c>
      <c r="H374" s="48">
        <f t="shared" ref="H374" si="235">IF(F374=0,"",F374*(1+G374))</f>
        <v>4804.0300000000007</v>
      </c>
      <c r="I374" s="83" t="s">
        <v>94</v>
      </c>
      <c r="J374" s="83"/>
      <c r="K374" s="83"/>
      <c r="L374" s="50">
        <v>1.1000000000000001</v>
      </c>
      <c r="M374" s="50">
        <v>0.9</v>
      </c>
      <c r="N374" s="51">
        <f t="shared" ref="N374" si="236">IF(F374=0,"",L374*H374)</f>
        <v>5284.4330000000009</v>
      </c>
      <c r="O374" s="51">
        <f t="shared" ref="O374" si="237">IF(F374=0,"",M374*H374)</f>
        <v>4323.6270000000004</v>
      </c>
      <c r="P374" s="51">
        <f>IF(F374=0,"",N374+O374)</f>
        <v>9608.0600000000013</v>
      </c>
      <c r="Q374" s="53"/>
      <c r="R374" s="4"/>
    </row>
    <row r="375" spans="1:18" s="5" customFormat="1" ht="18" customHeight="1" x14ac:dyDescent="0.2">
      <c r="A375" s="111" t="str">
        <f>IF(I375&lt;&gt;"",1+MAX($A$40:A373),"")</f>
        <v/>
      </c>
      <c r="B375" s="112"/>
      <c r="C375" s="112"/>
      <c r="D375" s="113" t="s">
        <v>64</v>
      </c>
      <c r="E375" s="114" t="s">
        <v>65</v>
      </c>
      <c r="F375" s="115"/>
      <c r="G375" s="118"/>
      <c r="H375" s="115"/>
      <c r="I375" s="112"/>
      <c r="J375" s="116"/>
      <c r="K375" s="116"/>
      <c r="L375" s="116"/>
      <c r="M375" s="116"/>
      <c r="N375" s="119"/>
      <c r="O375" s="117"/>
      <c r="P375" s="117"/>
      <c r="Q375" s="117">
        <f>SUM(P376:P385)</f>
        <v>28530</v>
      </c>
      <c r="R375" s="4"/>
    </row>
    <row r="376" spans="1:18" s="5" customFormat="1" x14ac:dyDescent="0.2">
      <c r="A376" s="52" t="str">
        <f>IF(I376&lt;&gt;"",1+MAX($A$40:A374),"")</f>
        <v/>
      </c>
      <c r="B376" s="44"/>
      <c r="C376" s="44"/>
      <c r="D376" s="45"/>
      <c r="E376" s="120" t="s">
        <v>236</v>
      </c>
      <c r="F376" s="82"/>
      <c r="G376" s="82"/>
      <c r="H376" s="82"/>
      <c r="I376" s="83"/>
      <c r="J376" s="83"/>
      <c r="K376" s="83"/>
      <c r="L376" s="50"/>
      <c r="M376" s="50"/>
      <c r="N376" s="51" t="str">
        <f t="shared" ref="N376:N385" si="238">IF(F376=0,"",L376*H376)</f>
        <v/>
      </c>
      <c r="O376" s="51" t="str">
        <f t="shared" ref="O376:O385" si="239">IF(F376=0,"",M376*H376)</f>
        <v/>
      </c>
      <c r="P376" s="51" t="str">
        <f t="shared" ref="P376" si="240">IF(F376=0,"",N376+O376)</f>
        <v/>
      </c>
      <c r="Q376" s="53"/>
      <c r="R376" s="4"/>
    </row>
    <row r="377" spans="1:18" s="5" customFormat="1" x14ac:dyDescent="0.2">
      <c r="A377" s="52">
        <f>IF(I377&lt;&gt;"",1+MAX($A$40:A375),"")</f>
        <v>157</v>
      </c>
      <c r="B377" s="44"/>
      <c r="C377" s="44"/>
      <c r="D377" s="45"/>
      <c r="E377" s="84" t="s">
        <v>237</v>
      </c>
      <c r="F377" s="82">
        <v>1</v>
      </c>
      <c r="G377" s="54">
        <f t="shared" ref="G377" si="241">IF(F377=0,"",0)</f>
        <v>0</v>
      </c>
      <c r="H377" s="48">
        <f t="shared" ref="H377" si="242">IF(F377=0,"",F377*(1+G377))</f>
        <v>1</v>
      </c>
      <c r="I377" s="83" t="s">
        <v>79</v>
      </c>
      <c r="J377" s="83"/>
      <c r="K377" s="83"/>
      <c r="L377" s="50">
        <v>2000</v>
      </c>
      <c r="M377" s="50">
        <v>500</v>
      </c>
      <c r="N377" s="51">
        <f t="shared" si="238"/>
        <v>2000</v>
      </c>
      <c r="O377" s="51">
        <f t="shared" si="239"/>
        <v>500</v>
      </c>
      <c r="P377" s="51">
        <f>IF(F377=0,"",N377+O377)</f>
        <v>2500</v>
      </c>
      <c r="Q377" s="53"/>
      <c r="R377" s="4"/>
    </row>
    <row r="378" spans="1:18" s="5" customFormat="1" x14ac:dyDescent="0.25">
      <c r="A378" s="52" t="str">
        <f>IF(I378&lt;&gt;"",1+MAX($A$40:A376),"")</f>
        <v/>
      </c>
      <c r="B378" s="44"/>
      <c r="C378" s="44"/>
      <c r="D378" s="45"/>
      <c r="E378" s="120" t="s">
        <v>238</v>
      </c>
      <c r="F378" s="85"/>
      <c r="G378" s="85"/>
      <c r="H378" s="85"/>
      <c r="I378" s="85"/>
      <c r="J378" s="85"/>
      <c r="K378" s="85"/>
      <c r="L378" s="50"/>
      <c r="M378" s="50"/>
      <c r="N378" s="51" t="str">
        <f t="shared" si="238"/>
        <v/>
      </c>
      <c r="O378" s="51" t="str">
        <f t="shared" si="239"/>
        <v/>
      </c>
      <c r="P378" s="51" t="str">
        <f>IF(F378=0,"",N378+O378)</f>
        <v/>
      </c>
      <c r="Q378" s="53"/>
      <c r="R378" s="4"/>
    </row>
    <row r="379" spans="1:18" s="5" customFormat="1" x14ac:dyDescent="0.25">
      <c r="A379" s="52">
        <f>IF(I379&lt;&gt;"",1+MAX($A$40:A377),"")</f>
        <v>158</v>
      </c>
      <c r="B379" s="44"/>
      <c r="C379" s="44"/>
      <c r="D379" s="45"/>
      <c r="E379" s="86" t="s">
        <v>239</v>
      </c>
      <c r="F379" s="85">
        <v>21</v>
      </c>
      <c r="G379" s="54">
        <f t="shared" ref="G379:G383" si="243">IF(F379=0,"",0)</f>
        <v>0</v>
      </c>
      <c r="H379" s="48">
        <f t="shared" ref="H379:H383" si="244">IF(F379=0,"",F379*(1+G379))</f>
        <v>21</v>
      </c>
      <c r="I379" s="83" t="s">
        <v>79</v>
      </c>
      <c r="J379" s="83"/>
      <c r="K379" s="83"/>
      <c r="L379" s="50">
        <v>140</v>
      </c>
      <c r="M379" s="50">
        <v>40</v>
      </c>
      <c r="N379" s="51">
        <f t="shared" si="238"/>
        <v>2940</v>
      </c>
      <c r="O379" s="51">
        <f t="shared" si="239"/>
        <v>840</v>
      </c>
      <c r="P379" s="51">
        <f t="shared" ref="P379:P383" si="245">IF(F379=0,"",N379+O379)</f>
        <v>3780</v>
      </c>
      <c r="Q379" s="53"/>
      <c r="R379" s="4"/>
    </row>
    <row r="380" spans="1:18" s="5" customFormat="1" x14ac:dyDescent="0.25">
      <c r="A380" s="52">
        <f>IF(I380&lt;&gt;"",1+MAX($A$40:A378),"")</f>
        <v>158</v>
      </c>
      <c r="B380" s="44"/>
      <c r="C380" s="44"/>
      <c r="D380" s="45"/>
      <c r="E380" s="86" t="s">
        <v>240</v>
      </c>
      <c r="F380" s="85">
        <v>21</v>
      </c>
      <c r="G380" s="54">
        <f t="shared" si="243"/>
        <v>0</v>
      </c>
      <c r="H380" s="48">
        <f t="shared" si="244"/>
        <v>21</v>
      </c>
      <c r="I380" s="83" t="s">
        <v>79</v>
      </c>
      <c r="J380" s="83"/>
      <c r="K380" s="83"/>
      <c r="L380" s="50">
        <v>140</v>
      </c>
      <c r="M380" s="50">
        <v>40</v>
      </c>
      <c r="N380" s="51">
        <f t="shared" si="238"/>
        <v>2940</v>
      </c>
      <c r="O380" s="51">
        <f t="shared" si="239"/>
        <v>840</v>
      </c>
      <c r="P380" s="51">
        <f t="shared" si="245"/>
        <v>3780</v>
      </c>
      <c r="Q380" s="53"/>
      <c r="R380" s="4"/>
    </row>
    <row r="381" spans="1:18" s="5" customFormat="1" x14ac:dyDescent="0.25">
      <c r="A381" s="52">
        <f>IF(I381&lt;&gt;"",1+MAX($A$40:A379),"")</f>
        <v>159</v>
      </c>
      <c r="B381" s="44"/>
      <c r="C381" s="44"/>
      <c r="D381" s="45"/>
      <c r="E381" s="86" t="s">
        <v>241</v>
      </c>
      <c r="F381" s="85">
        <v>21</v>
      </c>
      <c r="G381" s="54">
        <f t="shared" si="243"/>
        <v>0</v>
      </c>
      <c r="H381" s="48">
        <f t="shared" si="244"/>
        <v>21</v>
      </c>
      <c r="I381" s="83" t="s">
        <v>79</v>
      </c>
      <c r="J381" s="83"/>
      <c r="K381" s="83"/>
      <c r="L381" s="50">
        <v>300</v>
      </c>
      <c r="M381" s="50">
        <v>50</v>
      </c>
      <c r="N381" s="51">
        <f t="shared" si="238"/>
        <v>6300</v>
      </c>
      <c r="O381" s="51">
        <f t="shared" si="239"/>
        <v>1050</v>
      </c>
      <c r="P381" s="51">
        <f t="shared" si="245"/>
        <v>7350</v>
      </c>
      <c r="Q381" s="53"/>
      <c r="R381" s="4"/>
    </row>
    <row r="382" spans="1:18" s="5" customFormat="1" x14ac:dyDescent="0.25">
      <c r="A382" s="52">
        <f>IF(I382&lt;&gt;"",1+MAX($A$40:A380),"")</f>
        <v>159</v>
      </c>
      <c r="B382" s="44"/>
      <c r="C382" s="44"/>
      <c r="D382" s="45"/>
      <c r="E382" s="86" t="s">
        <v>242</v>
      </c>
      <c r="F382" s="85">
        <v>21</v>
      </c>
      <c r="G382" s="54">
        <f t="shared" si="243"/>
        <v>0</v>
      </c>
      <c r="H382" s="48">
        <f t="shared" si="244"/>
        <v>21</v>
      </c>
      <c r="I382" s="83" t="s">
        <v>79</v>
      </c>
      <c r="J382" s="83"/>
      <c r="K382" s="83"/>
      <c r="L382" s="50">
        <v>120</v>
      </c>
      <c r="M382" s="50">
        <v>40</v>
      </c>
      <c r="N382" s="51">
        <f t="shared" si="238"/>
        <v>2520</v>
      </c>
      <c r="O382" s="51">
        <f t="shared" si="239"/>
        <v>840</v>
      </c>
      <c r="P382" s="51">
        <f t="shared" si="245"/>
        <v>3360</v>
      </c>
      <c r="Q382" s="53"/>
      <c r="R382" s="4"/>
    </row>
    <row r="383" spans="1:18" s="5" customFormat="1" x14ac:dyDescent="0.25">
      <c r="A383" s="52">
        <f>IF(I383&lt;&gt;"",1+MAX($A$40:A381),"")</f>
        <v>160</v>
      </c>
      <c r="B383" s="44"/>
      <c r="C383" s="44"/>
      <c r="D383" s="45"/>
      <c r="E383" s="86" t="s">
        <v>243</v>
      </c>
      <c r="F383" s="85">
        <v>21</v>
      </c>
      <c r="G383" s="54">
        <f t="shared" si="243"/>
        <v>0</v>
      </c>
      <c r="H383" s="48">
        <f t="shared" si="244"/>
        <v>21</v>
      </c>
      <c r="I383" s="83" t="s">
        <v>79</v>
      </c>
      <c r="J383" s="83"/>
      <c r="K383" s="83"/>
      <c r="L383" s="50">
        <v>120</v>
      </c>
      <c r="M383" s="50">
        <v>40</v>
      </c>
      <c r="N383" s="51">
        <f t="shared" si="238"/>
        <v>2520</v>
      </c>
      <c r="O383" s="51">
        <f t="shared" si="239"/>
        <v>840</v>
      </c>
      <c r="P383" s="51">
        <f t="shared" si="245"/>
        <v>3360</v>
      </c>
      <c r="Q383" s="53"/>
      <c r="R383" s="4"/>
    </row>
    <row r="384" spans="1:18" s="5" customFormat="1" x14ac:dyDescent="0.25">
      <c r="A384" s="52" t="str">
        <f>IF(I384&lt;&gt;"",1+MAX($A$40:A382),"")</f>
        <v/>
      </c>
      <c r="B384" s="44"/>
      <c r="C384" s="44"/>
      <c r="D384" s="45"/>
      <c r="E384" s="120" t="s">
        <v>99</v>
      </c>
      <c r="F384" s="85"/>
      <c r="G384" s="85"/>
      <c r="H384" s="85"/>
      <c r="I384" s="83"/>
      <c r="J384" s="83"/>
      <c r="K384" s="83"/>
      <c r="L384" s="50"/>
      <c r="M384" s="50"/>
      <c r="N384" s="61" t="str">
        <f t="shared" si="238"/>
        <v/>
      </c>
      <c r="O384" s="61" t="str">
        <f t="shared" si="239"/>
        <v/>
      </c>
      <c r="P384" s="61" t="str">
        <f t="shared" ref="P384" si="246">IF(F384=0,"",N384+O384)</f>
        <v/>
      </c>
      <c r="Q384" s="53"/>
      <c r="R384" s="4"/>
    </row>
    <row r="385" spans="1:18" s="5" customFormat="1" x14ac:dyDescent="0.25">
      <c r="A385" s="52">
        <f>IF(I385&lt;&gt;"",1+MAX($A$40:A383),"")</f>
        <v>161</v>
      </c>
      <c r="B385" s="44"/>
      <c r="C385" s="44"/>
      <c r="D385" s="45"/>
      <c r="E385" s="86" t="s">
        <v>244</v>
      </c>
      <c r="F385" s="85">
        <v>10</v>
      </c>
      <c r="G385" s="54">
        <v>0.1</v>
      </c>
      <c r="H385" s="48">
        <f t="shared" ref="H385" si="247">IF(F385=0,"",F385*(1+G385))</f>
        <v>11</v>
      </c>
      <c r="I385" s="83" t="s">
        <v>94</v>
      </c>
      <c r="J385" s="83"/>
      <c r="K385" s="83"/>
      <c r="L385" s="50">
        <v>300</v>
      </c>
      <c r="M385" s="50">
        <v>100</v>
      </c>
      <c r="N385" s="51">
        <f t="shared" si="238"/>
        <v>3300</v>
      </c>
      <c r="O385" s="51">
        <f t="shared" si="239"/>
        <v>1100</v>
      </c>
      <c r="P385" s="51">
        <f>IF(F385=0,"",N385+O385)</f>
        <v>4400</v>
      </c>
      <c r="Q385" s="53"/>
      <c r="R385" s="4"/>
    </row>
    <row r="386" spans="1:18" s="5" customFormat="1" ht="18" customHeight="1" x14ac:dyDescent="0.2">
      <c r="A386" s="111" t="str">
        <f>IF(I386&lt;&gt;"",1+MAX($A$40:A384),"")</f>
        <v/>
      </c>
      <c r="B386" s="112"/>
      <c r="C386" s="112"/>
      <c r="D386" s="113" t="s">
        <v>66</v>
      </c>
      <c r="E386" s="114" t="s">
        <v>67</v>
      </c>
      <c r="F386" s="115"/>
      <c r="G386" s="118"/>
      <c r="H386" s="115"/>
      <c r="I386" s="112"/>
      <c r="J386" s="116"/>
      <c r="K386" s="116"/>
      <c r="L386" s="116"/>
      <c r="M386" s="116"/>
      <c r="N386" s="119"/>
      <c r="O386" s="117"/>
      <c r="P386" s="117"/>
      <c r="Q386" s="117">
        <f>SUM(P387:P395)</f>
        <v>95300</v>
      </c>
      <c r="R386" s="4"/>
    </row>
    <row r="387" spans="1:18" s="5" customFormat="1" x14ac:dyDescent="0.2">
      <c r="A387" s="52" t="str">
        <f>IF(I387&lt;&gt;"",1+MAX($A$40:A385),"")</f>
        <v/>
      </c>
      <c r="B387" s="44"/>
      <c r="C387" s="44"/>
      <c r="D387" s="45"/>
      <c r="E387" s="120" t="s">
        <v>245</v>
      </c>
      <c r="F387" s="82"/>
      <c r="G387" s="82"/>
      <c r="H387" s="82"/>
      <c r="I387" s="83"/>
      <c r="J387" s="83"/>
      <c r="K387" s="83"/>
      <c r="L387" s="50"/>
      <c r="M387" s="50"/>
      <c r="N387" s="51" t="str">
        <f t="shared" ref="N387:N395" si="248">IF(F387=0,"",L387*H387)</f>
        <v/>
      </c>
      <c r="O387" s="51" t="str">
        <f t="shared" ref="O387:O395" si="249">IF(F387=0,"",M387*H387)</f>
        <v/>
      </c>
      <c r="P387" s="51" t="str">
        <f t="shared" ref="P387:P395" si="250">IF(F387=0,"",N387+O387)</f>
        <v/>
      </c>
      <c r="Q387" s="53"/>
      <c r="R387" s="4"/>
    </row>
    <row r="388" spans="1:18" s="5" customFormat="1" x14ac:dyDescent="0.2">
      <c r="A388" s="52">
        <f>IF(I388&lt;&gt;"",1+MAX($A$40:A386),"")</f>
        <v>162</v>
      </c>
      <c r="B388" s="44"/>
      <c r="C388" s="44"/>
      <c r="D388" s="45"/>
      <c r="E388" s="84" t="s">
        <v>246</v>
      </c>
      <c r="F388" s="82">
        <v>10</v>
      </c>
      <c r="G388" s="54">
        <f t="shared" ref="G388:G395" si="251">IF(F388=0,"",0)</f>
        <v>0</v>
      </c>
      <c r="H388" s="48">
        <f t="shared" ref="H388:H395" si="252">IF(F388=0,"",F388*(1+G388))</f>
        <v>10</v>
      </c>
      <c r="I388" s="83" t="s">
        <v>79</v>
      </c>
      <c r="J388" s="83"/>
      <c r="K388" s="83"/>
      <c r="L388" s="50">
        <v>4000</v>
      </c>
      <c r="M388" s="50">
        <v>500</v>
      </c>
      <c r="N388" s="51">
        <f t="shared" si="248"/>
        <v>40000</v>
      </c>
      <c r="O388" s="51">
        <f t="shared" si="249"/>
        <v>5000</v>
      </c>
      <c r="P388" s="51">
        <f t="shared" si="250"/>
        <v>45000</v>
      </c>
      <c r="Q388" s="53"/>
      <c r="R388" s="4"/>
    </row>
    <row r="389" spans="1:18" s="5" customFormat="1" x14ac:dyDescent="0.2">
      <c r="A389" s="52">
        <f>IF(I389&lt;&gt;"",1+MAX($A$40:A387),"")</f>
        <v>162</v>
      </c>
      <c r="B389" s="44"/>
      <c r="C389" s="44"/>
      <c r="D389" s="45"/>
      <c r="E389" s="84" t="s">
        <v>247</v>
      </c>
      <c r="F389" s="82">
        <v>10</v>
      </c>
      <c r="G389" s="54">
        <f t="shared" si="251"/>
        <v>0</v>
      </c>
      <c r="H389" s="48">
        <f t="shared" si="252"/>
        <v>10</v>
      </c>
      <c r="I389" s="83" t="s">
        <v>79</v>
      </c>
      <c r="J389" s="83"/>
      <c r="K389" s="83"/>
      <c r="L389" s="50">
        <v>1800</v>
      </c>
      <c r="M389" s="50">
        <v>500</v>
      </c>
      <c r="N389" s="51">
        <f t="shared" si="248"/>
        <v>18000</v>
      </c>
      <c r="O389" s="51">
        <f t="shared" si="249"/>
        <v>5000</v>
      </c>
      <c r="P389" s="51">
        <f t="shared" si="250"/>
        <v>23000</v>
      </c>
      <c r="Q389" s="53"/>
      <c r="R389" s="4"/>
    </row>
    <row r="390" spans="1:18" s="5" customFormat="1" x14ac:dyDescent="0.2">
      <c r="A390" s="52">
        <f>IF(I390&lt;&gt;"",1+MAX($A$40:A388),"")</f>
        <v>163</v>
      </c>
      <c r="B390" s="44"/>
      <c r="C390" s="44"/>
      <c r="D390" s="45"/>
      <c r="E390" s="84" t="s">
        <v>248</v>
      </c>
      <c r="F390" s="82">
        <v>8</v>
      </c>
      <c r="G390" s="54">
        <f t="shared" si="251"/>
        <v>0</v>
      </c>
      <c r="H390" s="48">
        <f t="shared" si="252"/>
        <v>8</v>
      </c>
      <c r="I390" s="83" t="s">
        <v>79</v>
      </c>
      <c r="J390" s="83"/>
      <c r="K390" s="83"/>
      <c r="L390" s="50">
        <v>700</v>
      </c>
      <c r="M390" s="50">
        <v>300</v>
      </c>
      <c r="N390" s="51">
        <f t="shared" si="248"/>
        <v>5600</v>
      </c>
      <c r="O390" s="51">
        <f t="shared" si="249"/>
        <v>2400</v>
      </c>
      <c r="P390" s="51">
        <f t="shared" si="250"/>
        <v>8000</v>
      </c>
      <c r="Q390" s="53"/>
      <c r="R390" s="4"/>
    </row>
    <row r="391" spans="1:18" s="5" customFormat="1" x14ac:dyDescent="0.2">
      <c r="A391" s="52">
        <f>IF(I391&lt;&gt;"",1+MAX($A$40:A389),"")</f>
        <v>163</v>
      </c>
      <c r="B391" s="44"/>
      <c r="C391" s="44"/>
      <c r="D391" s="45"/>
      <c r="E391" s="84" t="s">
        <v>249</v>
      </c>
      <c r="F391" s="82">
        <v>4</v>
      </c>
      <c r="G391" s="54">
        <f t="shared" si="251"/>
        <v>0</v>
      </c>
      <c r="H391" s="48">
        <f t="shared" si="252"/>
        <v>4</v>
      </c>
      <c r="I391" s="83" t="s">
        <v>79</v>
      </c>
      <c r="J391" s="83"/>
      <c r="K391" s="83"/>
      <c r="L391" s="50">
        <v>1000</v>
      </c>
      <c r="M391" s="50">
        <v>500</v>
      </c>
      <c r="N391" s="51">
        <f t="shared" si="248"/>
        <v>4000</v>
      </c>
      <c r="O391" s="51">
        <f t="shared" si="249"/>
        <v>2000</v>
      </c>
      <c r="P391" s="51">
        <f t="shared" si="250"/>
        <v>6000</v>
      </c>
      <c r="Q391" s="53"/>
      <c r="R391" s="4"/>
    </row>
    <row r="392" spans="1:18" s="5" customFormat="1" x14ac:dyDescent="0.2">
      <c r="A392" s="52">
        <f>IF(I392&lt;&gt;"",1+MAX($A$40:A390),"")</f>
        <v>164</v>
      </c>
      <c r="B392" s="44"/>
      <c r="C392" s="44"/>
      <c r="D392" s="45"/>
      <c r="E392" s="84" t="s">
        <v>250</v>
      </c>
      <c r="F392" s="82">
        <v>10</v>
      </c>
      <c r="G392" s="54">
        <f t="shared" si="251"/>
        <v>0</v>
      </c>
      <c r="H392" s="48">
        <f t="shared" si="252"/>
        <v>10</v>
      </c>
      <c r="I392" s="83" t="s">
        <v>79</v>
      </c>
      <c r="J392" s="83"/>
      <c r="K392" s="83"/>
      <c r="L392" s="50">
        <v>400</v>
      </c>
      <c r="M392" s="50">
        <v>200</v>
      </c>
      <c r="N392" s="51">
        <f t="shared" si="248"/>
        <v>4000</v>
      </c>
      <c r="O392" s="51">
        <f t="shared" si="249"/>
        <v>2000</v>
      </c>
      <c r="P392" s="51">
        <f t="shared" si="250"/>
        <v>6000</v>
      </c>
      <c r="Q392" s="53"/>
      <c r="R392" s="4"/>
    </row>
    <row r="393" spans="1:18" s="5" customFormat="1" x14ac:dyDescent="0.2">
      <c r="A393" s="52">
        <f>IF(I393&lt;&gt;"",1+MAX($A$40:A391),"")</f>
        <v>164</v>
      </c>
      <c r="B393" s="44"/>
      <c r="C393" s="44"/>
      <c r="D393" s="45"/>
      <c r="E393" s="84" t="s">
        <v>251</v>
      </c>
      <c r="F393" s="82">
        <v>2</v>
      </c>
      <c r="G393" s="54">
        <f t="shared" si="251"/>
        <v>0</v>
      </c>
      <c r="H393" s="48">
        <f t="shared" si="252"/>
        <v>2</v>
      </c>
      <c r="I393" s="83" t="s">
        <v>79</v>
      </c>
      <c r="J393" s="83"/>
      <c r="K393" s="83"/>
      <c r="L393" s="50">
        <v>500</v>
      </c>
      <c r="M393" s="50">
        <v>200</v>
      </c>
      <c r="N393" s="51">
        <f t="shared" si="248"/>
        <v>1000</v>
      </c>
      <c r="O393" s="51">
        <f t="shared" si="249"/>
        <v>400</v>
      </c>
      <c r="P393" s="51">
        <f t="shared" si="250"/>
        <v>1400</v>
      </c>
      <c r="Q393" s="53"/>
      <c r="R393" s="4"/>
    </row>
    <row r="394" spans="1:18" s="5" customFormat="1" x14ac:dyDescent="0.2">
      <c r="A394" s="52">
        <f>IF(I394&lt;&gt;"",1+MAX($A$40:A392),"")</f>
        <v>165</v>
      </c>
      <c r="B394" s="44"/>
      <c r="C394" s="44"/>
      <c r="D394" s="45"/>
      <c r="E394" s="84" t="s">
        <v>252</v>
      </c>
      <c r="F394" s="82">
        <v>2</v>
      </c>
      <c r="G394" s="54">
        <f t="shared" si="251"/>
        <v>0</v>
      </c>
      <c r="H394" s="48">
        <f t="shared" si="252"/>
        <v>2</v>
      </c>
      <c r="I394" s="83" t="s">
        <v>79</v>
      </c>
      <c r="J394" s="83"/>
      <c r="K394" s="83"/>
      <c r="L394" s="50">
        <v>500</v>
      </c>
      <c r="M394" s="50">
        <v>200</v>
      </c>
      <c r="N394" s="51">
        <f t="shared" si="248"/>
        <v>1000</v>
      </c>
      <c r="O394" s="51">
        <f t="shared" si="249"/>
        <v>400</v>
      </c>
      <c r="P394" s="51">
        <f t="shared" si="250"/>
        <v>1400</v>
      </c>
      <c r="Q394" s="53"/>
      <c r="R394" s="4"/>
    </row>
    <row r="395" spans="1:18" s="5" customFormat="1" x14ac:dyDescent="0.2">
      <c r="A395" s="52">
        <f>IF(I395&lt;&gt;"",1+MAX($A$40:A393),"")</f>
        <v>165</v>
      </c>
      <c r="B395" s="44"/>
      <c r="C395" s="44"/>
      <c r="D395" s="45"/>
      <c r="E395" s="84" t="s">
        <v>253</v>
      </c>
      <c r="F395" s="82">
        <v>3</v>
      </c>
      <c r="G395" s="54">
        <f t="shared" si="251"/>
        <v>0</v>
      </c>
      <c r="H395" s="48">
        <f t="shared" si="252"/>
        <v>3</v>
      </c>
      <c r="I395" s="83" t="s">
        <v>79</v>
      </c>
      <c r="J395" s="83"/>
      <c r="K395" s="83"/>
      <c r="L395" s="50">
        <v>1000</v>
      </c>
      <c r="M395" s="50">
        <v>500</v>
      </c>
      <c r="N395" s="51">
        <f t="shared" si="248"/>
        <v>3000</v>
      </c>
      <c r="O395" s="51">
        <f t="shared" si="249"/>
        <v>1500</v>
      </c>
      <c r="P395" s="51">
        <f t="shared" si="250"/>
        <v>4500</v>
      </c>
      <c r="Q395" s="53"/>
      <c r="R395" s="4"/>
    </row>
    <row r="396" spans="1:18" s="5" customFormat="1" ht="18" customHeight="1" x14ac:dyDescent="0.2">
      <c r="A396" s="111" t="str">
        <f>IF(I396&lt;&gt;"",1+MAX($A$40:A394),"")</f>
        <v/>
      </c>
      <c r="B396" s="112"/>
      <c r="C396" s="112"/>
      <c r="D396" s="113" t="s">
        <v>33</v>
      </c>
      <c r="E396" s="114" t="s">
        <v>32</v>
      </c>
      <c r="F396" s="115"/>
      <c r="G396" s="118"/>
      <c r="H396" s="115"/>
      <c r="I396" s="112"/>
      <c r="J396" s="116"/>
      <c r="K396" s="116"/>
      <c r="L396" s="116"/>
      <c r="M396" s="116"/>
      <c r="N396" s="119"/>
      <c r="O396" s="117"/>
      <c r="P396" s="117"/>
      <c r="Q396" s="117">
        <f>SUM(P397:P407)</f>
        <v>141609.49000000002</v>
      </c>
      <c r="R396" s="4"/>
    </row>
    <row r="397" spans="1:18" s="5" customFormat="1" x14ac:dyDescent="0.2">
      <c r="A397" s="52" t="str">
        <f>IF(I397&lt;&gt;"",1+MAX($A$40:A395),"")</f>
        <v/>
      </c>
      <c r="B397" s="44"/>
      <c r="C397" s="44"/>
      <c r="D397" s="45"/>
      <c r="E397" s="120" t="s">
        <v>254</v>
      </c>
      <c r="F397" s="87"/>
      <c r="G397" s="87"/>
      <c r="H397" s="87"/>
      <c r="I397" s="83"/>
      <c r="J397" s="83"/>
      <c r="K397" s="83"/>
      <c r="L397" s="50"/>
      <c r="M397" s="50"/>
      <c r="N397" s="51" t="str">
        <f t="shared" ref="N397:N400" si="253">IF(F397=0,"",L397*H397)</f>
        <v/>
      </c>
      <c r="O397" s="51" t="str">
        <f t="shared" ref="O397:O400" si="254">IF(F397=0,"",M397*H397)</f>
        <v/>
      </c>
      <c r="P397" s="51" t="str">
        <f t="shared" ref="P397:P400" si="255">IF(F397=0,"",N397+O397)</f>
        <v/>
      </c>
      <c r="Q397" s="53"/>
      <c r="R397" s="4"/>
    </row>
    <row r="398" spans="1:18" s="5" customFormat="1" x14ac:dyDescent="0.2">
      <c r="A398" s="52">
        <f>IF(I398&lt;&gt;"",1+MAX($A$40:A396),"")</f>
        <v>166</v>
      </c>
      <c r="B398" s="44"/>
      <c r="C398" s="44"/>
      <c r="D398" s="45"/>
      <c r="E398" s="84" t="s">
        <v>255</v>
      </c>
      <c r="F398" s="87">
        <v>143.01</v>
      </c>
      <c r="G398" s="54">
        <v>0.1</v>
      </c>
      <c r="H398" s="48">
        <f t="shared" ref="H398:H400" si="256">IF(F398=0,"",F398*(1+G398))</f>
        <v>157.31100000000001</v>
      </c>
      <c r="I398" s="83" t="s">
        <v>94</v>
      </c>
      <c r="J398" s="83"/>
      <c r="K398" s="83"/>
      <c r="L398" s="50">
        <v>130</v>
      </c>
      <c r="M398" s="50">
        <v>30</v>
      </c>
      <c r="N398" s="51">
        <f t="shared" si="253"/>
        <v>20450.43</v>
      </c>
      <c r="O398" s="51">
        <f t="shared" si="254"/>
        <v>4719.33</v>
      </c>
      <c r="P398" s="51">
        <f t="shared" si="255"/>
        <v>25169.760000000002</v>
      </c>
      <c r="Q398" s="53"/>
      <c r="R398" s="4"/>
    </row>
    <row r="399" spans="1:18" s="5" customFormat="1" x14ac:dyDescent="0.2">
      <c r="A399" s="52">
        <f>IF(I399&lt;&gt;"",1+MAX($A$40:A397),"")</f>
        <v>166</v>
      </c>
      <c r="B399" s="44"/>
      <c r="C399" s="44"/>
      <c r="D399" s="45"/>
      <c r="E399" s="84" t="s">
        <v>256</v>
      </c>
      <c r="F399" s="87">
        <v>3.7</v>
      </c>
      <c r="G399" s="54">
        <v>0.1</v>
      </c>
      <c r="H399" s="48">
        <f t="shared" si="256"/>
        <v>4.07</v>
      </c>
      <c r="I399" s="83" t="s">
        <v>94</v>
      </c>
      <c r="J399" s="83"/>
      <c r="K399" s="83"/>
      <c r="L399" s="50">
        <v>130</v>
      </c>
      <c r="M399" s="50">
        <v>30</v>
      </c>
      <c r="N399" s="51">
        <f t="shared" si="253"/>
        <v>529.1</v>
      </c>
      <c r="O399" s="51">
        <f t="shared" si="254"/>
        <v>122.10000000000001</v>
      </c>
      <c r="P399" s="51">
        <f t="shared" si="255"/>
        <v>651.20000000000005</v>
      </c>
      <c r="Q399" s="53"/>
      <c r="R399" s="4"/>
    </row>
    <row r="400" spans="1:18" s="5" customFormat="1" x14ac:dyDescent="0.2">
      <c r="A400" s="52">
        <f>IF(I400&lt;&gt;"",1+MAX($A$40:A398),"")</f>
        <v>167</v>
      </c>
      <c r="B400" s="44"/>
      <c r="C400" s="44"/>
      <c r="D400" s="45"/>
      <c r="E400" s="84" t="s">
        <v>257</v>
      </c>
      <c r="F400" s="87">
        <v>39.840000000000003</v>
      </c>
      <c r="G400" s="54">
        <v>0.1</v>
      </c>
      <c r="H400" s="48">
        <f t="shared" si="256"/>
        <v>43.824000000000005</v>
      </c>
      <c r="I400" s="83" t="s">
        <v>94</v>
      </c>
      <c r="J400" s="83"/>
      <c r="K400" s="83"/>
      <c r="L400" s="50">
        <v>130</v>
      </c>
      <c r="M400" s="50">
        <v>30</v>
      </c>
      <c r="N400" s="51">
        <f t="shared" si="253"/>
        <v>5697.1200000000008</v>
      </c>
      <c r="O400" s="51">
        <f t="shared" si="254"/>
        <v>1314.7200000000003</v>
      </c>
      <c r="P400" s="51">
        <f t="shared" si="255"/>
        <v>7011.8400000000011</v>
      </c>
      <c r="Q400" s="53"/>
      <c r="R400" s="4"/>
    </row>
    <row r="401" spans="1:18" s="5" customFormat="1" x14ac:dyDescent="0.2">
      <c r="A401" s="52" t="str">
        <f>IF(I401&lt;&gt;"",1+MAX($A$40:A399),"")</f>
        <v/>
      </c>
      <c r="B401" s="44"/>
      <c r="C401" s="44"/>
      <c r="D401" s="45"/>
      <c r="E401" s="120" t="s">
        <v>258</v>
      </c>
      <c r="F401" s="87"/>
      <c r="G401" s="87"/>
      <c r="H401" s="87"/>
      <c r="I401" s="83"/>
      <c r="J401" s="83"/>
      <c r="K401" s="83"/>
      <c r="L401" s="50"/>
      <c r="M401" s="50"/>
      <c r="N401" s="51"/>
      <c r="O401" s="51"/>
      <c r="P401" s="51"/>
      <c r="Q401" s="53"/>
      <c r="R401" s="4"/>
    </row>
    <row r="402" spans="1:18" s="5" customFormat="1" x14ac:dyDescent="0.2">
      <c r="A402" s="52">
        <f>IF(I402&lt;&gt;"",1+MAX($A$40:A400),"")</f>
        <v>168</v>
      </c>
      <c r="B402" s="44"/>
      <c r="C402" s="44"/>
      <c r="D402" s="45"/>
      <c r="E402" s="84" t="s">
        <v>259</v>
      </c>
      <c r="F402" s="87">
        <v>163.95</v>
      </c>
      <c r="G402" s="54">
        <v>0.1</v>
      </c>
      <c r="H402" s="48">
        <f t="shared" ref="H402:H407" si="257">IF(F402=0,"",F402*(1+G402))</f>
        <v>180.345</v>
      </c>
      <c r="I402" s="83" t="s">
        <v>94</v>
      </c>
      <c r="J402" s="83"/>
      <c r="K402" s="83"/>
      <c r="L402" s="50">
        <v>130</v>
      </c>
      <c r="M402" s="50">
        <v>30</v>
      </c>
      <c r="N402" s="51">
        <f t="shared" ref="N402:N407" si="258">IF(F402=0,"",L402*H402)</f>
        <v>23444.85</v>
      </c>
      <c r="O402" s="51">
        <f t="shared" ref="O402:O407" si="259">IF(F402=0,"",M402*H402)</f>
        <v>5410.35</v>
      </c>
      <c r="P402" s="51">
        <f t="shared" ref="P402:P407" si="260">IF(F402=0,"",N402+O402)</f>
        <v>28855.199999999997</v>
      </c>
      <c r="Q402" s="53"/>
      <c r="R402" s="4"/>
    </row>
    <row r="403" spans="1:18" s="5" customFormat="1" x14ac:dyDescent="0.2">
      <c r="A403" s="52">
        <f>IF(I403&lt;&gt;"",1+MAX($A$40:A401),"")</f>
        <v>168</v>
      </c>
      <c r="B403" s="44"/>
      <c r="C403" s="44"/>
      <c r="D403" s="45"/>
      <c r="E403" s="84" t="s">
        <v>260</v>
      </c>
      <c r="F403" s="87">
        <v>193.58</v>
      </c>
      <c r="G403" s="54">
        <v>0.1</v>
      </c>
      <c r="H403" s="48">
        <f t="shared" si="257"/>
        <v>212.93800000000005</v>
      </c>
      <c r="I403" s="83" t="s">
        <v>94</v>
      </c>
      <c r="J403" s="83"/>
      <c r="K403" s="83"/>
      <c r="L403" s="50">
        <v>120</v>
      </c>
      <c r="M403" s="50">
        <v>30</v>
      </c>
      <c r="N403" s="51">
        <f t="shared" si="258"/>
        <v>25552.560000000005</v>
      </c>
      <c r="O403" s="51">
        <f t="shared" si="259"/>
        <v>6388.1400000000012</v>
      </c>
      <c r="P403" s="51">
        <f t="shared" si="260"/>
        <v>31940.700000000004</v>
      </c>
      <c r="Q403" s="53"/>
      <c r="R403" s="4"/>
    </row>
    <row r="404" spans="1:18" s="5" customFormat="1" x14ac:dyDescent="0.2">
      <c r="A404" s="52">
        <f>IF(I404&lt;&gt;"",1+MAX($A$40:A402),"")</f>
        <v>169</v>
      </c>
      <c r="B404" s="44"/>
      <c r="C404" s="44"/>
      <c r="D404" s="45"/>
      <c r="E404" s="84" t="s">
        <v>261</v>
      </c>
      <c r="F404" s="87">
        <v>190.06</v>
      </c>
      <c r="G404" s="54">
        <v>0.1</v>
      </c>
      <c r="H404" s="48">
        <f t="shared" si="257"/>
        <v>209.06600000000003</v>
      </c>
      <c r="I404" s="83" t="s">
        <v>94</v>
      </c>
      <c r="J404" s="83"/>
      <c r="K404" s="83"/>
      <c r="L404" s="50">
        <v>160</v>
      </c>
      <c r="M404" s="50">
        <v>30</v>
      </c>
      <c r="N404" s="51">
        <f t="shared" si="258"/>
        <v>33450.560000000005</v>
      </c>
      <c r="O404" s="51">
        <f t="shared" si="259"/>
        <v>6271.9800000000014</v>
      </c>
      <c r="P404" s="51">
        <f t="shared" si="260"/>
        <v>39722.540000000008</v>
      </c>
      <c r="Q404" s="53"/>
      <c r="R404" s="4"/>
    </row>
    <row r="405" spans="1:18" s="5" customFormat="1" x14ac:dyDescent="0.2">
      <c r="A405" s="52">
        <f>IF(I405&lt;&gt;"",1+MAX($A$40:A403),"")</f>
        <v>169</v>
      </c>
      <c r="B405" s="44"/>
      <c r="C405" s="44"/>
      <c r="D405" s="45"/>
      <c r="E405" s="84" t="s">
        <v>262</v>
      </c>
      <c r="F405" s="87">
        <v>2.73</v>
      </c>
      <c r="G405" s="54">
        <v>0.1</v>
      </c>
      <c r="H405" s="48">
        <f t="shared" si="257"/>
        <v>3.0030000000000001</v>
      </c>
      <c r="I405" s="83" t="s">
        <v>94</v>
      </c>
      <c r="J405" s="83"/>
      <c r="K405" s="83"/>
      <c r="L405" s="50">
        <v>160</v>
      </c>
      <c r="M405" s="50">
        <v>30</v>
      </c>
      <c r="N405" s="51">
        <f t="shared" si="258"/>
        <v>480.48</v>
      </c>
      <c r="O405" s="51">
        <f t="shared" si="259"/>
        <v>90.09</v>
      </c>
      <c r="P405" s="51">
        <f t="shared" si="260"/>
        <v>570.57000000000005</v>
      </c>
      <c r="Q405" s="53"/>
      <c r="R405" s="4"/>
    </row>
    <row r="406" spans="1:18" s="5" customFormat="1" x14ac:dyDescent="0.2">
      <c r="A406" s="52">
        <f>IF(I406&lt;&gt;"",1+MAX($A$40:A404),"")</f>
        <v>170</v>
      </c>
      <c r="B406" s="44"/>
      <c r="C406" s="44"/>
      <c r="D406" s="45"/>
      <c r="E406" s="84" t="s">
        <v>263</v>
      </c>
      <c r="F406" s="87">
        <v>3.62</v>
      </c>
      <c r="G406" s="54">
        <v>0.1</v>
      </c>
      <c r="H406" s="48">
        <f t="shared" si="257"/>
        <v>3.9820000000000007</v>
      </c>
      <c r="I406" s="83" t="s">
        <v>94</v>
      </c>
      <c r="J406" s="83"/>
      <c r="K406" s="83"/>
      <c r="L406" s="50">
        <v>130</v>
      </c>
      <c r="M406" s="50">
        <v>30</v>
      </c>
      <c r="N406" s="51">
        <f t="shared" si="258"/>
        <v>517.66000000000008</v>
      </c>
      <c r="O406" s="51">
        <f t="shared" si="259"/>
        <v>119.46000000000002</v>
      </c>
      <c r="P406" s="51">
        <f t="shared" si="260"/>
        <v>637.12000000000012</v>
      </c>
      <c r="Q406" s="53"/>
      <c r="R406" s="4"/>
    </row>
    <row r="407" spans="1:18" s="5" customFormat="1" x14ac:dyDescent="0.2">
      <c r="A407" s="52">
        <f>IF(I407&lt;&gt;"",1+MAX($A$40:A405),"")</f>
        <v>170</v>
      </c>
      <c r="B407" s="44"/>
      <c r="C407" s="44"/>
      <c r="D407" s="45"/>
      <c r="E407" s="84" t="s">
        <v>264</v>
      </c>
      <c r="F407" s="87">
        <v>40.06</v>
      </c>
      <c r="G407" s="54">
        <v>0.1</v>
      </c>
      <c r="H407" s="48">
        <f t="shared" si="257"/>
        <v>44.06600000000001</v>
      </c>
      <c r="I407" s="83" t="s">
        <v>94</v>
      </c>
      <c r="J407" s="83"/>
      <c r="K407" s="83"/>
      <c r="L407" s="50">
        <v>130</v>
      </c>
      <c r="M407" s="50">
        <v>30</v>
      </c>
      <c r="N407" s="51">
        <f t="shared" si="258"/>
        <v>5728.5800000000008</v>
      </c>
      <c r="O407" s="51">
        <f t="shared" si="259"/>
        <v>1321.9800000000002</v>
      </c>
      <c r="P407" s="51">
        <f t="shared" si="260"/>
        <v>7050.5600000000013</v>
      </c>
      <c r="Q407" s="53"/>
      <c r="R407" s="4"/>
    </row>
    <row r="408" spans="1:18" s="5" customFormat="1" ht="18" customHeight="1" x14ac:dyDescent="0.2">
      <c r="A408" s="111" t="str">
        <f>IF(I408&lt;&gt;"",1+MAX($A$40:A406),"")</f>
        <v/>
      </c>
      <c r="B408" s="112"/>
      <c r="C408" s="112"/>
      <c r="D408" s="113" t="s">
        <v>58</v>
      </c>
      <c r="E408" s="114" t="s">
        <v>59</v>
      </c>
      <c r="F408" s="115"/>
      <c r="G408" s="118"/>
      <c r="H408" s="115"/>
      <c r="I408" s="112"/>
      <c r="J408" s="116"/>
      <c r="K408" s="116"/>
      <c r="L408" s="116"/>
      <c r="M408" s="116"/>
      <c r="N408" s="119"/>
      <c r="O408" s="117"/>
      <c r="P408" s="117"/>
      <c r="Q408" s="117">
        <f>SUM(P409:P410)</f>
        <v>70000</v>
      </c>
      <c r="R408" s="4"/>
    </row>
    <row r="409" spans="1:18" s="5" customFormat="1" x14ac:dyDescent="0.2">
      <c r="A409" s="52" t="str">
        <f>IF(I409&lt;&gt;"",1+MAX($A$40:A407),"")</f>
        <v/>
      </c>
      <c r="B409" s="44"/>
      <c r="C409" s="44"/>
      <c r="D409" s="45"/>
      <c r="E409" s="120" t="s">
        <v>265</v>
      </c>
      <c r="F409" s="82"/>
      <c r="G409" s="82"/>
      <c r="H409" s="82"/>
      <c r="I409" s="83"/>
      <c r="J409" s="83"/>
      <c r="K409" s="83"/>
      <c r="L409" s="50"/>
      <c r="M409" s="50"/>
      <c r="N409" s="51" t="str">
        <f t="shared" ref="N409:N410" si="261">IF(F409=0,"",L409*H409)</f>
        <v/>
      </c>
      <c r="O409" s="51" t="str">
        <f t="shared" ref="O409:O410" si="262">IF(F409=0,"",M409*H409)</f>
        <v/>
      </c>
      <c r="P409" s="51" t="str">
        <f t="shared" ref="P409" si="263">IF(F409=0,"",N409+O409)</f>
        <v/>
      </c>
      <c r="Q409" s="53"/>
      <c r="R409" s="4"/>
    </row>
    <row r="410" spans="1:18" s="5" customFormat="1" ht="31.5" x14ac:dyDescent="0.2">
      <c r="A410" s="52">
        <f>IF(I410&lt;&gt;"",1+MAX($A$40:A408),"")</f>
        <v>171</v>
      </c>
      <c r="B410" s="44"/>
      <c r="C410" s="44"/>
      <c r="D410" s="45"/>
      <c r="E410" s="88" t="s">
        <v>266</v>
      </c>
      <c r="F410" s="82">
        <v>1</v>
      </c>
      <c r="G410" s="54">
        <f t="shared" ref="G410" si="264">IF(F410=0,"",0)</f>
        <v>0</v>
      </c>
      <c r="H410" s="48">
        <f t="shared" ref="H410" si="265">IF(F410=0,"",F410*(1+G410))</f>
        <v>1</v>
      </c>
      <c r="I410" s="83" t="s">
        <v>79</v>
      </c>
      <c r="J410" s="83"/>
      <c r="K410" s="83"/>
      <c r="L410" s="50">
        <v>50000</v>
      </c>
      <c r="M410" s="50">
        <v>20000</v>
      </c>
      <c r="N410" s="51">
        <f t="shared" si="261"/>
        <v>50000</v>
      </c>
      <c r="O410" s="51">
        <f t="shared" si="262"/>
        <v>20000</v>
      </c>
      <c r="P410" s="51">
        <f>IF(F410=0,"",N410+O410)</f>
        <v>70000</v>
      </c>
      <c r="Q410" s="53"/>
      <c r="R410" s="4"/>
    </row>
    <row r="411" spans="1:18" s="5" customFormat="1" ht="18" customHeight="1" x14ac:dyDescent="0.2">
      <c r="A411" s="111" t="str">
        <f>IF(I411&lt;&gt;"",1+MAX($A$40:A409),"")</f>
        <v/>
      </c>
      <c r="B411" s="112"/>
      <c r="C411" s="112"/>
      <c r="D411" s="113" t="s">
        <v>38</v>
      </c>
      <c r="E411" s="114" t="s">
        <v>39</v>
      </c>
      <c r="F411" s="115"/>
      <c r="G411" s="118"/>
      <c r="H411" s="115"/>
      <c r="I411" s="112"/>
      <c r="J411" s="116"/>
      <c r="K411" s="116"/>
      <c r="L411" s="116"/>
      <c r="M411" s="116"/>
      <c r="N411" s="119"/>
      <c r="O411" s="117"/>
      <c r="P411" s="117"/>
      <c r="Q411" s="117">
        <f>SUM(P412:P413)</f>
        <v>0</v>
      </c>
      <c r="R411" s="4"/>
    </row>
    <row r="412" spans="1:18" s="5" customFormat="1" x14ac:dyDescent="0.2">
      <c r="A412" s="52" t="str">
        <f>IF(I412&lt;&gt;"",1+MAX($A$40:A410),"")</f>
        <v/>
      </c>
      <c r="B412" s="44"/>
      <c r="C412" s="44"/>
      <c r="D412" s="45"/>
      <c r="E412" s="120" t="s">
        <v>181</v>
      </c>
      <c r="F412" s="74"/>
      <c r="G412" s="54" t="str">
        <f t="shared" ref="G412:G413" si="266">IF(F412=0,"",0)</f>
        <v/>
      </c>
      <c r="H412" s="48" t="str">
        <f t="shared" ref="H412:H413" si="267">IF(F412=0,"",F412*(1+G412))</f>
        <v/>
      </c>
      <c r="I412" s="75"/>
      <c r="J412" s="75"/>
      <c r="K412" s="75"/>
      <c r="L412" s="50"/>
      <c r="M412" s="50"/>
      <c r="N412" s="51" t="str">
        <f t="shared" ref="N412:N413" si="268">IF(F412=0,"",L412*H412)</f>
        <v/>
      </c>
      <c r="O412" s="51" t="str">
        <f t="shared" ref="O412:O413" si="269">IF(F412=0,"",M412*H412)</f>
        <v/>
      </c>
      <c r="P412" s="51" t="str">
        <f t="shared" ref="P412" si="270">IF(F412=0,"",N412+O412)</f>
        <v/>
      </c>
      <c r="Q412" s="53"/>
      <c r="R412" s="4"/>
    </row>
    <row r="413" spans="1:18" s="5" customFormat="1" x14ac:dyDescent="0.2">
      <c r="A413" s="52">
        <f>IF(I413&lt;&gt;"",1+MAX($A$40:A411),"")</f>
        <v>172</v>
      </c>
      <c r="B413" s="44"/>
      <c r="C413" s="44"/>
      <c r="D413" s="45"/>
      <c r="E413" s="76" t="s">
        <v>496</v>
      </c>
      <c r="F413" s="74">
        <v>1</v>
      </c>
      <c r="G413" s="54">
        <f t="shared" si="266"/>
        <v>0</v>
      </c>
      <c r="H413" s="48">
        <f t="shared" si="267"/>
        <v>1</v>
      </c>
      <c r="I413" s="75" t="s">
        <v>28</v>
      </c>
      <c r="J413" s="75"/>
      <c r="K413" s="75"/>
      <c r="L413" s="50"/>
      <c r="M413" s="50"/>
      <c r="N413" s="51">
        <f t="shared" si="268"/>
        <v>0</v>
      </c>
      <c r="O413" s="51">
        <f t="shared" si="269"/>
        <v>0</v>
      </c>
      <c r="P413" s="51">
        <f>IF(F413=0,"",N413+O413)</f>
        <v>0</v>
      </c>
      <c r="Q413" s="53"/>
      <c r="R413" s="4"/>
    </row>
    <row r="414" spans="1:18" s="5" customFormat="1" ht="18" customHeight="1" x14ac:dyDescent="0.2">
      <c r="A414" s="111" t="str">
        <f>IF(I414&lt;&gt;"",1+MAX($A$40:A412),"")</f>
        <v/>
      </c>
      <c r="B414" s="112"/>
      <c r="C414" s="112"/>
      <c r="D414" s="113" t="s">
        <v>44</v>
      </c>
      <c r="E414" s="114" t="s">
        <v>45</v>
      </c>
      <c r="F414" s="115"/>
      <c r="G414" s="118"/>
      <c r="H414" s="115"/>
      <c r="I414" s="112"/>
      <c r="J414" s="116"/>
      <c r="K414" s="116"/>
      <c r="L414" s="116"/>
      <c r="M414" s="116"/>
      <c r="N414" s="119"/>
      <c r="O414" s="117"/>
      <c r="P414" s="117"/>
      <c r="Q414" s="117">
        <f>SUM(P415:P466)</f>
        <v>225056.71199999997</v>
      </c>
      <c r="R414" s="4"/>
    </row>
    <row r="415" spans="1:18" s="5" customFormat="1" x14ac:dyDescent="0.2">
      <c r="A415" s="52" t="str">
        <f>IF(I415&lt;&gt;"",1+MAX($A$40:A413),"")</f>
        <v/>
      </c>
      <c r="B415" s="44"/>
      <c r="C415" s="44"/>
      <c r="D415" s="45"/>
      <c r="E415" s="120" t="s">
        <v>520</v>
      </c>
      <c r="F415" s="82"/>
      <c r="G415" s="82"/>
      <c r="H415" s="83"/>
      <c r="I415" s="83"/>
      <c r="J415" s="83"/>
      <c r="K415" s="83"/>
      <c r="L415" s="50"/>
      <c r="M415" s="50"/>
      <c r="N415" s="51" t="str">
        <f>IF(F415=0,"",L415*H415)</f>
        <v/>
      </c>
      <c r="O415" s="51" t="str">
        <f>IF(F415=0,"",M415*H415)</f>
        <v/>
      </c>
      <c r="P415" s="51" t="str">
        <f>IF(F415=0,"",N415+O415)</f>
        <v/>
      </c>
      <c r="Q415" s="53"/>
      <c r="R415" s="4"/>
    </row>
    <row r="416" spans="1:18" s="5" customFormat="1" x14ac:dyDescent="0.25">
      <c r="A416" s="52">
        <f>IF(I416&lt;&gt;"",1+MAX($A$40:A414),"")</f>
        <v>173</v>
      </c>
      <c r="B416" s="44"/>
      <c r="C416" s="44"/>
      <c r="D416" s="45"/>
      <c r="E416" s="99" t="s">
        <v>521</v>
      </c>
      <c r="F416" s="87">
        <v>21</v>
      </c>
      <c r="G416" s="54">
        <v>0.1</v>
      </c>
      <c r="H416" s="48">
        <f t="shared" ref="H416:H424" si="271">IF(F416=0,"",F416*(1+G416))</f>
        <v>23.1</v>
      </c>
      <c r="I416" s="83" t="s">
        <v>79</v>
      </c>
      <c r="J416" s="83"/>
      <c r="K416" s="83"/>
      <c r="L416" s="50">
        <v>600</v>
      </c>
      <c r="M416" s="50">
        <v>400</v>
      </c>
      <c r="N416" s="51">
        <f t="shared" ref="N416:N466" si="272">IF(F416=0,"",L416*H416)</f>
        <v>13860</v>
      </c>
      <c r="O416" s="51">
        <f t="shared" ref="O416:O466" si="273">IF(F416=0,"",M416*H416)</f>
        <v>9240</v>
      </c>
      <c r="P416" s="51">
        <f t="shared" ref="P416:P466" si="274">IF(F416=0,"",N416+O416)</f>
        <v>23100</v>
      </c>
      <c r="Q416" s="53"/>
      <c r="R416" s="4"/>
    </row>
    <row r="417" spans="1:18" s="5" customFormat="1" x14ac:dyDescent="0.25">
      <c r="A417" s="52">
        <f>IF(I417&lt;&gt;"",1+MAX($A$40:A415),"")</f>
        <v>173</v>
      </c>
      <c r="B417" s="44"/>
      <c r="C417" s="44"/>
      <c r="D417" s="45"/>
      <c r="E417" s="99" t="s">
        <v>522</v>
      </c>
      <c r="F417" s="87">
        <v>21</v>
      </c>
      <c r="G417" s="54">
        <v>0.1</v>
      </c>
      <c r="H417" s="48">
        <f t="shared" si="271"/>
        <v>23.1</v>
      </c>
      <c r="I417" s="83" t="s">
        <v>79</v>
      </c>
      <c r="J417" s="83"/>
      <c r="K417" s="83"/>
      <c r="L417" s="50">
        <v>650</v>
      </c>
      <c r="M417" s="50">
        <v>300</v>
      </c>
      <c r="N417" s="51">
        <f t="shared" si="272"/>
        <v>15015.000000000002</v>
      </c>
      <c r="O417" s="51">
        <f t="shared" si="273"/>
        <v>6930</v>
      </c>
      <c r="P417" s="51">
        <f t="shared" si="274"/>
        <v>21945</v>
      </c>
      <c r="Q417" s="53"/>
      <c r="R417" s="4"/>
    </row>
    <row r="418" spans="1:18" s="5" customFormat="1" x14ac:dyDescent="0.25">
      <c r="A418" s="52">
        <f>IF(I418&lt;&gt;"",1+MAX($A$40:A416),"")</f>
        <v>174</v>
      </c>
      <c r="B418" s="44"/>
      <c r="C418" s="44"/>
      <c r="D418" s="45"/>
      <c r="E418" s="99" t="s">
        <v>523</v>
      </c>
      <c r="F418" s="87">
        <v>15</v>
      </c>
      <c r="G418" s="54">
        <v>0.1</v>
      </c>
      <c r="H418" s="48">
        <f t="shared" si="271"/>
        <v>16.5</v>
      </c>
      <c r="I418" s="83" t="s">
        <v>79</v>
      </c>
      <c r="J418" s="83"/>
      <c r="K418" s="83"/>
      <c r="L418" s="50">
        <v>2000</v>
      </c>
      <c r="M418" s="50">
        <v>500</v>
      </c>
      <c r="N418" s="51">
        <f t="shared" si="272"/>
        <v>33000</v>
      </c>
      <c r="O418" s="51">
        <f t="shared" si="273"/>
        <v>8250</v>
      </c>
      <c r="P418" s="51">
        <f t="shared" si="274"/>
        <v>41250</v>
      </c>
      <c r="Q418" s="53"/>
      <c r="R418" s="4"/>
    </row>
    <row r="419" spans="1:18" s="5" customFormat="1" x14ac:dyDescent="0.25">
      <c r="A419" s="52">
        <f>IF(I419&lt;&gt;"",1+MAX($A$40:A417),"")</f>
        <v>174</v>
      </c>
      <c r="B419" s="44"/>
      <c r="C419" s="44"/>
      <c r="D419" s="45"/>
      <c r="E419" s="99" t="s">
        <v>524</v>
      </c>
      <c r="F419" s="87">
        <v>10</v>
      </c>
      <c r="G419" s="54">
        <v>0.1</v>
      </c>
      <c r="H419" s="48">
        <f t="shared" si="271"/>
        <v>11</v>
      </c>
      <c r="I419" s="83" t="s">
        <v>79</v>
      </c>
      <c r="J419" s="83"/>
      <c r="K419" s="83"/>
      <c r="L419" s="50">
        <v>700</v>
      </c>
      <c r="M419" s="50">
        <v>300</v>
      </c>
      <c r="N419" s="51">
        <f t="shared" si="272"/>
        <v>7700</v>
      </c>
      <c r="O419" s="51">
        <f t="shared" si="273"/>
        <v>3300</v>
      </c>
      <c r="P419" s="51">
        <f t="shared" si="274"/>
        <v>11000</v>
      </c>
      <c r="Q419" s="53"/>
      <c r="R419" s="4"/>
    </row>
    <row r="420" spans="1:18" s="5" customFormat="1" x14ac:dyDescent="0.25">
      <c r="A420" s="52">
        <f>IF(I420&lt;&gt;"",1+MAX($A$40:A418),"")</f>
        <v>175</v>
      </c>
      <c r="B420" s="44"/>
      <c r="C420" s="44"/>
      <c r="D420" s="45"/>
      <c r="E420" s="99" t="s">
        <v>525</v>
      </c>
      <c r="F420" s="87">
        <v>1</v>
      </c>
      <c r="G420" s="54">
        <v>0.1</v>
      </c>
      <c r="H420" s="48">
        <f t="shared" si="271"/>
        <v>1.1000000000000001</v>
      </c>
      <c r="I420" s="83" t="s">
        <v>79</v>
      </c>
      <c r="J420" s="83"/>
      <c r="K420" s="83"/>
      <c r="L420" s="50">
        <v>1000</v>
      </c>
      <c r="M420" s="50">
        <v>500</v>
      </c>
      <c r="N420" s="51">
        <f t="shared" si="272"/>
        <v>1100</v>
      </c>
      <c r="O420" s="51">
        <f t="shared" si="273"/>
        <v>550</v>
      </c>
      <c r="P420" s="51">
        <f t="shared" si="274"/>
        <v>1650</v>
      </c>
      <c r="Q420" s="53"/>
      <c r="R420" s="4"/>
    </row>
    <row r="421" spans="1:18" s="5" customFormat="1" x14ac:dyDescent="0.25">
      <c r="A421" s="52">
        <f>IF(I421&lt;&gt;"",1+MAX($A$40:A419),"")</f>
        <v>175</v>
      </c>
      <c r="B421" s="44"/>
      <c r="C421" s="44"/>
      <c r="D421" s="45"/>
      <c r="E421" s="99" t="s">
        <v>526</v>
      </c>
      <c r="F421" s="87">
        <v>1</v>
      </c>
      <c r="G421" s="54">
        <v>0.1</v>
      </c>
      <c r="H421" s="48">
        <f t="shared" si="271"/>
        <v>1.1000000000000001</v>
      </c>
      <c r="I421" s="83" t="s">
        <v>79</v>
      </c>
      <c r="J421" s="83"/>
      <c r="K421" s="83"/>
      <c r="L421" s="50">
        <v>2000</v>
      </c>
      <c r="M421" s="50">
        <v>500</v>
      </c>
      <c r="N421" s="51">
        <f t="shared" si="272"/>
        <v>2200</v>
      </c>
      <c r="O421" s="51">
        <f t="shared" si="273"/>
        <v>550</v>
      </c>
      <c r="P421" s="51">
        <f t="shared" si="274"/>
        <v>2750</v>
      </c>
      <c r="Q421" s="53"/>
      <c r="R421" s="4"/>
    </row>
    <row r="422" spans="1:18" s="5" customFormat="1" x14ac:dyDescent="0.25">
      <c r="A422" s="52">
        <f>IF(I422&lt;&gt;"",1+MAX($A$40:A420),"")</f>
        <v>176</v>
      </c>
      <c r="B422" s="44"/>
      <c r="C422" s="44"/>
      <c r="D422" s="45"/>
      <c r="E422" s="99" t="s">
        <v>527</v>
      </c>
      <c r="F422" s="87">
        <v>1</v>
      </c>
      <c r="G422" s="54">
        <v>0.1</v>
      </c>
      <c r="H422" s="48">
        <f t="shared" si="271"/>
        <v>1.1000000000000001</v>
      </c>
      <c r="I422" s="83" t="s">
        <v>79</v>
      </c>
      <c r="J422" s="83"/>
      <c r="K422" s="83"/>
      <c r="L422" s="50">
        <v>4500</v>
      </c>
      <c r="M422" s="50">
        <v>500</v>
      </c>
      <c r="N422" s="51">
        <f t="shared" si="272"/>
        <v>4950</v>
      </c>
      <c r="O422" s="51">
        <f t="shared" si="273"/>
        <v>550</v>
      </c>
      <c r="P422" s="51">
        <f t="shared" si="274"/>
        <v>5500</v>
      </c>
      <c r="Q422" s="53"/>
      <c r="R422" s="4"/>
    </row>
    <row r="423" spans="1:18" s="5" customFormat="1" x14ac:dyDescent="0.25">
      <c r="A423" s="52">
        <f>IF(I423&lt;&gt;"",1+MAX($A$40:A421),"")</f>
        <v>176</v>
      </c>
      <c r="B423" s="44"/>
      <c r="C423" s="44"/>
      <c r="D423" s="45"/>
      <c r="E423" s="99" t="s">
        <v>528</v>
      </c>
      <c r="F423" s="87">
        <v>1</v>
      </c>
      <c r="G423" s="54">
        <v>0.1</v>
      </c>
      <c r="H423" s="48">
        <f t="shared" si="271"/>
        <v>1.1000000000000001</v>
      </c>
      <c r="I423" s="83" t="s">
        <v>79</v>
      </c>
      <c r="J423" s="83"/>
      <c r="K423" s="83"/>
      <c r="L423" s="50">
        <v>700</v>
      </c>
      <c r="M423" s="50">
        <v>300</v>
      </c>
      <c r="N423" s="51">
        <f t="shared" si="272"/>
        <v>770.00000000000011</v>
      </c>
      <c r="O423" s="51">
        <f t="shared" si="273"/>
        <v>330</v>
      </c>
      <c r="P423" s="51">
        <f t="shared" si="274"/>
        <v>1100</v>
      </c>
      <c r="Q423" s="53"/>
      <c r="R423" s="4"/>
    </row>
    <row r="424" spans="1:18" s="5" customFormat="1" x14ac:dyDescent="0.25">
      <c r="A424" s="52">
        <f>IF(I424&lt;&gt;"",1+MAX($A$40:A422),"")</f>
        <v>177</v>
      </c>
      <c r="B424" s="44"/>
      <c r="C424" s="44"/>
      <c r="D424" s="45"/>
      <c r="E424" s="99" t="s">
        <v>529</v>
      </c>
      <c r="F424" s="87">
        <v>1</v>
      </c>
      <c r="G424" s="54">
        <v>0.1</v>
      </c>
      <c r="H424" s="48">
        <f t="shared" si="271"/>
        <v>1.1000000000000001</v>
      </c>
      <c r="I424" s="83" t="s">
        <v>79</v>
      </c>
      <c r="J424" s="83"/>
      <c r="K424" s="83"/>
      <c r="L424" s="50">
        <v>700</v>
      </c>
      <c r="M424" s="50">
        <v>300</v>
      </c>
      <c r="N424" s="51">
        <f t="shared" si="272"/>
        <v>770.00000000000011</v>
      </c>
      <c r="O424" s="51">
        <f t="shared" si="273"/>
        <v>330</v>
      </c>
      <c r="P424" s="51">
        <f t="shared" si="274"/>
        <v>1100</v>
      </c>
      <c r="Q424" s="53"/>
      <c r="R424" s="4"/>
    </row>
    <row r="425" spans="1:18" s="5" customFormat="1" x14ac:dyDescent="0.2">
      <c r="A425" s="52" t="str">
        <f>IF(I425&lt;&gt;"",1+MAX($A$40:A423),"")</f>
        <v/>
      </c>
      <c r="B425" s="44"/>
      <c r="C425" s="44"/>
      <c r="D425" s="45"/>
      <c r="E425" s="120" t="s">
        <v>519</v>
      </c>
      <c r="F425" s="82"/>
      <c r="G425" s="82"/>
      <c r="H425" s="82"/>
      <c r="I425" s="83"/>
      <c r="J425" s="83"/>
      <c r="K425" s="83"/>
      <c r="L425" s="50"/>
      <c r="M425" s="50"/>
      <c r="N425" s="51" t="str">
        <f t="shared" si="272"/>
        <v/>
      </c>
      <c r="O425" s="51" t="str">
        <f t="shared" si="273"/>
        <v/>
      </c>
      <c r="P425" s="51" t="str">
        <f t="shared" si="274"/>
        <v/>
      </c>
      <c r="Q425" s="53"/>
      <c r="R425" s="4"/>
    </row>
    <row r="426" spans="1:18" s="5" customFormat="1" x14ac:dyDescent="0.2">
      <c r="A426" s="52">
        <f>IF(I426&lt;&gt;"",1+MAX($A$40:A424),"")</f>
        <v>178</v>
      </c>
      <c r="B426" s="44"/>
      <c r="C426" s="44"/>
      <c r="D426" s="45"/>
      <c r="E426" s="84" t="s">
        <v>500</v>
      </c>
      <c r="F426" s="87">
        <v>12.47</v>
      </c>
      <c r="G426" s="54">
        <v>0.1</v>
      </c>
      <c r="H426" s="48">
        <f t="shared" ref="H426:H440" si="275">IF(F426=0,"",F426*(1+G426))</f>
        <v>13.717000000000002</v>
      </c>
      <c r="I426" s="83" t="s">
        <v>94</v>
      </c>
      <c r="J426" s="83"/>
      <c r="K426" s="83"/>
      <c r="L426" s="50">
        <v>7</v>
      </c>
      <c r="M426" s="50">
        <v>3</v>
      </c>
      <c r="N426" s="51">
        <f t="shared" si="272"/>
        <v>96.01900000000002</v>
      </c>
      <c r="O426" s="51">
        <f t="shared" si="273"/>
        <v>41.15100000000001</v>
      </c>
      <c r="P426" s="51">
        <f t="shared" si="274"/>
        <v>137.17000000000002</v>
      </c>
      <c r="Q426" s="53"/>
      <c r="R426" s="4"/>
    </row>
    <row r="427" spans="1:18" s="5" customFormat="1" x14ac:dyDescent="0.2">
      <c r="A427" s="52">
        <f>IF(I427&lt;&gt;"",1+MAX($A$40:A425),"")</f>
        <v>178</v>
      </c>
      <c r="B427" s="44"/>
      <c r="C427" s="44"/>
      <c r="D427" s="45"/>
      <c r="E427" s="84" t="s">
        <v>501</v>
      </c>
      <c r="F427" s="87">
        <v>329.71</v>
      </c>
      <c r="G427" s="54">
        <v>0.1</v>
      </c>
      <c r="H427" s="48">
        <f t="shared" si="275"/>
        <v>362.68099999999998</v>
      </c>
      <c r="I427" s="83" t="s">
        <v>94</v>
      </c>
      <c r="J427" s="83"/>
      <c r="K427" s="83"/>
      <c r="L427" s="50">
        <v>6</v>
      </c>
      <c r="M427" s="50">
        <v>3</v>
      </c>
      <c r="N427" s="51">
        <f t="shared" si="272"/>
        <v>2176.0859999999998</v>
      </c>
      <c r="O427" s="51">
        <f t="shared" si="273"/>
        <v>1088.0429999999999</v>
      </c>
      <c r="P427" s="51">
        <f t="shared" si="274"/>
        <v>3264.1289999999999</v>
      </c>
      <c r="Q427" s="53"/>
      <c r="R427" s="4"/>
    </row>
    <row r="428" spans="1:18" s="5" customFormat="1" x14ac:dyDescent="0.2">
      <c r="A428" s="52">
        <f>IF(I428&lt;&gt;"",1+MAX($A$40:A426),"")</f>
        <v>179</v>
      </c>
      <c r="B428" s="44"/>
      <c r="C428" s="44"/>
      <c r="D428" s="45"/>
      <c r="E428" s="84" t="s">
        <v>502</v>
      </c>
      <c r="F428" s="87">
        <v>42.24</v>
      </c>
      <c r="G428" s="54">
        <v>0.1</v>
      </c>
      <c r="H428" s="48">
        <f t="shared" si="275"/>
        <v>46.464000000000006</v>
      </c>
      <c r="I428" s="83" t="s">
        <v>94</v>
      </c>
      <c r="J428" s="83"/>
      <c r="K428" s="83"/>
      <c r="L428" s="50">
        <v>8</v>
      </c>
      <c r="M428" s="50">
        <v>4</v>
      </c>
      <c r="N428" s="51">
        <f t="shared" si="272"/>
        <v>371.71200000000005</v>
      </c>
      <c r="O428" s="51">
        <f t="shared" si="273"/>
        <v>185.85600000000002</v>
      </c>
      <c r="P428" s="51">
        <f t="shared" si="274"/>
        <v>557.5680000000001</v>
      </c>
      <c r="Q428" s="53"/>
      <c r="R428" s="4"/>
    </row>
    <row r="429" spans="1:18" s="5" customFormat="1" x14ac:dyDescent="0.2">
      <c r="A429" s="52">
        <f>IF(I429&lt;&gt;"",1+MAX($A$40:A427),"")</f>
        <v>179</v>
      </c>
      <c r="B429" s="44"/>
      <c r="C429" s="44"/>
      <c r="D429" s="45"/>
      <c r="E429" s="84" t="s">
        <v>503</v>
      </c>
      <c r="F429" s="87">
        <v>83.97</v>
      </c>
      <c r="G429" s="54">
        <v>0.1</v>
      </c>
      <c r="H429" s="48">
        <f t="shared" si="275"/>
        <v>92.367000000000004</v>
      </c>
      <c r="I429" s="83" t="s">
        <v>94</v>
      </c>
      <c r="J429" s="83"/>
      <c r="K429" s="83"/>
      <c r="L429" s="50">
        <v>8</v>
      </c>
      <c r="M429" s="50">
        <v>4</v>
      </c>
      <c r="N429" s="51">
        <f t="shared" si="272"/>
        <v>738.93600000000004</v>
      </c>
      <c r="O429" s="51">
        <f t="shared" si="273"/>
        <v>369.46800000000002</v>
      </c>
      <c r="P429" s="51">
        <f t="shared" si="274"/>
        <v>1108.404</v>
      </c>
      <c r="Q429" s="53"/>
      <c r="R429" s="4"/>
    </row>
    <row r="430" spans="1:18" s="5" customFormat="1" x14ac:dyDescent="0.2">
      <c r="A430" s="52">
        <f>IF(I430&lt;&gt;"",1+MAX($A$40:A428),"")</f>
        <v>180</v>
      </c>
      <c r="B430" s="44"/>
      <c r="C430" s="44"/>
      <c r="D430" s="45"/>
      <c r="E430" s="84" t="s">
        <v>504</v>
      </c>
      <c r="F430" s="87">
        <v>155.91999999999999</v>
      </c>
      <c r="G430" s="54">
        <v>0.1</v>
      </c>
      <c r="H430" s="48">
        <f t="shared" si="275"/>
        <v>171.512</v>
      </c>
      <c r="I430" s="83" t="s">
        <v>94</v>
      </c>
      <c r="J430" s="83"/>
      <c r="K430" s="83"/>
      <c r="L430" s="50">
        <v>7</v>
      </c>
      <c r="M430" s="50">
        <v>3</v>
      </c>
      <c r="N430" s="51">
        <f t="shared" si="272"/>
        <v>1200.5840000000001</v>
      </c>
      <c r="O430" s="51">
        <f t="shared" si="273"/>
        <v>514.53600000000006</v>
      </c>
      <c r="P430" s="51">
        <f t="shared" si="274"/>
        <v>1715.1200000000001</v>
      </c>
      <c r="Q430" s="53"/>
      <c r="R430" s="4"/>
    </row>
    <row r="431" spans="1:18" s="5" customFormat="1" x14ac:dyDescent="0.2">
      <c r="A431" s="52">
        <f>IF(I431&lt;&gt;"",1+MAX($A$40:A429),"")</f>
        <v>180</v>
      </c>
      <c r="B431" s="44"/>
      <c r="C431" s="44"/>
      <c r="D431" s="45"/>
      <c r="E431" s="84" t="s">
        <v>505</v>
      </c>
      <c r="F431" s="87">
        <v>97.32</v>
      </c>
      <c r="G431" s="54">
        <v>0.1</v>
      </c>
      <c r="H431" s="48">
        <f t="shared" si="275"/>
        <v>107.05200000000001</v>
      </c>
      <c r="I431" s="83" t="s">
        <v>94</v>
      </c>
      <c r="J431" s="83"/>
      <c r="K431" s="83"/>
      <c r="L431" s="50">
        <v>7</v>
      </c>
      <c r="M431" s="50">
        <v>3</v>
      </c>
      <c r="N431" s="51">
        <f t="shared" si="272"/>
        <v>749.36400000000003</v>
      </c>
      <c r="O431" s="51">
        <f t="shared" si="273"/>
        <v>321.15600000000001</v>
      </c>
      <c r="P431" s="51">
        <f t="shared" si="274"/>
        <v>1070.52</v>
      </c>
      <c r="Q431" s="53"/>
      <c r="R431" s="4"/>
    </row>
    <row r="432" spans="1:18" s="5" customFormat="1" x14ac:dyDescent="0.2">
      <c r="A432" s="52">
        <f>IF(I432&lt;&gt;"",1+MAX($A$40:A430),"")</f>
        <v>181</v>
      </c>
      <c r="B432" s="44"/>
      <c r="C432" s="44"/>
      <c r="D432" s="45"/>
      <c r="E432" s="84" t="s">
        <v>506</v>
      </c>
      <c r="F432" s="87">
        <v>300.58999999999997</v>
      </c>
      <c r="G432" s="54">
        <v>0.1</v>
      </c>
      <c r="H432" s="48">
        <f t="shared" si="275"/>
        <v>330.649</v>
      </c>
      <c r="I432" s="83" t="s">
        <v>94</v>
      </c>
      <c r="J432" s="83"/>
      <c r="K432" s="83"/>
      <c r="L432" s="50">
        <v>7</v>
      </c>
      <c r="M432" s="50">
        <v>3</v>
      </c>
      <c r="N432" s="51">
        <f t="shared" si="272"/>
        <v>2314.5430000000001</v>
      </c>
      <c r="O432" s="51">
        <f t="shared" si="273"/>
        <v>991.947</v>
      </c>
      <c r="P432" s="51">
        <f t="shared" si="274"/>
        <v>3306.4900000000002</v>
      </c>
      <c r="Q432" s="53"/>
      <c r="R432" s="4"/>
    </row>
    <row r="433" spans="1:18" s="5" customFormat="1" x14ac:dyDescent="0.2">
      <c r="A433" s="52">
        <f>IF(I433&lt;&gt;"",1+MAX($A$40:A431),"")</f>
        <v>181</v>
      </c>
      <c r="B433" s="44"/>
      <c r="C433" s="44"/>
      <c r="D433" s="45"/>
      <c r="E433" s="84" t="s">
        <v>507</v>
      </c>
      <c r="F433" s="87">
        <v>359.99</v>
      </c>
      <c r="G433" s="54">
        <v>0.1</v>
      </c>
      <c r="H433" s="48">
        <f t="shared" si="275"/>
        <v>395.98900000000003</v>
      </c>
      <c r="I433" s="83" t="s">
        <v>94</v>
      </c>
      <c r="J433" s="83"/>
      <c r="K433" s="83"/>
      <c r="L433" s="50">
        <v>6</v>
      </c>
      <c r="M433" s="50">
        <v>3</v>
      </c>
      <c r="N433" s="51">
        <f t="shared" si="272"/>
        <v>2375.9340000000002</v>
      </c>
      <c r="O433" s="51">
        <f t="shared" si="273"/>
        <v>1187.9670000000001</v>
      </c>
      <c r="P433" s="51">
        <f t="shared" si="274"/>
        <v>3563.9010000000003</v>
      </c>
      <c r="Q433" s="53"/>
      <c r="R433" s="4"/>
    </row>
    <row r="434" spans="1:18" s="5" customFormat="1" x14ac:dyDescent="0.2">
      <c r="A434" s="52">
        <f>IF(I434&lt;&gt;"",1+MAX($A$40:A432),"")</f>
        <v>182</v>
      </c>
      <c r="B434" s="44"/>
      <c r="C434" s="44"/>
      <c r="D434" s="45"/>
      <c r="E434" s="84" t="s">
        <v>508</v>
      </c>
      <c r="F434" s="87">
        <v>85.52</v>
      </c>
      <c r="G434" s="54">
        <v>0.1</v>
      </c>
      <c r="H434" s="48">
        <f t="shared" si="275"/>
        <v>94.072000000000003</v>
      </c>
      <c r="I434" s="83" t="s">
        <v>94</v>
      </c>
      <c r="J434" s="83"/>
      <c r="K434" s="83"/>
      <c r="L434" s="50">
        <v>5</v>
      </c>
      <c r="M434" s="50">
        <v>3</v>
      </c>
      <c r="N434" s="51">
        <f t="shared" si="272"/>
        <v>470.36</v>
      </c>
      <c r="O434" s="51">
        <f t="shared" si="273"/>
        <v>282.21600000000001</v>
      </c>
      <c r="P434" s="51">
        <f t="shared" si="274"/>
        <v>752.57600000000002</v>
      </c>
      <c r="Q434" s="53"/>
      <c r="R434" s="4"/>
    </row>
    <row r="435" spans="1:18" s="5" customFormat="1" x14ac:dyDescent="0.2">
      <c r="A435" s="52">
        <f>IF(I435&lt;&gt;"",1+MAX($A$40:A433),"")</f>
        <v>182</v>
      </c>
      <c r="B435" s="44"/>
      <c r="C435" s="44"/>
      <c r="D435" s="45"/>
      <c r="E435" s="84" t="s">
        <v>509</v>
      </c>
      <c r="F435" s="87">
        <v>14.88</v>
      </c>
      <c r="G435" s="54">
        <v>0.1</v>
      </c>
      <c r="H435" s="48">
        <f t="shared" si="275"/>
        <v>16.368000000000002</v>
      </c>
      <c r="I435" s="83" t="s">
        <v>94</v>
      </c>
      <c r="J435" s="83"/>
      <c r="K435" s="83"/>
      <c r="L435" s="50">
        <v>8</v>
      </c>
      <c r="M435" s="50">
        <v>4</v>
      </c>
      <c r="N435" s="51">
        <f t="shared" si="272"/>
        <v>130.94400000000002</v>
      </c>
      <c r="O435" s="51">
        <f t="shared" si="273"/>
        <v>65.472000000000008</v>
      </c>
      <c r="P435" s="51">
        <f t="shared" si="274"/>
        <v>196.41600000000003</v>
      </c>
      <c r="Q435" s="53"/>
      <c r="R435" s="4"/>
    </row>
    <row r="436" spans="1:18" s="5" customFormat="1" x14ac:dyDescent="0.2">
      <c r="A436" s="52">
        <f>IF(I436&lt;&gt;"",1+MAX($A$40:A434),"")</f>
        <v>183</v>
      </c>
      <c r="B436" s="44"/>
      <c r="C436" s="44"/>
      <c r="D436" s="45"/>
      <c r="E436" s="84" t="s">
        <v>510</v>
      </c>
      <c r="F436" s="87">
        <v>119.04</v>
      </c>
      <c r="G436" s="54">
        <v>0.1</v>
      </c>
      <c r="H436" s="48">
        <f t="shared" si="275"/>
        <v>130.94400000000002</v>
      </c>
      <c r="I436" s="83" t="s">
        <v>94</v>
      </c>
      <c r="J436" s="83"/>
      <c r="K436" s="83"/>
      <c r="L436" s="50">
        <v>7</v>
      </c>
      <c r="M436" s="50">
        <v>3</v>
      </c>
      <c r="N436" s="51">
        <f t="shared" si="272"/>
        <v>916.60800000000017</v>
      </c>
      <c r="O436" s="51">
        <f t="shared" si="273"/>
        <v>392.83200000000005</v>
      </c>
      <c r="P436" s="51">
        <f t="shared" si="274"/>
        <v>1309.4400000000003</v>
      </c>
      <c r="Q436" s="53"/>
      <c r="R436" s="4"/>
    </row>
    <row r="437" spans="1:18" s="5" customFormat="1" x14ac:dyDescent="0.2">
      <c r="A437" s="52">
        <f>IF(I437&lt;&gt;"",1+MAX($A$40:A435),"")</f>
        <v>183</v>
      </c>
      <c r="B437" s="44"/>
      <c r="C437" s="44"/>
      <c r="D437" s="45"/>
      <c r="E437" s="84" t="s">
        <v>511</v>
      </c>
      <c r="F437" s="87">
        <v>100.84</v>
      </c>
      <c r="G437" s="54">
        <v>0.1</v>
      </c>
      <c r="H437" s="48">
        <f t="shared" si="275"/>
        <v>110.92400000000001</v>
      </c>
      <c r="I437" s="83" t="s">
        <v>94</v>
      </c>
      <c r="J437" s="83"/>
      <c r="K437" s="83"/>
      <c r="L437" s="50">
        <v>7</v>
      </c>
      <c r="M437" s="50">
        <v>3</v>
      </c>
      <c r="N437" s="51">
        <f t="shared" si="272"/>
        <v>776.46800000000007</v>
      </c>
      <c r="O437" s="51">
        <f t="shared" si="273"/>
        <v>332.77200000000005</v>
      </c>
      <c r="P437" s="51">
        <f t="shared" si="274"/>
        <v>1109.2400000000002</v>
      </c>
      <c r="Q437" s="53"/>
      <c r="R437" s="4"/>
    </row>
    <row r="438" spans="1:18" s="5" customFormat="1" x14ac:dyDescent="0.2">
      <c r="A438" s="52">
        <f>IF(I438&lt;&gt;"",1+MAX($A$40:A436),"")</f>
        <v>184</v>
      </c>
      <c r="B438" s="44"/>
      <c r="C438" s="44"/>
      <c r="D438" s="45"/>
      <c r="E438" s="84" t="s">
        <v>512</v>
      </c>
      <c r="F438" s="87">
        <v>234.85</v>
      </c>
      <c r="G438" s="54">
        <v>0.1</v>
      </c>
      <c r="H438" s="48">
        <f t="shared" si="275"/>
        <v>258.33500000000004</v>
      </c>
      <c r="I438" s="83" t="s">
        <v>94</v>
      </c>
      <c r="J438" s="83"/>
      <c r="K438" s="83"/>
      <c r="L438" s="50">
        <v>7</v>
      </c>
      <c r="M438" s="50">
        <v>3</v>
      </c>
      <c r="N438" s="51">
        <f t="shared" si="272"/>
        <v>1808.3450000000003</v>
      </c>
      <c r="O438" s="51">
        <f t="shared" si="273"/>
        <v>775.00500000000011</v>
      </c>
      <c r="P438" s="51">
        <f t="shared" si="274"/>
        <v>2583.3500000000004</v>
      </c>
      <c r="Q438" s="53"/>
      <c r="R438" s="4"/>
    </row>
    <row r="439" spans="1:18" s="5" customFormat="1" x14ac:dyDescent="0.2">
      <c r="A439" s="52">
        <f>IF(I439&lt;&gt;"",1+MAX($A$40:A437),"")</f>
        <v>184</v>
      </c>
      <c r="B439" s="44"/>
      <c r="C439" s="44"/>
      <c r="D439" s="45"/>
      <c r="E439" s="84" t="s">
        <v>513</v>
      </c>
      <c r="F439" s="87">
        <v>416.06</v>
      </c>
      <c r="G439" s="54">
        <v>0.1</v>
      </c>
      <c r="H439" s="48">
        <f t="shared" si="275"/>
        <v>457.66600000000005</v>
      </c>
      <c r="I439" s="83" t="s">
        <v>94</v>
      </c>
      <c r="J439" s="83"/>
      <c r="K439" s="83"/>
      <c r="L439" s="50">
        <v>6</v>
      </c>
      <c r="M439" s="50">
        <v>3</v>
      </c>
      <c r="N439" s="51">
        <f t="shared" si="272"/>
        <v>2745.9960000000001</v>
      </c>
      <c r="O439" s="51">
        <f t="shared" si="273"/>
        <v>1372.998</v>
      </c>
      <c r="P439" s="51">
        <f t="shared" si="274"/>
        <v>4118.9940000000006</v>
      </c>
      <c r="Q439" s="53"/>
      <c r="R439" s="4"/>
    </row>
    <row r="440" spans="1:18" s="5" customFormat="1" x14ac:dyDescent="0.2">
      <c r="A440" s="52">
        <f>IF(I440&lt;&gt;"",1+MAX($A$40:A438),"")</f>
        <v>185</v>
      </c>
      <c r="B440" s="44"/>
      <c r="C440" s="44"/>
      <c r="D440" s="45"/>
      <c r="E440" s="84" t="s">
        <v>514</v>
      </c>
      <c r="F440" s="87">
        <v>111.78</v>
      </c>
      <c r="G440" s="54">
        <v>0.1</v>
      </c>
      <c r="H440" s="48">
        <f t="shared" si="275"/>
        <v>122.95800000000001</v>
      </c>
      <c r="I440" s="83" t="s">
        <v>94</v>
      </c>
      <c r="J440" s="83"/>
      <c r="K440" s="83"/>
      <c r="L440" s="50">
        <v>5</v>
      </c>
      <c r="M440" s="50">
        <v>3</v>
      </c>
      <c r="N440" s="51">
        <f t="shared" si="272"/>
        <v>614.79000000000008</v>
      </c>
      <c r="O440" s="51">
        <f t="shared" si="273"/>
        <v>368.87400000000002</v>
      </c>
      <c r="P440" s="51">
        <f t="shared" si="274"/>
        <v>983.6640000000001</v>
      </c>
      <c r="Q440" s="53"/>
      <c r="R440" s="4"/>
    </row>
    <row r="441" spans="1:18" s="5" customFormat="1" x14ac:dyDescent="0.2">
      <c r="A441" s="52" t="str">
        <f>IF(I441&lt;&gt;"",1+MAX($A$40:A439),"")</f>
        <v/>
      </c>
      <c r="B441" s="44"/>
      <c r="C441" s="44"/>
      <c r="D441" s="45"/>
      <c r="E441" s="120" t="s">
        <v>530</v>
      </c>
      <c r="F441" s="87"/>
      <c r="G441" s="87"/>
      <c r="H441" s="83"/>
      <c r="I441" s="83"/>
      <c r="J441" s="83"/>
      <c r="K441" s="83"/>
      <c r="L441" s="50"/>
      <c r="M441" s="50"/>
      <c r="N441" s="51" t="str">
        <f t="shared" si="272"/>
        <v/>
      </c>
      <c r="O441" s="51" t="str">
        <f t="shared" si="273"/>
        <v/>
      </c>
      <c r="P441" s="51" t="str">
        <f t="shared" si="274"/>
        <v/>
      </c>
      <c r="Q441" s="53"/>
      <c r="R441" s="4"/>
    </row>
    <row r="442" spans="1:18" s="5" customFormat="1" x14ac:dyDescent="0.25">
      <c r="A442" s="52">
        <f>IF(I442&lt;&gt;"",1+MAX($A$40:A440),"")</f>
        <v>186</v>
      </c>
      <c r="B442" s="44"/>
      <c r="C442" s="44"/>
      <c r="D442" s="45"/>
      <c r="E442" s="99" t="s">
        <v>531</v>
      </c>
      <c r="F442" s="87">
        <v>985</v>
      </c>
      <c r="G442" s="54">
        <v>0.1</v>
      </c>
      <c r="H442" s="48">
        <f t="shared" ref="H442:H448" si="276">IF(F442=0,"",F442*(1+G442))</f>
        <v>1083.5</v>
      </c>
      <c r="I442" s="83" t="s">
        <v>94</v>
      </c>
      <c r="J442" s="83"/>
      <c r="K442" s="83"/>
      <c r="L442" s="50">
        <v>8</v>
      </c>
      <c r="M442" s="50">
        <v>4</v>
      </c>
      <c r="N442" s="51">
        <f t="shared" si="272"/>
        <v>8668</v>
      </c>
      <c r="O442" s="51">
        <f t="shared" si="273"/>
        <v>4334</v>
      </c>
      <c r="P442" s="51">
        <f t="shared" si="274"/>
        <v>13002</v>
      </c>
      <c r="Q442" s="53"/>
      <c r="R442" s="4"/>
    </row>
    <row r="443" spans="1:18" s="5" customFormat="1" x14ac:dyDescent="0.25">
      <c r="A443" s="52">
        <f>IF(I443&lt;&gt;"",1+MAX($A$40:A441),"")</f>
        <v>186</v>
      </c>
      <c r="B443" s="44"/>
      <c r="C443" s="44"/>
      <c r="D443" s="45"/>
      <c r="E443" s="99" t="s">
        <v>532</v>
      </c>
      <c r="F443" s="87">
        <v>335</v>
      </c>
      <c r="G443" s="54">
        <v>0.1</v>
      </c>
      <c r="H443" s="48">
        <f t="shared" si="276"/>
        <v>368.50000000000006</v>
      </c>
      <c r="I443" s="83" t="s">
        <v>94</v>
      </c>
      <c r="J443" s="83"/>
      <c r="K443" s="83"/>
      <c r="L443" s="50">
        <v>9</v>
      </c>
      <c r="M443" s="50">
        <v>4</v>
      </c>
      <c r="N443" s="51">
        <f t="shared" si="272"/>
        <v>3316.5000000000005</v>
      </c>
      <c r="O443" s="51">
        <f t="shared" si="273"/>
        <v>1474.0000000000002</v>
      </c>
      <c r="P443" s="51">
        <f t="shared" si="274"/>
        <v>4790.5000000000009</v>
      </c>
      <c r="Q443" s="53"/>
      <c r="R443" s="4"/>
    </row>
    <row r="444" spans="1:18" s="5" customFormat="1" x14ac:dyDescent="0.25">
      <c r="A444" s="52">
        <f>IF(I444&lt;&gt;"",1+MAX($A$40:A442),"")</f>
        <v>187</v>
      </c>
      <c r="B444" s="44"/>
      <c r="C444" s="44"/>
      <c r="D444" s="45"/>
      <c r="E444" s="99" t="s">
        <v>533</v>
      </c>
      <c r="F444" s="87">
        <v>479</v>
      </c>
      <c r="G444" s="54">
        <v>0.1</v>
      </c>
      <c r="H444" s="48">
        <f t="shared" si="276"/>
        <v>526.90000000000009</v>
      </c>
      <c r="I444" s="83" t="s">
        <v>94</v>
      </c>
      <c r="J444" s="83"/>
      <c r="K444" s="83"/>
      <c r="L444" s="50">
        <v>10</v>
      </c>
      <c r="M444" s="50">
        <v>4</v>
      </c>
      <c r="N444" s="51">
        <f t="shared" si="272"/>
        <v>5269.0000000000009</v>
      </c>
      <c r="O444" s="51">
        <f t="shared" si="273"/>
        <v>2107.6000000000004</v>
      </c>
      <c r="P444" s="51">
        <f t="shared" si="274"/>
        <v>7376.6000000000013</v>
      </c>
      <c r="Q444" s="53"/>
      <c r="R444" s="4"/>
    </row>
    <row r="445" spans="1:18" s="5" customFormat="1" x14ac:dyDescent="0.25">
      <c r="A445" s="52">
        <f>IF(I445&lt;&gt;"",1+MAX($A$40:A443),"")</f>
        <v>187</v>
      </c>
      <c r="B445" s="44"/>
      <c r="C445" s="44"/>
      <c r="D445" s="45"/>
      <c r="E445" s="99" t="s">
        <v>534</v>
      </c>
      <c r="F445" s="87">
        <v>78.47</v>
      </c>
      <c r="G445" s="54">
        <v>0.1</v>
      </c>
      <c r="H445" s="48">
        <f t="shared" si="276"/>
        <v>86.317000000000007</v>
      </c>
      <c r="I445" s="83" t="s">
        <v>94</v>
      </c>
      <c r="J445" s="83"/>
      <c r="K445" s="83"/>
      <c r="L445" s="50">
        <v>12</v>
      </c>
      <c r="M445" s="50">
        <v>4</v>
      </c>
      <c r="N445" s="51">
        <f t="shared" si="272"/>
        <v>1035.8040000000001</v>
      </c>
      <c r="O445" s="51">
        <f t="shared" si="273"/>
        <v>345.26800000000003</v>
      </c>
      <c r="P445" s="51">
        <f t="shared" si="274"/>
        <v>1381.0720000000001</v>
      </c>
      <c r="Q445" s="53"/>
      <c r="R445" s="4"/>
    </row>
    <row r="446" spans="1:18" s="5" customFormat="1" x14ac:dyDescent="0.25">
      <c r="A446" s="52">
        <f>IF(I446&lt;&gt;"",1+MAX($A$40:A444),"")</f>
        <v>188</v>
      </c>
      <c r="B446" s="44"/>
      <c r="C446" s="44"/>
      <c r="D446" s="45"/>
      <c r="E446" s="99" t="s">
        <v>535</v>
      </c>
      <c r="F446" s="87">
        <v>162</v>
      </c>
      <c r="G446" s="54">
        <v>0.1</v>
      </c>
      <c r="H446" s="48">
        <f t="shared" si="276"/>
        <v>178.20000000000002</v>
      </c>
      <c r="I446" s="83" t="s">
        <v>94</v>
      </c>
      <c r="J446" s="83"/>
      <c r="K446" s="83"/>
      <c r="L446" s="50">
        <v>9</v>
      </c>
      <c r="M446" s="50">
        <v>4</v>
      </c>
      <c r="N446" s="51">
        <f t="shared" si="272"/>
        <v>1603.8000000000002</v>
      </c>
      <c r="O446" s="51">
        <f t="shared" si="273"/>
        <v>712.80000000000007</v>
      </c>
      <c r="P446" s="51">
        <f t="shared" si="274"/>
        <v>2316.6000000000004</v>
      </c>
      <c r="Q446" s="53"/>
      <c r="R446" s="4"/>
    </row>
    <row r="447" spans="1:18" s="5" customFormat="1" x14ac:dyDescent="0.25">
      <c r="A447" s="52">
        <f>IF(I447&lt;&gt;"",1+MAX($A$40:A445),"")</f>
        <v>188</v>
      </c>
      <c r="B447" s="44"/>
      <c r="C447" s="44"/>
      <c r="D447" s="45"/>
      <c r="E447" s="99" t="s">
        <v>536</v>
      </c>
      <c r="F447" s="87">
        <v>173.65</v>
      </c>
      <c r="G447" s="54">
        <v>0.1</v>
      </c>
      <c r="H447" s="48">
        <f t="shared" si="276"/>
        <v>191.01500000000001</v>
      </c>
      <c r="I447" s="83" t="s">
        <v>94</v>
      </c>
      <c r="J447" s="83"/>
      <c r="K447" s="83"/>
      <c r="L447" s="50">
        <v>8</v>
      </c>
      <c r="M447" s="50">
        <v>4</v>
      </c>
      <c r="N447" s="51">
        <f t="shared" si="272"/>
        <v>1528.1200000000001</v>
      </c>
      <c r="O447" s="51">
        <f t="shared" si="273"/>
        <v>764.06000000000006</v>
      </c>
      <c r="P447" s="51">
        <f t="shared" si="274"/>
        <v>2292.1800000000003</v>
      </c>
      <c r="Q447" s="53"/>
      <c r="R447" s="4"/>
    </row>
    <row r="448" spans="1:18" s="5" customFormat="1" x14ac:dyDescent="0.25">
      <c r="A448" s="52">
        <f>IF(I448&lt;&gt;"",1+MAX($A$40:A446),"")</f>
        <v>189</v>
      </c>
      <c r="B448" s="44"/>
      <c r="C448" s="44"/>
      <c r="D448" s="45"/>
      <c r="E448" s="99" t="s">
        <v>537</v>
      </c>
      <c r="F448" s="87">
        <v>13.49</v>
      </c>
      <c r="G448" s="54">
        <v>0.1</v>
      </c>
      <c r="H448" s="48">
        <f t="shared" si="276"/>
        <v>14.839000000000002</v>
      </c>
      <c r="I448" s="83" t="s">
        <v>94</v>
      </c>
      <c r="J448" s="83"/>
      <c r="K448" s="83"/>
      <c r="L448" s="50">
        <v>6</v>
      </c>
      <c r="M448" s="50">
        <v>3</v>
      </c>
      <c r="N448" s="51">
        <f t="shared" si="272"/>
        <v>89.03400000000002</v>
      </c>
      <c r="O448" s="51">
        <f t="shared" si="273"/>
        <v>44.51700000000001</v>
      </c>
      <c r="P448" s="51">
        <f t="shared" si="274"/>
        <v>133.55100000000004</v>
      </c>
      <c r="Q448" s="53"/>
      <c r="R448" s="4"/>
    </row>
    <row r="449" spans="1:18" s="5" customFormat="1" x14ac:dyDescent="0.2">
      <c r="A449" s="52" t="str">
        <f>IF(I449&lt;&gt;"",1+MAX($A$40:A447),"")</f>
        <v/>
      </c>
      <c r="B449" s="44"/>
      <c r="C449" s="44"/>
      <c r="D449" s="45"/>
      <c r="E449" s="120" t="s">
        <v>538</v>
      </c>
      <c r="F449" s="87"/>
      <c r="G449" s="87"/>
      <c r="H449" s="83"/>
      <c r="I449" s="83"/>
      <c r="J449" s="83"/>
      <c r="K449" s="83"/>
      <c r="L449" s="50"/>
      <c r="M449" s="50"/>
      <c r="N449" s="51" t="str">
        <f t="shared" si="272"/>
        <v/>
      </c>
      <c r="O449" s="51" t="str">
        <f t="shared" si="273"/>
        <v/>
      </c>
      <c r="P449" s="51" t="str">
        <f t="shared" si="274"/>
        <v/>
      </c>
      <c r="Q449" s="53"/>
      <c r="R449" s="4"/>
    </row>
    <row r="450" spans="1:18" s="5" customFormat="1" x14ac:dyDescent="0.25">
      <c r="A450" s="52">
        <f>IF(I450&lt;&gt;"",1+MAX($A$40:A448),"")</f>
        <v>190</v>
      </c>
      <c r="B450" s="44"/>
      <c r="C450" s="44"/>
      <c r="D450" s="45"/>
      <c r="E450" s="99" t="s">
        <v>539</v>
      </c>
      <c r="F450" s="87">
        <v>326</v>
      </c>
      <c r="G450" s="54">
        <v>0.1</v>
      </c>
      <c r="H450" s="48">
        <f t="shared" ref="H450:H451" si="277">IF(F450=0,"",F450*(1+G450))</f>
        <v>358.6</v>
      </c>
      <c r="I450" s="83" t="s">
        <v>94</v>
      </c>
      <c r="J450" s="83"/>
      <c r="K450" s="83"/>
      <c r="L450" s="50">
        <v>9</v>
      </c>
      <c r="M450" s="50">
        <v>4</v>
      </c>
      <c r="N450" s="51">
        <f t="shared" si="272"/>
        <v>3227.4</v>
      </c>
      <c r="O450" s="51">
        <f t="shared" si="273"/>
        <v>1434.4</v>
      </c>
      <c r="P450" s="51">
        <f t="shared" si="274"/>
        <v>4661.8</v>
      </c>
      <c r="Q450" s="53"/>
      <c r="R450" s="4"/>
    </row>
    <row r="451" spans="1:18" s="5" customFormat="1" x14ac:dyDescent="0.25">
      <c r="A451" s="52">
        <f>IF(I451&lt;&gt;"",1+MAX($A$40:A449),"")</f>
        <v>190</v>
      </c>
      <c r="B451" s="44"/>
      <c r="C451" s="44"/>
      <c r="D451" s="45"/>
      <c r="E451" s="99" t="s">
        <v>540</v>
      </c>
      <c r="F451" s="87">
        <v>390</v>
      </c>
      <c r="G451" s="54">
        <v>0.1</v>
      </c>
      <c r="H451" s="48">
        <f t="shared" si="277"/>
        <v>429.00000000000006</v>
      </c>
      <c r="I451" s="83" t="s">
        <v>94</v>
      </c>
      <c r="J451" s="83"/>
      <c r="K451" s="83"/>
      <c r="L451" s="50">
        <v>8</v>
      </c>
      <c r="M451" s="50">
        <v>4</v>
      </c>
      <c r="N451" s="51">
        <f t="shared" si="272"/>
        <v>3432.0000000000005</v>
      </c>
      <c r="O451" s="51">
        <f t="shared" si="273"/>
        <v>1716.0000000000002</v>
      </c>
      <c r="P451" s="51">
        <f t="shared" si="274"/>
        <v>5148.0000000000009</v>
      </c>
      <c r="Q451" s="53"/>
      <c r="R451" s="4"/>
    </row>
    <row r="452" spans="1:18" s="5" customFormat="1" x14ac:dyDescent="0.2">
      <c r="A452" s="52" t="str">
        <f>IF(I452&lt;&gt;"",1+MAX($A$40:A450),"")</f>
        <v/>
      </c>
      <c r="B452" s="44"/>
      <c r="C452" s="44"/>
      <c r="D452" s="45"/>
      <c r="E452" s="120" t="s">
        <v>541</v>
      </c>
      <c r="F452" s="87"/>
      <c r="G452" s="87"/>
      <c r="H452" s="83"/>
      <c r="I452" s="83"/>
      <c r="J452" s="83"/>
      <c r="K452" s="83"/>
      <c r="L452" s="50"/>
      <c r="M452" s="50"/>
      <c r="N452" s="51" t="str">
        <f t="shared" si="272"/>
        <v/>
      </c>
      <c r="O452" s="51" t="str">
        <f t="shared" si="273"/>
        <v/>
      </c>
      <c r="P452" s="51" t="str">
        <f t="shared" si="274"/>
        <v/>
      </c>
      <c r="Q452" s="53"/>
      <c r="R452" s="4"/>
    </row>
    <row r="453" spans="1:18" s="5" customFormat="1" x14ac:dyDescent="0.25">
      <c r="A453" s="52">
        <f>IF(I453&lt;&gt;"",1+MAX($A$40:A451),"")</f>
        <v>191</v>
      </c>
      <c r="B453" s="44"/>
      <c r="C453" s="44"/>
      <c r="D453" s="45"/>
      <c r="E453" s="99" t="s">
        <v>542</v>
      </c>
      <c r="F453" s="87">
        <v>48.73</v>
      </c>
      <c r="G453" s="54">
        <v>0.1</v>
      </c>
      <c r="H453" s="48">
        <f t="shared" ref="H453" si="278">IF(F453=0,"",F453*(1+G453))</f>
        <v>53.603000000000002</v>
      </c>
      <c r="I453" s="83" t="s">
        <v>94</v>
      </c>
      <c r="J453" s="83"/>
      <c r="K453" s="83"/>
      <c r="L453" s="50">
        <v>6</v>
      </c>
      <c r="M453" s="50">
        <v>3</v>
      </c>
      <c r="N453" s="51">
        <f t="shared" si="272"/>
        <v>321.61799999999999</v>
      </c>
      <c r="O453" s="51">
        <f t="shared" si="273"/>
        <v>160.809</v>
      </c>
      <c r="P453" s="51">
        <f t="shared" si="274"/>
        <v>482.42700000000002</v>
      </c>
      <c r="Q453" s="53"/>
      <c r="R453" s="4"/>
    </row>
    <row r="454" spans="1:18" s="5" customFormat="1" x14ac:dyDescent="0.2">
      <c r="A454" s="52" t="str">
        <f>IF(I454&lt;&gt;"",1+MAX($A$40:A452),"")</f>
        <v/>
      </c>
      <c r="B454" s="44"/>
      <c r="C454" s="44"/>
      <c r="D454" s="45"/>
      <c r="E454" s="120" t="s">
        <v>99</v>
      </c>
      <c r="F454" s="87"/>
      <c r="G454" s="87"/>
      <c r="H454" s="83"/>
      <c r="I454" s="83"/>
      <c r="J454" s="83"/>
      <c r="K454" s="83"/>
      <c r="L454" s="50"/>
      <c r="M454" s="50"/>
      <c r="N454" s="51" t="str">
        <f t="shared" si="272"/>
        <v/>
      </c>
      <c r="O454" s="51" t="str">
        <f t="shared" si="273"/>
        <v/>
      </c>
      <c r="P454" s="51" t="str">
        <f t="shared" si="274"/>
        <v/>
      </c>
      <c r="Q454" s="53"/>
      <c r="R454" s="4"/>
    </row>
    <row r="455" spans="1:18" s="5" customFormat="1" x14ac:dyDescent="0.25">
      <c r="A455" s="52">
        <f>IF(I455&lt;&gt;"",1+MAX($A$40:A453),"")</f>
        <v>192</v>
      </c>
      <c r="B455" s="44"/>
      <c r="C455" s="44"/>
      <c r="D455" s="45"/>
      <c r="E455" s="99" t="s">
        <v>543</v>
      </c>
      <c r="F455" s="87">
        <v>1</v>
      </c>
      <c r="G455" s="54">
        <f t="shared" ref="G455:G461" si="279">IF(F455=0,"",0)</f>
        <v>0</v>
      </c>
      <c r="H455" s="48">
        <f t="shared" ref="H455:H461" si="280">IF(F455=0,"",F455*(1+G455))</f>
        <v>1</v>
      </c>
      <c r="I455" s="83" t="s">
        <v>79</v>
      </c>
      <c r="J455" s="83"/>
      <c r="K455" s="83"/>
      <c r="L455" s="50">
        <v>230</v>
      </c>
      <c r="M455" s="50">
        <v>120</v>
      </c>
      <c r="N455" s="51">
        <f t="shared" si="272"/>
        <v>230</v>
      </c>
      <c r="O455" s="51">
        <f t="shared" si="273"/>
        <v>120</v>
      </c>
      <c r="P455" s="51">
        <f t="shared" si="274"/>
        <v>350</v>
      </c>
      <c r="Q455" s="53"/>
      <c r="R455" s="4"/>
    </row>
    <row r="456" spans="1:18" s="5" customFormat="1" x14ac:dyDescent="0.25">
      <c r="A456" s="52">
        <f>IF(I456&lt;&gt;"",1+MAX($A$40:A454),"")</f>
        <v>192</v>
      </c>
      <c r="B456" s="44"/>
      <c r="C456" s="44"/>
      <c r="D456" s="45"/>
      <c r="E456" s="99" t="s">
        <v>544</v>
      </c>
      <c r="F456" s="87">
        <v>25</v>
      </c>
      <c r="G456" s="54">
        <f t="shared" si="279"/>
        <v>0</v>
      </c>
      <c r="H456" s="48">
        <f t="shared" si="280"/>
        <v>25</v>
      </c>
      <c r="I456" s="83" t="s">
        <v>79</v>
      </c>
      <c r="J456" s="83"/>
      <c r="K456" s="83"/>
      <c r="L456" s="50">
        <v>300</v>
      </c>
      <c r="M456" s="50">
        <v>100</v>
      </c>
      <c r="N456" s="51">
        <f t="shared" si="272"/>
        <v>7500</v>
      </c>
      <c r="O456" s="51">
        <f t="shared" si="273"/>
        <v>2500</v>
      </c>
      <c r="P456" s="51">
        <f t="shared" si="274"/>
        <v>10000</v>
      </c>
      <c r="Q456" s="53"/>
      <c r="R456" s="4"/>
    </row>
    <row r="457" spans="1:18" s="5" customFormat="1" x14ac:dyDescent="0.25">
      <c r="A457" s="52">
        <f>IF(I457&lt;&gt;"",1+MAX($A$40:A455),"")</f>
        <v>193</v>
      </c>
      <c r="B457" s="44"/>
      <c r="C457" s="44"/>
      <c r="D457" s="45"/>
      <c r="E457" s="99" t="s">
        <v>545</v>
      </c>
      <c r="F457" s="87">
        <v>2</v>
      </c>
      <c r="G457" s="54">
        <f t="shared" si="279"/>
        <v>0</v>
      </c>
      <c r="H457" s="48">
        <f t="shared" si="280"/>
        <v>2</v>
      </c>
      <c r="I457" s="83" t="s">
        <v>79</v>
      </c>
      <c r="J457" s="83"/>
      <c r="K457" s="83"/>
      <c r="L457" s="50">
        <v>300</v>
      </c>
      <c r="M457" s="50">
        <v>100</v>
      </c>
      <c r="N457" s="51">
        <f t="shared" si="272"/>
        <v>600</v>
      </c>
      <c r="O457" s="51">
        <f t="shared" si="273"/>
        <v>200</v>
      </c>
      <c r="P457" s="51">
        <f t="shared" si="274"/>
        <v>800</v>
      </c>
      <c r="Q457" s="53"/>
      <c r="R457" s="4"/>
    </row>
    <row r="458" spans="1:18" s="5" customFormat="1" x14ac:dyDescent="0.25">
      <c r="A458" s="52">
        <f>IF(I458&lt;&gt;"",1+MAX($A$40:A456),"")</f>
        <v>193</v>
      </c>
      <c r="B458" s="44"/>
      <c r="C458" s="44"/>
      <c r="D458" s="45"/>
      <c r="E458" s="99" t="s">
        <v>546</v>
      </c>
      <c r="F458" s="87">
        <v>10</v>
      </c>
      <c r="G458" s="54">
        <f t="shared" si="279"/>
        <v>0</v>
      </c>
      <c r="H458" s="48">
        <f t="shared" si="280"/>
        <v>10</v>
      </c>
      <c r="I458" s="83" t="s">
        <v>79</v>
      </c>
      <c r="J458" s="83"/>
      <c r="K458" s="83"/>
      <c r="L458" s="50">
        <v>300</v>
      </c>
      <c r="M458" s="50">
        <v>100</v>
      </c>
      <c r="N458" s="51">
        <f t="shared" si="272"/>
        <v>3000</v>
      </c>
      <c r="O458" s="51">
        <f t="shared" si="273"/>
        <v>1000</v>
      </c>
      <c r="P458" s="51">
        <f t="shared" si="274"/>
        <v>4000</v>
      </c>
      <c r="Q458" s="53"/>
      <c r="R458" s="4"/>
    </row>
    <row r="459" spans="1:18" s="5" customFormat="1" x14ac:dyDescent="0.25">
      <c r="A459" s="52">
        <f>IF(I459&lt;&gt;"",1+MAX($A$40:A457),"")</f>
        <v>194</v>
      </c>
      <c r="B459" s="44"/>
      <c r="C459" s="44"/>
      <c r="D459" s="45"/>
      <c r="E459" s="99" t="s">
        <v>547</v>
      </c>
      <c r="F459" s="87">
        <v>17</v>
      </c>
      <c r="G459" s="54">
        <f t="shared" si="279"/>
        <v>0</v>
      </c>
      <c r="H459" s="48">
        <f t="shared" si="280"/>
        <v>17</v>
      </c>
      <c r="I459" s="83" t="s">
        <v>79</v>
      </c>
      <c r="J459" s="83"/>
      <c r="K459" s="83"/>
      <c r="L459" s="50">
        <v>350</v>
      </c>
      <c r="M459" s="50">
        <v>100</v>
      </c>
      <c r="N459" s="51">
        <f t="shared" si="272"/>
        <v>5950</v>
      </c>
      <c r="O459" s="51">
        <f t="shared" si="273"/>
        <v>1700</v>
      </c>
      <c r="P459" s="51">
        <f t="shared" si="274"/>
        <v>7650</v>
      </c>
      <c r="Q459" s="53"/>
      <c r="R459" s="4"/>
    </row>
    <row r="460" spans="1:18" s="5" customFormat="1" x14ac:dyDescent="0.25">
      <c r="A460" s="52">
        <f>IF(I460&lt;&gt;"",1+MAX($A$40:A458),"")</f>
        <v>194</v>
      </c>
      <c r="B460" s="44"/>
      <c r="C460" s="44"/>
      <c r="D460" s="45"/>
      <c r="E460" s="99" t="s">
        <v>548</v>
      </c>
      <c r="F460" s="82">
        <v>7</v>
      </c>
      <c r="G460" s="54">
        <f t="shared" si="279"/>
        <v>0</v>
      </c>
      <c r="H460" s="48">
        <f t="shared" si="280"/>
        <v>7</v>
      </c>
      <c r="I460" s="83" t="s">
        <v>79</v>
      </c>
      <c r="J460" s="83"/>
      <c r="K460" s="83"/>
      <c r="L460" s="50">
        <v>300</v>
      </c>
      <c r="M460" s="50">
        <v>100</v>
      </c>
      <c r="N460" s="51">
        <f t="shared" si="272"/>
        <v>2100</v>
      </c>
      <c r="O460" s="51">
        <f t="shared" si="273"/>
        <v>700</v>
      </c>
      <c r="P460" s="51">
        <f t="shared" si="274"/>
        <v>2800</v>
      </c>
      <c r="Q460" s="53"/>
      <c r="R460" s="4"/>
    </row>
    <row r="461" spans="1:18" s="5" customFormat="1" x14ac:dyDescent="0.25">
      <c r="A461" s="52">
        <f>IF(I461&lt;&gt;"",1+MAX($A$40:A459),"")</f>
        <v>195</v>
      </c>
      <c r="B461" s="44"/>
      <c r="C461" s="44"/>
      <c r="D461" s="45"/>
      <c r="E461" s="99" t="s">
        <v>549</v>
      </c>
      <c r="F461" s="87">
        <v>2</v>
      </c>
      <c r="G461" s="54">
        <f t="shared" si="279"/>
        <v>0</v>
      </c>
      <c r="H461" s="48">
        <f t="shared" si="280"/>
        <v>2</v>
      </c>
      <c r="I461" s="83" t="s">
        <v>79</v>
      </c>
      <c r="J461" s="83"/>
      <c r="K461" s="83"/>
      <c r="L461" s="50">
        <v>700</v>
      </c>
      <c r="M461" s="50">
        <v>300</v>
      </c>
      <c r="N461" s="51">
        <f t="shared" si="272"/>
        <v>1400</v>
      </c>
      <c r="O461" s="51">
        <f t="shared" si="273"/>
        <v>600</v>
      </c>
      <c r="P461" s="51">
        <f t="shared" si="274"/>
        <v>2000</v>
      </c>
      <c r="Q461" s="53"/>
      <c r="R461" s="4"/>
    </row>
    <row r="462" spans="1:18" s="5" customFormat="1" x14ac:dyDescent="0.2">
      <c r="A462" s="52">
        <f>IF(I462&lt;&gt;"",1+MAX($A$40:A460),"")</f>
        <v>195</v>
      </c>
      <c r="B462" s="44"/>
      <c r="C462" s="44"/>
      <c r="D462" s="45"/>
      <c r="E462" s="84" t="s">
        <v>518</v>
      </c>
      <c r="F462" s="82">
        <v>54</v>
      </c>
      <c r="G462" s="54">
        <f t="shared" ref="G462:G464" si="281">IF(F462=0,"",0)</f>
        <v>0</v>
      </c>
      <c r="H462" s="48">
        <f t="shared" ref="H462:H464" si="282">IF(F462=0,"",F462*(1+G462))</f>
        <v>54</v>
      </c>
      <c r="I462" s="83" t="s">
        <v>79</v>
      </c>
      <c r="J462" s="83"/>
      <c r="K462" s="83"/>
      <c r="L462" s="50">
        <v>200</v>
      </c>
      <c r="M462" s="50">
        <v>100</v>
      </c>
      <c r="N462" s="51">
        <f t="shared" si="272"/>
        <v>10800</v>
      </c>
      <c r="O462" s="51">
        <f t="shared" si="273"/>
        <v>5400</v>
      </c>
      <c r="P462" s="51">
        <f t="shared" si="274"/>
        <v>16200</v>
      </c>
      <c r="Q462" s="53"/>
      <c r="R462" s="4"/>
    </row>
    <row r="463" spans="1:18" s="5" customFormat="1" x14ac:dyDescent="0.2">
      <c r="A463" s="52">
        <f>IF(I463&lt;&gt;"",1+MAX($A$40:A461),"")</f>
        <v>196</v>
      </c>
      <c r="B463" s="44"/>
      <c r="C463" s="44"/>
      <c r="D463" s="45"/>
      <c r="E463" s="84" t="s">
        <v>517</v>
      </c>
      <c r="F463" s="82">
        <v>10</v>
      </c>
      <c r="G463" s="54">
        <f t="shared" si="281"/>
        <v>0</v>
      </c>
      <c r="H463" s="48">
        <f t="shared" si="282"/>
        <v>10</v>
      </c>
      <c r="I463" s="83" t="s">
        <v>79</v>
      </c>
      <c r="J463" s="83"/>
      <c r="K463" s="83"/>
      <c r="L463" s="50">
        <v>200</v>
      </c>
      <c r="M463" s="50">
        <v>100</v>
      </c>
      <c r="N463" s="51">
        <f t="shared" si="272"/>
        <v>2000</v>
      </c>
      <c r="O463" s="51">
        <f t="shared" si="273"/>
        <v>1000</v>
      </c>
      <c r="P463" s="51">
        <f t="shared" si="274"/>
        <v>3000</v>
      </c>
      <c r="Q463" s="53"/>
      <c r="R463" s="4"/>
    </row>
    <row r="464" spans="1:18" s="5" customFormat="1" x14ac:dyDescent="0.2">
      <c r="A464" s="52">
        <f>IF(I464&lt;&gt;"",1+MAX($A$40:A462),"")</f>
        <v>196</v>
      </c>
      <c r="B464" s="44"/>
      <c r="C464" s="44"/>
      <c r="D464" s="45"/>
      <c r="E464" s="84" t="s">
        <v>515</v>
      </c>
      <c r="F464" s="82">
        <v>1</v>
      </c>
      <c r="G464" s="54">
        <f t="shared" si="281"/>
        <v>0</v>
      </c>
      <c r="H464" s="48">
        <f t="shared" si="282"/>
        <v>1</v>
      </c>
      <c r="I464" s="83" t="s">
        <v>79</v>
      </c>
      <c r="J464" s="83"/>
      <c r="K464" s="83"/>
      <c r="L464" s="50">
        <v>1000</v>
      </c>
      <c r="M464" s="50">
        <v>500</v>
      </c>
      <c r="N464" s="51">
        <f t="shared" si="272"/>
        <v>1000</v>
      </c>
      <c r="O464" s="51">
        <f t="shared" si="273"/>
        <v>500</v>
      </c>
      <c r="P464" s="51">
        <f t="shared" si="274"/>
        <v>1500</v>
      </c>
      <c r="Q464" s="53"/>
      <c r="R464" s="4"/>
    </row>
    <row r="465" spans="1:18" s="5" customFormat="1" x14ac:dyDescent="0.2">
      <c r="A465" s="52" t="str">
        <f>IF(I465&lt;&gt;"",1+MAX($A$40:A463),"")</f>
        <v/>
      </c>
      <c r="B465" s="44"/>
      <c r="C465" s="44"/>
      <c r="D465" s="45"/>
      <c r="E465" s="120" t="s">
        <v>181</v>
      </c>
      <c r="F465" s="74"/>
      <c r="G465" s="54" t="str">
        <f t="shared" ref="G465:G466" si="283">IF(F465=0,"",0)</f>
        <v/>
      </c>
      <c r="H465" s="48" t="str">
        <f t="shared" ref="H465:H466" si="284">IF(F465=0,"",F465*(1+G465))</f>
        <v/>
      </c>
      <c r="I465" s="75"/>
      <c r="J465" s="75"/>
      <c r="K465" s="75"/>
      <c r="L465" s="50"/>
      <c r="M465" s="50"/>
      <c r="N465" s="51" t="str">
        <f t="shared" si="272"/>
        <v/>
      </c>
      <c r="O465" s="51" t="str">
        <f t="shared" si="273"/>
        <v/>
      </c>
      <c r="P465" s="51" t="str">
        <f t="shared" si="274"/>
        <v/>
      </c>
      <c r="Q465" s="53"/>
      <c r="R465" s="4"/>
    </row>
    <row r="466" spans="1:18" s="5" customFormat="1" x14ac:dyDescent="0.2">
      <c r="A466" s="52">
        <f>IF(I466&lt;&gt;"",1+MAX($A$40:A464),"")</f>
        <v>197</v>
      </c>
      <c r="B466" s="44"/>
      <c r="C466" s="44"/>
      <c r="D466" s="45"/>
      <c r="E466" s="76" t="s">
        <v>516</v>
      </c>
      <c r="F466" s="74">
        <v>1</v>
      </c>
      <c r="G466" s="54">
        <f t="shared" si="283"/>
        <v>0</v>
      </c>
      <c r="H466" s="48">
        <f t="shared" si="284"/>
        <v>1</v>
      </c>
      <c r="I466" s="75" t="s">
        <v>28</v>
      </c>
      <c r="J466" s="75"/>
      <c r="K466" s="75"/>
      <c r="L466" s="50"/>
      <c r="M466" s="50"/>
      <c r="N466" s="51">
        <f t="shared" si="272"/>
        <v>0</v>
      </c>
      <c r="O466" s="51">
        <f t="shared" si="273"/>
        <v>0</v>
      </c>
      <c r="P466" s="51">
        <f t="shared" si="274"/>
        <v>0</v>
      </c>
      <c r="Q466" s="53"/>
      <c r="R466" s="4"/>
    </row>
    <row r="467" spans="1:18" s="5" customFormat="1" ht="18" customHeight="1" x14ac:dyDescent="0.2">
      <c r="A467" s="111" t="str">
        <f>IF(I467&lt;&gt;"",1+MAX($A$40:A465),"")</f>
        <v/>
      </c>
      <c r="B467" s="112"/>
      <c r="C467" s="112"/>
      <c r="D467" s="113" t="s">
        <v>46</v>
      </c>
      <c r="E467" s="114" t="s">
        <v>47</v>
      </c>
      <c r="F467" s="115"/>
      <c r="G467" s="118"/>
      <c r="H467" s="115"/>
      <c r="I467" s="112"/>
      <c r="J467" s="116"/>
      <c r="K467" s="116"/>
      <c r="L467" s="116"/>
      <c r="M467" s="116"/>
      <c r="N467" s="119"/>
      <c r="O467" s="117"/>
      <c r="P467" s="117"/>
      <c r="Q467" s="117">
        <f>SUM(P468:P495)</f>
        <v>256492.06200000001</v>
      </c>
      <c r="R467" s="4"/>
    </row>
    <row r="468" spans="1:18" s="5" customFormat="1" x14ac:dyDescent="0.25">
      <c r="A468" s="52" t="str">
        <f>IF(I468&lt;&gt;"",1+MAX($A$40:A466),"")</f>
        <v/>
      </c>
      <c r="B468" s="44"/>
      <c r="C468" s="44"/>
      <c r="D468" s="45"/>
      <c r="E468" s="120" t="s">
        <v>132</v>
      </c>
      <c r="F468" s="71"/>
      <c r="G468" s="68"/>
      <c r="H468" s="69"/>
      <c r="I468" s="72"/>
      <c r="J468" s="72"/>
      <c r="K468" s="72"/>
      <c r="L468" s="50"/>
      <c r="M468" s="50"/>
      <c r="N468" s="51" t="str">
        <f t="shared" ref="N468:N475" si="285">IF(F468=0,"",L468*H468)</f>
        <v/>
      </c>
      <c r="O468" s="51" t="str">
        <f t="shared" ref="O468:O475" si="286">IF(F468=0,"",M468*H468)</f>
        <v/>
      </c>
      <c r="P468" s="51" t="str">
        <f t="shared" ref="P468:P475" si="287">IF(F468=0,"",N468+O468)</f>
        <v/>
      </c>
      <c r="Q468" s="53"/>
      <c r="R468" s="4"/>
    </row>
    <row r="469" spans="1:18" s="5" customFormat="1" x14ac:dyDescent="0.25">
      <c r="A469" s="52">
        <f>IF(I469&lt;&gt;"",1+MAX($A$40:A467),"")</f>
        <v>198</v>
      </c>
      <c r="B469" s="44"/>
      <c r="C469" s="44"/>
      <c r="D469" s="45"/>
      <c r="E469" s="68" t="s">
        <v>133</v>
      </c>
      <c r="F469" s="73">
        <v>406.53</v>
      </c>
      <c r="G469" s="54">
        <v>0.1</v>
      </c>
      <c r="H469" s="48">
        <f t="shared" ref="H469:H475" si="288">IF(F469=0,"",F469*(1+G469))</f>
        <v>447.18299999999999</v>
      </c>
      <c r="I469" s="72" t="s">
        <v>94</v>
      </c>
      <c r="J469" s="72"/>
      <c r="K469" s="72"/>
      <c r="L469" s="50">
        <v>14</v>
      </c>
      <c r="M469" s="50">
        <v>10</v>
      </c>
      <c r="N469" s="51">
        <f t="shared" si="285"/>
        <v>6260.5619999999999</v>
      </c>
      <c r="O469" s="51">
        <f t="shared" si="286"/>
        <v>4471.83</v>
      </c>
      <c r="P469" s="51">
        <f t="shared" si="287"/>
        <v>10732.392</v>
      </c>
      <c r="Q469" s="53"/>
      <c r="R469" s="4"/>
    </row>
    <row r="470" spans="1:18" s="5" customFormat="1" x14ac:dyDescent="0.25">
      <c r="A470" s="52">
        <f>IF(I470&lt;&gt;"",1+MAX($A$40:A468),"")</f>
        <v>198</v>
      </c>
      <c r="B470" s="44"/>
      <c r="C470" s="44"/>
      <c r="D470" s="45"/>
      <c r="E470" s="68" t="s">
        <v>134</v>
      </c>
      <c r="F470" s="73">
        <v>644.29999999999995</v>
      </c>
      <c r="G470" s="54">
        <v>0.1</v>
      </c>
      <c r="H470" s="48">
        <f t="shared" si="288"/>
        <v>708.73</v>
      </c>
      <c r="I470" s="72" t="s">
        <v>94</v>
      </c>
      <c r="J470" s="72"/>
      <c r="K470" s="72"/>
      <c r="L470" s="50">
        <v>16</v>
      </c>
      <c r="M470" s="50">
        <v>10</v>
      </c>
      <c r="N470" s="51">
        <f t="shared" si="285"/>
        <v>11339.68</v>
      </c>
      <c r="O470" s="51">
        <f t="shared" si="286"/>
        <v>7087.3</v>
      </c>
      <c r="P470" s="51">
        <f t="shared" si="287"/>
        <v>18426.98</v>
      </c>
      <c r="Q470" s="53"/>
      <c r="R470" s="4"/>
    </row>
    <row r="471" spans="1:18" s="5" customFormat="1" x14ac:dyDescent="0.25">
      <c r="A471" s="52">
        <f>IF(I471&lt;&gt;"",1+MAX($A$40:A469),"")</f>
        <v>199</v>
      </c>
      <c r="B471" s="44"/>
      <c r="C471" s="44"/>
      <c r="D471" s="45"/>
      <c r="E471" s="68" t="s">
        <v>135</v>
      </c>
      <c r="F471" s="73">
        <v>400.95</v>
      </c>
      <c r="G471" s="54">
        <v>0.1</v>
      </c>
      <c r="H471" s="48">
        <f t="shared" si="288"/>
        <v>441.04500000000002</v>
      </c>
      <c r="I471" s="72" t="s">
        <v>94</v>
      </c>
      <c r="J471" s="72"/>
      <c r="K471" s="72"/>
      <c r="L471" s="50">
        <v>18</v>
      </c>
      <c r="M471" s="50">
        <v>10</v>
      </c>
      <c r="N471" s="51">
        <f t="shared" si="285"/>
        <v>7938.81</v>
      </c>
      <c r="O471" s="51">
        <f t="shared" si="286"/>
        <v>4410.45</v>
      </c>
      <c r="P471" s="51">
        <f t="shared" si="287"/>
        <v>12349.26</v>
      </c>
      <c r="Q471" s="53"/>
      <c r="R471" s="4"/>
    </row>
    <row r="472" spans="1:18" s="5" customFormat="1" x14ac:dyDescent="0.25">
      <c r="A472" s="52">
        <f>IF(I472&lt;&gt;"",1+MAX($A$40:A470),"")</f>
        <v>199</v>
      </c>
      <c r="B472" s="44"/>
      <c r="C472" s="44"/>
      <c r="D472" s="45"/>
      <c r="E472" s="68" t="s">
        <v>136</v>
      </c>
      <c r="F472" s="73">
        <v>109.7</v>
      </c>
      <c r="G472" s="54">
        <v>0.1</v>
      </c>
      <c r="H472" s="48">
        <f t="shared" si="288"/>
        <v>120.67000000000002</v>
      </c>
      <c r="I472" s="72" t="s">
        <v>94</v>
      </c>
      <c r="J472" s="72"/>
      <c r="K472" s="72"/>
      <c r="L472" s="50">
        <v>20</v>
      </c>
      <c r="M472" s="50">
        <v>10</v>
      </c>
      <c r="N472" s="51">
        <f t="shared" si="285"/>
        <v>2413.4000000000005</v>
      </c>
      <c r="O472" s="51">
        <f t="shared" si="286"/>
        <v>1206.7000000000003</v>
      </c>
      <c r="P472" s="51">
        <f t="shared" si="287"/>
        <v>3620.1000000000008</v>
      </c>
      <c r="Q472" s="53"/>
      <c r="R472" s="4"/>
    </row>
    <row r="473" spans="1:18" s="5" customFormat="1" x14ac:dyDescent="0.25">
      <c r="A473" s="52">
        <f>IF(I473&lt;&gt;"",1+MAX($A$40:A471),"")</f>
        <v>200</v>
      </c>
      <c r="B473" s="44"/>
      <c r="C473" s="44"/>
      <c r="D473" s="45"/>
      <c r="E473" s="68" t="s">
        <v>137</v>
      </c>
      <c r="F473" s="73">
        <v>120.59</v>
      </c>
      <c r="G473" s="54">
        <v>0.1</v>
      </c>
      <c r="H473" s="48">
        <f t="shared" si="288"/>
        <v>132.649</v>
      </c>
      <c r="I473" s="72" t="s">
        <v>94</v>
      </c>
      <c r="J473" s="72"/>
      <c r="K473" s="72"/>
      <c r="L473" s="50">
        <v>22</v>
      </c>
      <c r="M473" s="50">
        <v>10</v>
      </c>
      <c r="N473" s="51">
        <f t="shared" si="285"/>
        <v>2918.2780000000002</v>
      </c>
      <c r="O473" s="51">
        <f t="shared" si="286"/>
        <v>1326.49</v>
      </c>
      <c r="P473" s="51">
        <f t="shared" si="287"/>
        <v>4244.768</v>
      </c>
      <c r="Q473" s="53"/>
      <c r="R473" s="4"/>
    </row>
    <row r="474" spans="1:18" s="5" customFormat="1" x14ac:dyDescent="0.25">
      <c r="A474" s="52">
        <f>IF(I474&lt;&gt;"",1+MAX($A$40:A472),"")</f>
        <v>200</v>
      </c>
      <c r="B474" s="44"/>
      <c r="C474" s="44"/>
      <c r="D474" s="45"/>
      <c r="E474" s="68" t="s">
        <v>138</v>
      </c>
      <c r="F474" s="73">
        <v>117.59</v>
      </c>
      <c r="G474" s="54">
        <v>0.1</v>
      </c>
      <c r="H474" s="48">
        <f t="shared" si="288"/>
        <v>129.34900000000002</v>
      </c>
      <c r="I474" s="72" t="s">
        <v>94</v>
      </c>
      <c r="J474" s="72"/>
      <c r="K474" s="72"/>
      <c r="L474" s="50">
        <v>24</v>
      </c>
      <c r="M474" s="50">
        <v>10</v>
      </c>
      <c r="N474" s="51">
        <f t="shared" si="285"/>
        <v>3104.3760000000002</v>
      </c>
      <c r="O474" s="51">
        <f t="shared" si="286"/>
        <v>1293.4900000000002</v>
      </c>
      <c r="P474" s="51">
        <f t="shared" si="287"/>
        <v>4397.866</v>
      </c>
      <c r="Q474" s="53"/>
      <c r="R474" s="4"/>
    </row>
    <row r="475" spans="1:18" s="5" customFormat="1" x14ac:dyDescent="0.25">
      <c r="A475" s="52">
        <f>IF(I475&lt;&gt;"",1+MAX($A$40:A473),"")</f>
        <v>201</v>
      </c>
      <c r="B475" s="44"/>
      <c r="C475" s="44"/>
      <c r="D475" s="45"/>
      <c r="E475" s="68" t="s">
        <v>139</v>
      </c>
      <c r="F475" s="73">
        <v>24.26</v>
      </c>
      <c r="G475" s="54">
        <v>0.1</v>
      </c>
      <c r="H475" s="48">
        <f t="shared" si="288"/>
        <v>26.686000000000003</v>
      </c>
      <c r="I475" s="72" t="s">
        <v>94</v>
      </c>
      <c r="J475" s="72"/>
      <c r="K475" s="72"/>
      <c r="L475" s="50">
        <v>26</v>
      </c>
      <c r="M475" s="50">
        <v>10</v>
      </c>
      <c r="N475" s="51">
        <f t="shared" si="285"/>
        <v>693.83600000000013</v>
      </c>
      <c r="O475" s="51">
        <f t="shared" si="286"/>
        <v>266.86</v>
      </c>
      <c r="P475" s="51">
        <f t="shared" si="287"/>
        <v>960.69600000000014</v>
      </c>
      <c r="Q475" s="53"/>
      <c r="R475" s="4"/>
    </row>
    <row r="476" spans="1:18" s="5" customFormat="1" x14ac:dyDescent="0.2">
      <c r="A476" s="52" t="str">
        <f>IF(I476&lt;&gt;"",1+MAX($A$40:A474),"")</f>
        <v/>
      </c>
      <c r="B476" s="44"/>
      <c r="C476" s="44"/>
      <c r="D476" s="45"/>
      <c r="E476" s="120" t="s">
        <v>140</v>
      </c>
      <c r="F476" s="71"/>
      <c r="G476" s="54"/>
      <c r="H476" s="48" t="str">
        <f t="shared" ref="H476:H479" si="289">IF(F476=0,"",F476*(1+G476))</f>
        <v/>
      </c>
      <c r="I476" s="72"/>
      <c r="J476" s="72"/>
      <c r="K476" s="72"/>
      <c r="L476" s="50"/>
      <c r="M476" s="50"/>
      <c r="N476" s="51" t="str">
        <f t="shared" ref="N476:N495" si="290">IF(F476=0,"",L476*H476)</f>
        <v/>
      </c>
      <c r="O476" s="51" t="str">
        <f t="shared" ref="O476:O495" si="291">IF(F476=0,"",M476*H476)</f>
        <v/>
      </c>
      <c r="P476" s="51" t="str">
        <f t="shared" ref="P476:P494" si="292">IF(F476=0,"",N476+O476)</f>
        <v/>
      </c>
      <c r="Q476" s="53"/>
      <c r="R476" s="4"/>
    </row>
    <row r="477" spans="1:18" s="5" customFormat="1" x14ac:dyDescent="0.25">
      <c r="A477" s="52">
        <f>IF(I477&lt;&gt;"",1+MAX($A$40:A475),"")</f>
        <v>202</v>
      </c>
      <c r="B477" s="44"/>
      <c r="C477" s="44"/>
      <c r="D477" s="45"/>
      <c r="E477" s="68" t="s">
        <v>141</v>
      </c>
      <c r="F477" s="71">
        <v>20</v>
      </c>
      <c r="G477" s="54">
        <f t="shared" ref="G477:G479" si="293">IF(F477=0,"",0)</f>
        <v>0</v>
      </c>
      <c r="H477" s="48">
        <f t="shared" si="289"/>
        <v>20</v>
      </c>
      <c r="I477" s="72" t="s">
        <v>79</v>
      </c>
      <c r="J477" s="72"/>
      <c r="K477" s="72"/>
      <c r="L477" s="50">
        <v>230</v>
      </c>
      <c r="M477" s="50">
        <v>120</v>
      </c>
      <c r="N477" s="51">
        <f t="shared" si="290"/>
        <v>4600</v>
      </c>
      <c r="O477" s="51">
        <f t="shared" si="291"/>
        <v>2400</v>
      </c>
      <c r="P477" s="51">
        <f t="shared" si="292"/>
        <v>7000</v>
      </c>
      <c r="Q477" s="53"/>
      <c r="R477" s="4"/>
    </row>
    <row r="478" spans="1:18" s="5" customFormat="1" x14ac:dyDescent="0.25">
      <c r="A478" s="52">
        <f>IF(I478&lt;&gt;"",1+MAX($A$40:A476),"")</f>
        <v>202</v>
      </c>
      <c r="B478" s="44"/>
      <c r="C478" s="44"/>
      <c r="D478" s="45"/>
      <c r="E478" s="68" t="s">
        <v>142</v>
      </c>
      <c r="F478" s="71">
        <v>6</v>
      </c>
      <c r="G478" s="54">
        <f t="shared" si="293"/>
        <v>0</v>
      </c>
      <c r="H478" s="48">
        <f t="shared" si="289"/>
        <v>6</v>
      </c>
      <c r="I478" s="72" t="s">
        <v>79</v>
      </c>
      <c r="J478" s="72"/>
      <c r="K478" s="72"/>
      <c r="L478" s="50">
        <v>230</v>
      </c>
      <c r="M478" s="50">
        <v>120</v>
      </c>
      <c r="N478" s="51">
        <f t="shared" si="290"/>
        <v>1380</v>
      </c>
      <c r="O478" s="51">
        <f t="shared" si="291"/>
        <v>720</v>
      </c>
      <c r="P478" s="51">
        <f t="shared" si="292"/>
        <v>2100</v>
      </c>
      <c r="Q478" s="53"/>
      <c r="R478" s="4"/>
    </row>
    <row r="479" spans="1:18" s="5" customFormat="1" x14ac:dyDescent="0.25">
      <c r="A479" s="52">
        <f>IF(I479&lt;&gt;"",1+MAX($A$40:A477),"")</f>
        <v>203</v>
      </c>
      <c r="B479" s="44"/>
      <c r="C479" s="44"/>
      <c r="D479" s="45"/>
      <c r="E479" s="68" t="s">
        <v>182</v>
      </c>
      <c r="F479" s="71">
        <v>10</v>
      </c>
      <c r="G479" s="54">
        <f t="shared" si="293"/>
        <v>0</v>
      </c>
      <c r="H479" s="48">
        <f t="shared" si="289"/>
        <v>10</v>
      </c>
      <c r="I479" s="72" t="s">
        <v>79</v>
      </c>
      <c r="J479" s="72"/>
      <c r="K479" s="72"/>
      <c r="L479" s="50">
        <v>3000</v>
      </c>
      <c r="M479" s="50">
        <v>500</v>
      </c>
      <c r="N479" s="51">
        <f t="shared" si="290"/>
        <v>30000</v>
      </c>
      <c r="O479" s="51">
        <f t="shared" si="291"/>
        <v>5000</v>
      </c>
      <c r="P479" s="51">
        <f t="shared" si="292"/>
        <v>35000</v>
      </c>
      <c r="Q479" s="53"/>
      <c r="R479" s="4"/>
    </row>
    <row r="480" spans="1:18" s="5" customFormat="1" x14ac:dyDescent="0.2">
      <c r="A480" s="52" t="str">
        <f>IF(I480&lt;&gt;"",1+MAX($A$40:A478),"")</f>
        <v/>
      </c>
      <c r="B480" s="44"/>
      <c r="C480" s="44"/>
      <c r="D480" s="45"/>
      <c r="E480" s="120" t="s">
        <v>143</v>
      </c>
      <c r="F480" s="71"/>
      <c r="G480" s="54"/>
      <c r="H480" s="48" t="str">
        <f t="shared" ref="H480:H493" si="294">IF(F480=0,"",F480*(1+G480))</f>
        <v/>
      </c>
      <c r="I480" s="72"/>
      <c r="J480" s="72"/>
      <c r="K480" s="72"/>
      <c r="L480" s="50"/>
      <c r="M480" s="50"/>
      <c r="N480" s="51" t="str">
        <f t="shared" si="290"/>
        <v/>
      </c>
      <c r="O480" s="51" t="str">
        <f t="shared" si="291"/>
        <v/>
      </c>
      <c r="P480" s="51" t="str">
        <f t="shared" si="292"/>
        <v/>
      </c>
      <c r="Q480" s="53"/>
      <c r="R480" s="4"/>
    </row>
    <row r="481" spans="1:18" s="5" customFormat="1" x14ac:dyDescent="0.25">
      <c r="A481" s="52">
        <f>IF(I481&lt;&gt;"",1+MAX($A$40:A479),"")</f>
        <v>204</v>
      </c>
      <c r="B481" s="44"/>
      <c r="C481" s="44"/>
      <c r="D481" s="45"/>
      <c r="E481" s="68" t="s">
        <v>144</v>
      </c>
      <c r="F481" s="71">
        <v>10</v>
      </c>
      <c r="G481" s="54">
        <f t="shared" ref="G481" si="295">IF(F481=0,"",0)</f>
        <v>0</v>
      </c>
      <c r="H481" s="48">
        <f t="shared" si="294"/>
        <v>10</v>
      </c>
      <c r="I481" s="72" t="s">
        <v>79</v>
      </c>
      <c r="J481" s="72"/>
      <c r="K481" s="72"/>
      <c r="L481" s="50">
        <v>2000</v>
      </c>
      <c r="M481" s="50">
        <v>500</v>
      </c>
      <c r="N481" s="51">
        <f t="shared" si="290"/>
        <v>20000</v>
      </c>
      <c r="O481" s="51">
        <f t="shared" si="291"/>
        <v>5000</v>
      </c>
      <c r="P481" s="51">
        <f>IF(F481=0,"",N481+O481)</f>
        <v>25000</v>
      </c>
      <c r="Q481" s="53"/>
      <c r="R481" s="4"/>
    </row>
    <row r="482" spans="1:18" s="5" customFormat="1" x14ac:dyDescent="0.2">
      <c r="A482" s="52" t="str">
        <f>IF(I482&lt;&gt;"",1+MAX($A$40:A480),"")</f>
        <v/>
      </c>
      <c r="B482" s="44"/>
      <c r="C482" s="44"/>
      <c r="D482" s="45"/>
      <c r="E482" s="120" t="s">
        <v>145</v>
      </c>
      <c r="F482" s="71"/>
      <c r="G482" s="54"/>
      <c r="H482" s="48" t="str">
        <f t="shared" si="294"/>
        <v/>
      </c>
      <c r="I482" s="72"/>
      <c r="J482" s="72"/>
      <c r="K482" s="72"/>
      <c r="L482" s="50"/>
      <c r="M482" s="50"/>
      <c r="N482" s="51" t="str">
        <f t="shared" si="290"/>
        <v/>
      </c>
      <c r="O482" s="51" t="str">
        <f t="shared" si="291"/>
        <v/>
      </c>
      <c r="P482" s="51" t="str">
        <f t="shared" si="292"/>
        <v/>
      </c>
      <c r="Q482" s="53"/>
      <c r="R482" s="4"/>
    </row>
    <row r="483" spans="1:18" s="5" customFormat="1" x14ac:dyDescent="0.25">
      <c r="A483" s="52">
        <f>IF(I483&lt;&gt;"",1+MAX($A$40:A481),"")</f>
        <v>205</v>
      </c>
      <c r="B483" s="44"/>
      <c r="C483" s="44"/>
      <c r="D483" s="45"/>
      <c r="E483" s="68" t="s">
        <v>146</v>
      </c>
      <c r="F483" s="71">
        <v>10</v>
      </c>
      <c r="G483" s="54">
        <f t="shared" ref="G483" si="296">IF(F483=0,"",0)</f>
        <v>0</v>
      </c>
      <c r="H483" s="48">
        <f t="shared" si="294"/>
        <v>10</v>
      </c>
      <c r="I483" s="72" t="s">
        <v>79</v>
      </c>
      <c r="J483" s="72"/>
      <c r="K483" s="72"/>
      <c r="L483" s="50">
        <v>2000</v>
      </c>
      <c r="M483" s="50">
        <v>500</v>
      </c>
      <c r="N483" s="51">
        <f t="shared" si="290"/>
        <v>20000</v>
      </c>
      <c r="O483" s="51">
        <f t="shared" si="291"/>
        <v>5000</v>
      </c>
      <c r="P483" s="51">
        <f>IF(F483=0,"",N483+O483)</f>
        <v>25000</v>
      </c>
      <c r="Q483" s="53"/>
      <c r="R483" s="4"/>
    </row>
    <row r="484" spans="1:18" s="5" customFormat="1" x14ac:dyDescent="0.2">
      <c r="A484" s="52" t="str">
        <f>IF(I484&lt;&gt;"",1+MAX($A$40:A482),"")</f>
        <v/>
      </c>
      <c r="B484" s="44"/>
      <c r="C484" s="44"/>
      <c r="D484" s="45"/>
      <c r="E484" s="120" t="s">
        <v>147</v>
      </c>
      <c r="F484" s="71"/>
      <c r="G484" s="54"/>
      <c r="H484" s="48" t="str">
        <f t="shared" si="294"/>
        <v/>
      </c>
      <c r="I484" s="72"/>
      <c r="J484" s="72"/>
      <c r="K484" s="72"/>
      <c r="L484" s="50"/>
      <c r="M484" s="50"/>
      <c r="N484" s="51" t="str">
        <f t="shared" si="290"/>
        <v/>
      </c>
      <c r="O484" s="51" t="str">
        <f t="shared" si="291"/>
        <v/>
      </c>
      <c r="P484" s="51" t="str">
        <f t="shared" si="292"/>
        <v/>
      </c>
      <c r="Q484" s="53"/>
      <c r="R484" s="4"/>
    </row>
    <row r="485" spans="1:18" s="5" customFormat="1" ht="31.5" x14ac:dyDescent="0.25">
      <c r="A485" s="52">
        <f>IF(I485&lt;&gt;"",1+MAX($A$40:A483),"")</f>
        <v>206</v>
      </c>
      <c r="B485" s="44"/>
      <c r="C485" s="44"/>
      <c r="D485" s="45"/>
      <c r="E485" s="70" t="s">
        <v>148</v>
      </c>
      <c r="F485" s="71">
        <v>2</v>
      </c>
      <c r="G485" s="54">
        <f t="shared" ref="G485:G487" si="297">IF(F485=0,"",0)</f>
        <v>0</v>
      </c>
      <c r="H485" s="48">
        <f t="shared" si="294"/>
        <v>2</v>
      </c>
      <c r="I485" s="72" t="s">
        <v>79</v>
      </c>
      <c r="J485" s="72"/>
      <c r="K485" s="72"/>
      <c r="L485" s="50">
        <v>230</v>
      </c>
      <c r="M485" s="50">
        <v>120</v>
      </c>
      <c r="N485" s="51">
        <f t="shared" si="290"/>
        <v>460</v>
      </c>
      <c r="O485" s="51">
        <f t="shared" si="291"/>
        <v>240</v>
      </c>
      <c r="P485" s="51">
        <f t="shared" si="292"/>
        <v>700</v>
      </c>
      <c r="Q485" s="53"/>
      <c r="R485" s="4"/>
    </row>
    <row r="486" spans="1:18" s="5" customFormat="1" ht="31.5" x14ac:dyDescent="0.25">
      <c r="A486" s="52">
        <f>IF(I486&lt;&gt;"",1+MAX($A$40:A484),"")</f>
        <v>206</v>
      </c>
      <c r="B486" s="44"/>
      <c r="C486" s="44"/>
      <c r="D486" s="45"/>
      <c r="E486" s="70" t="s">
        <v>149</v>
      </c>
      <c r="F486" s="71">
        <v>8</v>
      </c>
      <c r="G486" s="54">
        <f t="shared" si="297"/>
        <v>0</v>
      </c>
      <c r="H486" s="48">
        <f t="shared" si="294"/>
        <v>8</v>
      </c>
      <c r="I486" s="72" t="s">
        <v>79</v>
      </c>
      <c r="J486" s="72"/>
      <c r="K486" s="72"/>
      <c r="L486" s="50">
        <v>250</v>
      </c>
      <c r="M486" s="50">
        <v>120</v>
      </c>
      <c r="N486" s="51">
        <f t="shared" si="290"/>
        <v>2000</v>
      </c>
      <c r="O486" s="51">
        <f t="shared" si="291"/>
        <v>960</v>
      </c>
      <c r="P486" s="51">
        <f t="shared" si="292"/>
        <v>2960</v>
      </c>
      <c r="Q486" s="53"/>
      <c r="R486" s="4"/>
    </row>
    <row r="487" spans="1:18" s="5" customFormat="1" ht="31.5" x14ac:dyDescent="0.25">
      <c r="A487" s="52">
        <f>IF(I487&lt;&gt;"",1+MAX($A$40:A485),"")</f>
        <v>207</v>
      </c>
      <c r="B487" s="44"/>
      <c r="C487" s="44"/>
      <c r="D487" s="45"/>
      <c r="E487" s="70" t="s">
        <v>150</v>
      </c>
      <c r="F487" s="71">
        <v>131</v>
      </c>
      <c r="G487" s="54">
        <f t="shared" si="297"/>
        <v>0</v>
      </c>
      <c r="H487" s="48">
        <f t="shared" si="294"/>
        <v>131</v>
      </c>
      <c r="I487" s="72" t="s">
        <v>79</v>
      </c>
      <c r="J487" s="72"/>
      <c r="K487" s="72"/>
      <c r="L487" s="50">
        <v>230</v>
      </c>
      <c r="M487" s="50">
        <v>120</v>
      </c>
      <c r="N487" s="51">
        <f t="shared" si="290"/>
        <v>30130</v>
      </c>
      <c r="O487" s="51">
        <f t="shared" si="291"/>
        <v>15720</v>
      </c>
      <c r="P487" s="51">
        <f t="shared" si="292"/>
        <v>45850</v>
      </c>
      <c r="Q487" s="53"/>
      <c r="R487" s="4"/>
    </row>
    <row r="488" spans="1:18" s="5" customFormat="1" x14ac:dyDescent="0.2">
      <c r="A488" s="52" t="str">
        <f>IF(I488&lt;&gt;"",1+MAX($A$40:A486),"")</f>
        <v/>
      </c>
      <c r="B488" s="44"/>
      <c r="C488" s="44"/>
      <c r="D488" s="45"/>
      <c r="E488" s="120" t="s">
        <v>151</v>
      </c>
      <c r="F488" s="71"/>
      <c r="G488" s="54"/>
      <c r="H488" s="48" t="str">
        <f t="shared" si="294"/>
        <v/>
      </c>
      <c r="I488" s="72"/>
      <c r="J488" s="72"/>
      <c r="K488" s="72"/>
      <c r="L488" s="50"/>
      <c r="M488" s="50"/>
      <c r="N488" s="51" t="str">
        <f t="shared" si="290"/>
        <v/>
      </c>
      <c r="O488" s="51" t="str">
        <f t="shared" si="291"/>
        <v/>
      </c>
      <c r="P488" s="51" t="str">
        <f t="shared" si="292"/>
        <v/>
      </c>
      <c r="Q488" s="53"/>
      <c r="R488" s="4"/>
    </row>
    <row r="489" spans="1:18" s="5" customFormat="1" x14ac:dyDescent="0.25">
      <c r="A489" s="52">
        <f>IF(I489&lt;&gt;"",1+MAX($A$40:A487),"")</f>
        <v>208</v>
      </c>
      <c r="B489" s="44"/>
      <c r="C489" s="44"/>
      <c r="D489" s="45"/>
      <c r="E489" s="68" t="s">
        <v>152</v>
      </c>
      <c r="F489" s="71">
        <v>1</v>
      </c>
      <c r="G489" s="54">
        <f t="shared" ref="G489:G493" si="298">IF(F489=0,"",0)</f>
        <v>0</v>
      </c>
      <c r="H489" s="48">
        <f t="shared" si="294"/>
        <v>1</v>
      </c>
      <c r="I489" s="72" t="s">
        <v>79</v>
      </c>
      <c r="J489" s="72"/>
      <c r="K489" s="72"/>
      <c r="L489" s="50">
        <v>230</v>
      </c>
      <c r="M489" s="50">
        <v>120</v>
      </c>
      <c r="N489" s="51">
        <f t="shared" si="290"/>
        <v>230</v>
      </c>
      <c r="O489" s="51">
        <f t="shared" si="291"/>
        <v>120</v>
      </c>
      <c r="P489" s="51">
        <f t="shared" si="292"/>
        <v>350</v>
      </c>
      <c r="Q489" s="53"/>
      <c r="R489" s="4"/>
    </row>
    <row r="490" spans="1:18" s="5" customFormat="1" x14ac:dyDescent="0.25">
      <c r="A490" s="52">
        <f>IF(I490&lt;&gt;"",1+MAX($A$40:A488),"")</f>
        <v>208</v>
      </c>
      <c r="B490" s="44"/>
      <c r="C490" s="44"/>
      <c r="D490" s="45"/>
      <c r="E490" s="68" t="s">
        <v>153</v>
      </c>
      <c r="F490" s="71">
        <v>147</v>
      </c>
      <c r="G490" s="54">
        <f t="shared" si="298"/>
        <v>0</v>
      </c>
      <c r="H490" s="48">
        <f t="shared" si="294"/>
        <v>147</v>
      </c>
      <c r="I490" s="72" t="s">
        <v>79</v>
      </c>
      <c r="J490" s="72"/>
      <c r="K490" s="72"/>
      <c r="L490" s="50">
        <v>120</v>
      </c>
      <c r="M490" s="50">
        <v>80</v>
      </c>
      <c r="N490" s="51">
        <f t="shared" si="290"/>
        <v>17640</v>
      </c>
      <c r="O490" s="51">
        <f t="shared" si="291"/>
        <v>11760</v>
      </c>
      <c r="P490" s="51">
        <f t="shared" si="292"/>
        <v>29400</v>
      </c>
      <c r="Q490" s="53"/>
      <c r="R490" s="4"/>
    </row>
    <row r="491" spans="1:18" s="5" customFormat="1" x14ac:dyDescent="0.25">
      <c r="A491" s="52">
        <f>IF(I491&lt;&gt;"",1+MAX($A$40:A489),"")</f>
        <v>209</v>
      </c>
      <c r="B491" s="44"/>
      <c r="C491" s="44"/>
      <c r="D491" s="45"/>
      <c r="E491" s="68" t="s">
        <v>154</v>
      </c>
      <c r="F491" s="71">
        <v>4</v>
      </c>
      <c r="G491" s="54">
        <f t="shared" si="298"/>
        <v>0</v>
      </c>
      <c r="H491" s="48">
        <f t="shared" si="294"/>
        <v>4</v>
      </c>
      <c r="I491" s="72" t="s">
        <v>79</v>
      </c>
      <c r="J491" s="72"/>
      <c r="K491" s="72"/>
      <c r="L491" s="50">
        <v>230</v>
      </c>
      <c r="M491" s="50">
        <v>120</v>
      </c>
      <c r="N491" s="51">
        <f t="shared" si="290"/>
        <v>920</v>
      </c>
      <c r="O491" s="51">
        <f t="shared" si="291"/>
        <v>480</v>
      </c>
      <c r="P491" s="51">
        <f t="shared" si="292"/>
        <v>1400</v>
      </c>
      <c r="Q491" s="53"/>
      <c r="R491" s="4"/>
    </row>
    <row r="492" spans="1:18" s="5" customFormat="1" x14ac:dyDescent="0.25">
      <c r="A492" s="52">
        <f>IF(I492&lt;&gt;"",1+MAX($A$40:A490),"")</f>
        <v>209</v>
      </c>
      <c r="B492" s="44"/>
      <c r="C492" s="44"/>
      <c r="D492" s="45"/>
      <c r="E492" s="68" t="s">
        <v>155</v>
      </c>
      <c r="F492" s="71">
        <v>1</v>
      </c>
      <c r="G492" s="54">
        <f t="shared" si="298"/>
        <v>0</v>
      </c>
      <c r="H492" s="48">
        <f t="shared" si="294"/>
        <v>1</v>
      </c>
      <c r="I492" s="72" t="s">
        <v>79</v>
      </c>
      <c r="J492" s="72"/>
      <c r="K492" s="72"/>
      <c r="L492" s="50">
        <v>1000</v>
      </c>
      <c r="M492" s="50">
        <v>500</v>
      </c>
      <c r="N492" s="51">
        <f t="shared" si="290"/>
        <v>1000</v>
      </c>
      <c r="O492" s="51">
        <f t="shared" si="291"/>
        <v>500</v>
      </c>
      <c r="P492" s="51">
        <f t="shared" si="292"/>
        <v>1500</v>
      </c>
      <c r="Q492" s="53"/>
      <c r="R492" s="4"/>
    </row>
    <row r="493" spans="1:18" s="5" customFormat="1" x14ac:dyDescent="0.25">
      <c r="A493" s="52">
        <f>IF(I493&lt;&gt;"",1+MAX($A$40:A491),"")</f>
        <v>210</v>
      </c>
      <c r="B493" s="44"/>
      <c r="C493" s="44"/>
      <c r="D493" s="45"/>
      <c r="E493" s="68" t="s">
        <v>156</v>
      </c>
      <c r="F493" s="71">
        <v>51</v>
      </c>
      <c r="G493" s="54">
        <f t="shared" si="298"/>
        <v>0</v>
      </c>
      <c r="H493" s="48">
        <f t="shared" si="294"/>
        <v>51</v>
      </c>
      <c r="I493" s="72" t="s">
        <v>79</v>
      </c>
      <c r="J493" s="72"/>
      <c r="K493" s="72"/>
      <c r="L493" s="50">
        <v>400</v>
      </c>
      <c r="M493" s="50">
        <v>100</v>
      </c>
      <c r="N493" s="51">
        <f t="shared" si="290"/>
        <v>20400</v>
      </c>
      <c r="O493" s="51">
        <f t="shared" si="291"/>
        <v>5100</v>
      </c>
      <c r="P493" s="51">
        <f t="shared" si="292"/>
        <v>25500</v>
      </c>
      <c r="Q493" s="53"/>
      <c r="R493" s="4"/>
    </row>
    <row r="494" spans="1:18" s="5" customFormat="1" x14ac:dyDescent="0.2">
      <c r="A494" s="52" t="str">
        <f>IF(I494&lt;&gt;"",1+MAX($A$40:A492),"")</f>
        <v/>
      </c>
      <c r="B494" s="44"/>
      <c r="C494" s="44"/>
      <c r="D494" s="45"/>
      <c r="E494" s="120" t="s">
        <v>181</v>
      </c>
      <c r="F494" s="74"/>
      <c r="G494" s="54" t="str">
        <f t="shared" ref="G494:G495" si="299">IF(F494=0,"",0)</f>
        <v/>
      </c>
      <c r="H494" s="48" t="str">
        <f t="shared" ref="H494:H495" si="300">IF(F494=0,"",F494*(1+G494))</f>
        <v/>
      </c>
      <c r="I494" s="75"/>
      <c r="J494" s="75"/>
      <c r="K494" s="75"/>
      <c r="L494" s="50"/>
      <c r="M494" s="50"/>
      <c r="N494" s="51" t="str">
        <f t="shared" si="290"/>
        <v/>
      </c>
      <c r="O494" s="51" t="str">
        <f t="shared" si="291"/>
        <v/>
      </c>
      <c r="P494" s="51" t="str">
        <f t="shared" si="292"/>
        <v/>
      </c>
      <c r="Q494" s="53"/>
      <c r="R494" s="4"/>
    </row>
    <row r="495" spans="1:18" s="5" customFormat="1" x14ac:dyDescent="0.2">
      <c r="A495" s="52">
        <f>IF(I495&lt;&gt;"",1+MAX($A$40:A493),"")</f>
        <v>211</v>
      </c>
      <c r="B495" s="44"/>
      <c r="C495" s="44"/>
      <c r="D495" s="45"/>
      <c r="E495" s="76" t="s">
        <v>497</v>
      </c>
      <c r="F495" s="74">
        <v>1</v>
      </c>
      <c r="G495" s="54">
        <f t="shared" si="299"/>
        <v>0</v>
      </c>
      <c r="H495" s="48">
        <f t="shared" si="300"/>
        <v>1</v>
      </c>
      <c r="I495" s="75" t="s">
        <v>28</v>
      </c>
      <c r="J495" s="75"/>
      <c r="K495" s="75"/>
      <c r="L495" s="50"/>
      <c r="M495" s="50"/>
      <c r="N495" s="51">
        <f t="shared" si="290"/>
        <v>0</v>
      </c>
      <c r="O495" s="51">
        <f t="shared" si="291"/>
        <v>0</v>
      </c>
      <c r="P495" s="51">
        <f>IF(F495=0,"",N495+O495)</f>
        <v>0</v>
      </c>
      <c r="Q495" s="53"/>
      <c r="R495" s="4"/>
    </row>
    <row r="496" spans="1:18" s="5" customFormat="1" ht="18" customHeight="1" x14ac:dyDescent="0.2">
      <c r="A496" s="111" t="str">
        <f>IF(I496&lt;&gt;"",1+MAX($A$40:A494),"")</f>
        <v/>
      </c>
      <c r="B496" s="112"/>
      <c r="C496" s="112"/>
      <c r="D496" s="113" t="s">
        <v>49</v>
      </c>
      <c r="E496" s="114" t="s">
        <v>48</v>
      </c>
      <c r="F496" s="115"/>
      <c r="G496" s="118"/>
      <c r="H496" s="115"/>
      <c r="I496" s="112"/>
      <c r="J496" s="116"/>
      <c r="K496" s="116"/>
      <c r="L496" s="116"/>
      <c r="M496" s="116"/>
      <c r="N496" s="119"/>
      <c r="O496" s="117"/>
      <c r="P496" s="117"/>
      <c r="Q496" s="117">
        <f>SUM(P497:P530)</f>
        <v>254035</v>
      </c>
      <c r="R496" s="4"/>
    </row>
    <row r="497" spans="1:18" s="5" customFormat="1" x14ac:dyDescent="0.25">
      <c r="A497" s="52" t="str">
        <f>IF(I497&lt;&gt;"",1+MAX($A$40:A495),"")</f>
        <v/>
      </c>
      <c r="B497" s="44"/>
      <c r="C497" s="44"/>
      <c r="D497" s="45"/>
      <c r="E497" s="120" t="s">
        <v>157</v>
      </c>
      <c r="F497" s="71"/>
      <c r="G497" s="68"/>
      <c r="H497" s="69"/>
      <c r="I497" s="72"/>
      <c r="J497" s="72"/>
      <c r="K497" s="72"/>
      <c r="L497" s="50"/>
      <c r="M497" s="50"/>
      <c r="N497" s="51" t="str">
        <f t="shared" ref="N497:N503" si="301">IF(F497=0,"",L497*H497)</f>
        <v/>
      </c>
      <c r="O497" s="51" t="str">
        <f t="shared" ref="O497:O503" si="302">IF(F497=0,"",M497*H497)</f>
        <v/>
      </c>
      <c r="P497" s="51" t="str">
        <f t="shared" ref="P497:P503" si="303">IF(F497=0,"",N497+O497)</f>
        <v/>
      </c>
      <c r="Q497" s="53"/>
      <c r="R497" s="4"/>
    </row>
    <row r="498" spans="1:18" s="5" customFormat="1" ht="17.25" customHeight="1" x14ac:dyDescent="0.25">
      <c r="A498" s="52">
        <f>IF(I498&lt;&gt;"",1+MAX($A$40:A496),"")</f>
        <v>212</v>
      </c>
      <c r="B498" s="44"/>
      <c r="C498" s="44"/>
      <c r="D498" s="45"/>
      <c r="E498" s="68" t="s">
        <v>158</v>
      </c>
      <c r="F498" s="71">
        <v>9</v>
      </c>
      <c r="G498" s="54">
        <f t="shared" ref="G498:G503" si="304">IF(F498=0,"",0)</f>
        <v>0</v>
      </c>
      <c r="H498" s="48">
        <f t="shared" ref="H498:H503" si="305">IF(F498=0,"",F498*(1+G498))</f>
        <v>9</v>
      </c>
      <c r="I498" s="72" t="s">
        <v>79</v>
      </c>
      <c r="J498" s="72"/>
      <c r="K498" s="72"/>
      <c r="L498" s="50">
        <v>250</v>
      </c>
      <c r="M498" s="50">
        <v>120</v>
      </c>
      <c r="N498" s="51">
        <f t="shared" si="301"/>
        <v>2250</v>
      </c>
      <c r="O498" s="51">
        <f t="shared" si="302"/>
        <v>1080</v>
      </c>
      <c r="P498" s="51">
        <f t="shared" si="303"/>
        <v>3330</v>
      </c>
      <c r="Q498" s="53"/>
      <c r="R498" s="4"/>
    </row>
    <row r="499" spans="1:18" s="5" customFormat="1" ht="17.25" customHeight="1" x14ac:dyDescent="0.25">
      <c r="A499" s="52">
        <f>IF(I499&lt;&gt;"",1+MAX($A$40:A497),"")</f>
        <v>212</v>
      </c>
      <c r="B499" s="44"/>
      <c r="C499" s="44"/>
      <c r="D499" s="45"/>
      <c r="E499" s="68" t="s">
        <v>183</v>
      </c>
      <c r="F499" s="71">
        <v>9</v>
      </c>
      <c r="G499" s="54">
        <f t="shared" si="304"/>
        <v>0</v>
      </c>
      <c r="H499" s="48">
        <f t="shared" si="305"/>
        <v>9</v>
      </c>
      <c r="I499" s="72" t="s">
        <v>79</v>
      </c>
      <c r="J499" s="72"/>
      <c r="K499" s="72"/>
      <c r="L499" s="50">
        <v>150</v>
      </c>
      <c r="M499" s="50">
        <v>100</v>
      </c>
      <c r="N499" s="51">
        <f t="shared" si="301"/>
        <v>1350</v>
      </c>
      <c r="O499" s="51">
        <f t="shared" si="302"/>
        <v>900</v>
      </c>
      <c r="P499" s="51">
        <f t="shared" si="303"/>
        <v>2250</v>
      </c>
      <c r="Q499" s="53"/>
      <c r="R499" s="4"/>
    </row>
    <row r="500" spans="1:18" s="5" customFormat="1" ht="17.25" customHeight="1" x14ac:dyDescent="0.25">
      <c r="A500" s="52">
        <f>IF(I500&lt;&gt;"",1+MAX($A$40:A498),"")</f>
        <v>213</v>
      </c>
      <c r="B500" s="44"/>
      <c r="C500" s="44"/>
      <c r="D500" s="45"/>
      <c r="E500" s="68" t="s">
        <v>184</v>
      </c>
      <c r="F500" s="71">
        <v>287</v>
      </c>
      <c r="G500" s="54">
        <f t="shared" si="304"/>
        <v>0</v>
      </c>
      <c r="H500" s="48">
        <f t="shared" si="305"/>
        <v>287</v>
      </c>
      <c r="I500" s="72" t="s">
        <v>79</v>
      </c>
      <c r="J500" s="72"/>
      <c r="K500" s="72"/>
      <c r="L500" s="50">
        <v>235</v>
      </c>
      <c r="M500" s="50">
        <v>120</v>
      </c>
      <c r="N500" s="51">
        <f t="shared" si="301"/>
        <v>67445</v>
      </c>
      <c r="O500" s="51">
        <f t="shared" si="302"/>
        <v>34440</v>
      </c>
      <c r="P500" s="51">
        <f t="shared" si="303"/>
        <v>101885</v>
      </c>
      <c r="Q500" s="53"/>
      <c r="R500" s="4"/>
    </row>
    <row r="501" spans="1:18" s="5" customFormat="1" ht="17.25" customHeight="1" x14ac:dyDescent="0.25">
      <c r="A501" s="52">
        <f>IF(I501&lt;&gt;"",1+MAX($A$40:A499),"")</f>
        <v>213</v>
      </c>
      <c r="B501" s="44"/>
      <c r="C501" s="44"/>
      <c r="D501" s="45"/>
      <c r="E501" s="68" t="s">
        <v>159</v>
      </c>
      <c r="F501" s="71">
        <v>11</v>
      </c>
      <c r="G501" s="54">
        <f t="shared" si="304"/>
        <v>0</v>
      </c>
      <c r="H501" s="48">
        <f t="shared" si="305"/>
        <v>11</v>
      </c>
      <c r="I501" s="72" t="s">
        <v>79</v>
      </c>
      <c r="J501" s="72"/>
      <c r="K501" s="72"/>
      <c r="L501" s="50">
        <v>230</v>
      </c>
      <c r="M501" s="50">
        <v>120</v>
      </c>
      <c r="N501" s="51">
        <f t="shared" si="301"/>
        <v>2530</v>
      </c>
      <c r="O501" s="51">
        <f t="shared" si="302"/>
        <v>1320</v>
      </c>
      <c r="P501" s="51">
        <f t="shared" si="303"/>
        <v>3850</v>
      </c>
      <c r="Q501" s="53"/>
      <c r="R501" s="4"/>
    </row>
    <row r="502" spans="1:18" s="5" customFormat="1" ht="17.25" customHeight="1" x14ac:dyDescent="0.25">
      <c r="A502" s="52">
        <f>IF(I502&lt;&gt;"",1+MAX($A$40:A500),"")</f>
        <v>214</v>
      </c>
      <c r="B502" s="44"/>
      <c r="C502" s="44"/>
      <c r="D502" s="45"/>
      <c r="E502" s="68" t="s">
        <v>185</v>
      </c>
      <c r="F502" s="71">
        <v>7</v>
      </c>
      <c r="G502" s="54">
        <f t="shared" si="304"/>
        <v>0</v>
      </c>
      <c r="H502" s="48">
        <f t="shared" si="305"/>
        <v>7</v>
      </c>
      <c r="I502" s="72" t="s">
        <v>79</v>
      </c>
      <c r="J502" s="72"/>
      <c r="K502" s="72"/>
      <c r="L502" s="50">
        <v>220</v>
      </c>
      <c r="M502" s="50">
        <v>120</v>
      </c>
      <c r="N502" s="51">
        <f t="shared" si="301"/>
        <v>1540</v>
      </c>
      <c r="O502" s="51">
        <f t="shared" si="302"/>
        <v>840</v>
      </c>
      <c r="P502" s="51">
        <f t="shared" si="303"/>
        <v>2380</v>
      </c>
      <c r="Q502" s="53"/>
      <c r="R502" s="4"/>
    </row>
    <row r="503" spans="1:18" s="5" customFormat="1" ht="17.25" customHeight="1" x14ac:dyDescent="0.25">
      <c r="A503" s="52">
        <f>IF(I503&lt;&gt;"",1+MAX($A$40:A501),"")</f>
        <v>214</v>
      </c>
      <c r="B503" s="44"/>
      <c r="C503" s="44"/>
      <c r="D503" s="45"/>
      <c r="E503" s="68" t="s">
        <v>160</v>
      </c>
      <c r="F503" s="71">
        <v>2</v>
      </c>
      <c r="G503" s="54">
        <f t="shared" si="304"/>
        <v>0</v>
      </c>
      <c r="H503" s="48">
        <f t="shared" si="305"/>
        <v>2</v>
      </c>
      <c r="I503" s="72" t="s">
        <v>79</v>
      </c>
      <c r="J503" s="72"/>
      <c r="K503" s="72"/>
      <c r="L503" s="50">
        <v>230</v>
      </c>
      <c r="M503" s="50">
        <v>120</v>
      </c>
      <c r="N503" s="51">
        <f t="shared" si="301"/>
        <v>460</v>
      </c>
      <c r="O503" s="51">
        <f t="shared" si="302"/>
        <v>240</v>
      </c>
      <c r="P503" s="51">
        <f t="shared" si="303"/>
        <v>700</v>
      </c>
      <c r="Q503" s="53"/>
      <c r="R503" s="4"/>
    </row>
    <row r="504" spans="1:18" s="5" customFormat="1" ht="17.25" customHeight="1" x14ac:dyDescent="0.2">
      <c r="A504" s="52" t="str">
        <f>IF(I504&lt;&gt;"",1+MAX($A$40:A502),"")</f>
        <v/>
      </c>
      <c r="B504" s="44"/>
      <c r="C504" s="44"/>
      <c r="D504" s="45"/>
      <c r="E504" s="120" t="s">
        <v>186</v>
      </c>
      <c r="F504" s="71"/>
      <c r="G504" s="54"/>
      <c r="H504" s="48" t="str">
        <f t="shared" ref="H504:H530" si="306">IF(F504=0,"",F504*(1+G504))</f>
        <v/>
      </c>
      <c r="I504" s="72"/>
      <c r="J504" s="72"/>
      <c r="K504" s="72"/>
      <c r="L504" s="50"/>
      <c r="M504" s="50"/>
      <c r="N504" s="51" t="str">
        <f t="shared" ref="N504:N530" si="307">IF(F504=0,"",L504*H504)</f>
        <v/>
      </c>
      <c r="O504" s="51" t="str">
        <f t="shared" ref="O504:O530" si="308">IF(F504=0,"",M504*H504)</f>
        <v/>
      </c>
      <c r="P504" s="51" t="str">
        <f t="shared" ref="P504:P529" si="309">IF(F504=0,"",N504+O504)</f>
        <v/>
      </c>
      <c r="Q504" s="53"/>
      <c r="R504" s="4"/>
    </row>
    <row r="505" spans="1:18" s="5" customFormat="1" ht="17.25" customHeight="1" x14ac:dyDescent="0.25">
      <c r="A505" s="52">
        <f>IF(I505&lt;&gt;"",1+MAX($A$40:A503),"")</f>
        <v>215</v>
      </c>
      <c r="B505" s="44"/>
      <c r="C505" s="44"/>
      <c r="D505" s="45"/>
      <c r="E505" s="68" t="s">
        <v>161</v>
      </c>
      <c r="F505" s="71">
        <v>16</v>
      </c>
      <c r="G505" s="54">
        <f t="shared" ref="G505:G528" si="310">IF(F505=0,"",0)</f>
        <v>0</v>
      </c>
      <c r="H505" s="48">
        <f t="shared" si="306"/>
        <v>16</v>
      </c>
      <c r="I505" s="72" t="s">
        <v>79</v>
      </c>
      <c r="J505" s="72"/>
      <c r="K505" s="72"/>
      <c r="L505" s="50">
        <v>120</v>
      </c>
      <c r="M505" s="50">
        <v>80</v>
      </c>
      <c r="N505" s="51">
        <f t="shared" si="307"/>
        <v>1920</v>
      </c>
      <c r="O505" s="51">
        <f t="shared" si="308"/>
        <v>1280</v>
      </c>
      <c r="P505" s="51">
        <f t="shared" si="309"/>
        <v>3200</v>
      </c>
      <c r="Q505" s="53"/>
      <c r="R505" s="4"/>
    </row>
    <row r="506" spans="1:18" s="5" customFormat="1" ht="17.25" customHeight="1" x14ac:dyDescent="0.25">
      <c r="A506" s="52">
        <f>IF(I506&lt;&gt;"",1+MAX($A$40:A504),"")</f>
        <v>215</v>
      </c>
      <c r="B506" s="44"/>
      <c r="C506" s="44"/>
      <c r="D506" s="45"/>
      <c r="E506" s="68" t="s">
        <v>162</v>
      </c>
      <c r="F506" s="71">
        <v>2</v>
      </c>
      <c r="G506" s="54">
        <f t="shared" si="310"/>
        <v>0</v>
      </c>
      <c r="H506" s="48">
        <f t="shared" si="306"/>
        <v>2</v>
      </c>
      <c r="I506" s="72" t="s">
        <v>79</v>
      </c>
      <c r="J506" s="72"/>
      <c r="K506" s="72"/>
      <c r="L506" s="50">
        <v>130</v>
      </c>
      <c r="M506" s="50">
        <v>80</v>
      </c>
      <c r="N506" s="51">
        <f t="shared" si="307"/>
        <v>260</v>
      </c>
      <c r="O506" s="51">
        <f t="shared" si="308"/>
        <v>160</v>
      </c>
      <c r="P506" s="51">
        <f t="shared" si="309"/>
        <v>420</v>
      </c>
      <c r="Q506" s="53"/>
      <c r="R506" s="4"/>
    </row>
    <row r="507" spans="1:18" s="5" customFormat="1" ht="17.25" customHeight="1" x14ac:dyDescent="0.25">
      <c r="A507" s="52">
        <f>IF(I507&lt;&gt;"",1+MAX($A$40:A505),"")</f>
        <v>216</v>
      </c>
      <c r="B507" s="44"/>
      <c r="C507" s="44"/>
      <c r="D507" s="45"/>
      <c r="E507" s="68" t="s">
        <v>163</v>
      </c>
      <c r="F507" s="71">
        <v>182</v>
      </c>
      <c r="G507" s="54">
        <f t="shared" si="310"/>
        <v>0</v>
      </c>
      <c r="H507" s="48">
        <f t="shared" si="306"/>
        <v>182</v>
      </c>
      <c r="I507" s="72" t="s">
        <v>79</v>
      </c>
      <c r="J507" s="72"/>
      <c r="K507" s="72"/>
      <c r="L507" s="50">
        <v>120</v>
      </c>
      <c r="M507" s="50">
        <v>80</v>
      </c>
      <c r="N507" s="51">
        <f t="shared" si="307"/>
        <v>21840</v>
      </c>
      <c r="O507" s="51">
        <f t="shared" si="308"/>
        <v>14560</v>
      </c>
      <c r="P507" s="51">
        <f t="shared" si="309"/>
        <v>36400</v>
      </c>
      <c r="Q507" s="53"/>
      <c r="R507" s="4"/>
    </row>
    <row r="508" spans="1:18" s="5" customFormat="1" ht="17.25" customHeight="1" x14ac:dyDescent="0.25">
      <c r="A508" s="52">
        <f>IF(I508&lt;&gt;"",1+MAX($A$40:A506),"")</f>
        <v>216</v>
      </c>
      <c r="B508" s="44"/>
      <c r="C508" s="44"/>
      <c r="D508" s="45"/>
      <c r="E508" s="68" t="s">
        <v>164</v>
      </c>
      <c r="F508" s="71">
        <v>21</v>
      </c>
      <c r="G508" s="54">
        <f t="shared" si="310"/>
        <v>0</v>
      </c>
      <c r="H508" s="48">
        <f t="shared" si="306"/>
        <v>21</v>
      </c>
      <c r="I508" s="72" t="s">
        <v>79</v>
      </c>
      <c r="J508" s="72"/>
      <c r="K508" s="72"/>
      <c r="L508" s="50">
        <v>150</v>
      </c>
      <c r="M508" s="50">
        <v>100</v>
      </c>
      <c r="N508" s="51">
        <f t="shared" si="307"/>
        <v>3150</v>
      </c>
      <c r="O508" s="51">
        <f t="shared" si="308"/>
        <v>2100</v>
      </c>
      <c r="P508" s="51">
        <f t="shared" si="309"/>
        <v>5250</v>
      </c>
      <c r="Q508" s="53"/>
      <c r="R508" s="4"/>
    </row>
    <row r="509" spans="1:18" s="5" customFormat="1" ht="17.25" customHeight="1" x14ac:dyDescent="0.25">
      <c r="A509" s="52">
        <f>IF(I509&lt;&gt;"",1+MAX($A$40:A507),"")</f>
        <v>217</v>
      </c>
      <c r="B509" s="44"/>
      <c r="C509" s="44"/>
      <c r="D509" s="45"/>
      <c r="E509" s="68" t="s">
        <v>165</v>
      </c>
      <c r="F509" s="71">
        <v>79</v>
      </c>
      <c r="G509" s="54">
        <f t="shared" si="310"/>
        <v>0</v>
      </c>
      <c r="H509" s="48">
        <f t="shared" si="306"/>
        <v>79</v>
      </c>
      <c r="I509" s="72" t="s">
        <v>79</v>
      </c>
      <c r="J509" s="72"/>
      <c r="K509" s="72"/>
      <c r="L509" s="50">
        <v>130</v>
      </c>
      <c r="M509" s="50">
        <v>80</v>
      </c>
      <c r="N509" s="51">
        <f t="shared" si="307"/>
        <v>10270</v>
      </c>
      <c r="O509" s="51">
        <f t="shared" si="308"/>
        <v>6320</v>
      </c>
      <c r="P509" s="51">
        <f t="shared" si="309"/>
        <v>16590</v>
      </c>
      <c r="Q509" s="53"/>
      <c r="R509" s="4"/>
    </row>
    <row r="510" spans="1:18" s="5" customFormat="1" ht="17.25" customHeight="1" x14ac:dyDescent="0.25">
      <c r="A510" s="52">
        <f>IF(I510&lt;&gt;"",1+MAX($A$40:A508),"")</f>
        <v>217</v>
      </c>
      <c r="B510" s="44"/>
      <c r="C510" s="44"/>
      <c r="D510" s="45"/>
      <c r="E510" s="68" t="s">
        <v>166</v>
      </c>
      <c r="F510" s="71">
        <v>14</v>
      </c>
      <c r="G510" s="54">
        <f t="shared" si="310"/>
        <v>0</v>
      </c>
      <c r="H510" s="48">
        <f t="shared" si="306"/>
        <v>14</v>
      </c>
      <c r="I510" s="72" t="s">
        <v>79</v>
      </c>
      <c r="J510" s="72"/>
      <c r="K510" s="72"/>
      <c r="L510" s="50">
        <v>130</v>
      </c>
      <c r="M510" s="50">
        <v>80</v>
      </c>
      <c r="N510" s="51">
        <f t="shared" si="307"/>
        <v>1820</v>
      </c>
      <c r="O510" s="51">
        <f t="shared" si="308"/>
        <v>1120</v>
      </c>
      <c r="P510" s="51">
        <f t="shared" si="309"/>
        <v>2940</v>
      </c>
      <c r="Q510" s="53"/>
      <c r="R510" s="4"/>
    </row>
    <row r="511" spans="1:18" s="5" customFormat="1" ht="17.25" customHeight="1" x14ac:dyDescent="0.25">
      <c r="A511" s="52">
        <f>IF(I511&lt;&gt;"",1+MAX($A$40:A509),"")</f>
        <v>218</v>
      </c>
      <c r="B511" s="44"/>
      <c r="C511" s="44"/>
      <c r="D511" s="45"/>
      <c r="E511" s="68" t="s">
        <v>187</v>
      </c>
      <c r="F511" s="71">
        <v>41</v>
      </c>
      <c r="G511" s="54">
        <f t="shared" si="310"/>
        <v>0</v>
      </c>
      <c r="H511" s="48">
        <f t="shared" si="306"/>
        <v>41</v>
      </c>
      <c r="I511" s="72" t="s">
        <v>79</v>
      </c>
      <c r="J511" s="72"/>
      <c r="K511" s="72"/>
      <c r="L511" s="50">
        <v>200</v>
      </c>
      <c r="M511" s="50">
        <v>100</v>
      </c>
      <c r="N511" s="51">
        <f t="shared" si="307"/>
        <v>8200</v>
      </c>
      <c r="O511" s="51">
        <f t="shared" si="308"/>
        <v>4100</v>
      </c>
      <c r="P511" s="51">
        <f t="shared" si="309"/>
        <v>12300</v>
      </c>
      <c r="Q511" s="53"/>
      <c r="R511" s="4"/>
    </row>
    <row r="512" spans="1:18" s="5" customFormat="1" ht="17.25" customHeight="1" x14ac:dyDescent="0.25">
      <c r="A512" s="52">
        <f>IF(I512&lt;&gt;"",1+MAX($A$40:A510),"")</f>
        <v>218</v>
      </c>
      <c r="B512" s="44"/>
      <c r="C512" s="44"/>
      <c r="D512" s="45"/>
      <c r="E512" s="68" t="s">
        <v>167</v>
      </c>
      <c r="F512" s="71">
        <v>6</v>
      </c>
      <c r="G512" s="54">
        <f t="shared" si="310"/>
        <v>0</v>
      </c>
      <c r="H512" s="48">
        <f t="shared" si="306"/>
        <v>6</v>
      </c>
      <c r="I512" s="72" t="s">
        <v>79</v>
      </c>
      <c r="J512" s="72"/>
      <c r="K512" s="72"/>
      <c r="L512" s="50">
        <v>150</v>
      </c>
      <c r="M512" s="50">
        <v>100</v>
      </c>
      <c r="N512" s="51">
        <f t="shared" si="307"/>
        <v>900</v>
      </c>
      <c r="O512" s="51">
        <f t="shared" si="308"/>
        <v>600</v>
      </c>
      <c r="P512" s="51">
        <f t="shared" si="309"/>
        <v>1500</v>
      </c>
      <c r="Q512" s="53"/>
      <c r="R512" s="4"/>
    </row>
    <row r="513" spans="1:18" s="5" customFormat="1" ht="17.25" customHeight="1" x14ac:dyDescent="0.25">
      <c r="A513" s="52">
        <f>IF(I513&lt;&gt;"",1+MAX($A$40:A511),"")</f>
        <v>219</v>
      </c>
      <c r="B513" s="44"/>
      <c r="C513" s="44"/>
      <c r="D513" s="45"/>
      <c r="E513" s="68" t="s">
        <v>188</v>
      </c>
      <c r="F513" s="71">
        <v>25</v>
      </c>
      <c r="G513" s="54">
        <f t="shared" si="310"/>
        <v>0</v>
      </c>
      <c r="H513" s="48">
        <f t="shared" si="306"/>
        <v>25</v>
      </c>
      <c r="I513" s="72" t="s">
        <v>79</v>
      </c>
      <c r="J513" s="72"/>
      <c r="K513" s="72"/>
      <c r="L513" s="50">
        <v>200</v>
      </c>
      <c r="M513" s="50">
        <v>100</v>
      </c>
      <c r="N513" s="51">
        <f t="shared" si="307"/>
        <v>5000</v>
      </c>
      <c r="O513" s="51">
        <f t="shared" si="308"/>
        <v>2500</v>
      </c>
      <c r="P513" s="51">
        <f t="shared" si="309"/>
        <v>7500</v>
      </c>
      <c r="Q513" s="53"/>
      <c r="R513" s="4"/>
    </row>
    <row r="514" spans="1:18" s="5" customFormat="1" ht="17.25" customHeight="1" x14ac:dyDescent="0.25">
      <c r="A514" s="52">
        <f>IF(I514&lt;&gt;"",1+MAX($A$40:A512),"")</f>
        <v>219</v>
      </c>
      <c r="B514" s="44"/>
      <c r="C514" s="44"/>
      <c r="D514" s="45"/>
      <c r="E514" s="68" t="s">
        <v>168</v>
      </c>
      <c r="F514" s="71">
        <v>44</v>
      </c>
      <c r="G514" s="54">
        <f t="shared" si="310"/>
        <v>0</v>
      </c>
      <c r="H514" s="48">
        <f t="shared" si="306"/>
        <v>44</v>
      </c>
      <c r="I514" s="72" t="s">
        <v>79</v>
      </c>
      <c r="J514" s="72"/>
      <c r="K514" s="72"/>
      <c r="L514" s="50">
        <v>50</v>
      </c>
      <c r="M514" s="50">
        <v>30</v>
      </c>
      <c r="N514" s="51">
        <f t="shared" si="307"/>
        <v>2200</v>
      </c>
      <c r="O514" s="51">
        <f t="shared" si="308"/>
        <v>1320</v>
      </c>
      <c r="P514" s="51">
        <f t="shared" si="309"/>
        <v>3520</v>
      </c>
      <c r="Q514" s="53"/>
      <c r="R514" s="4"/>
    </row>
    <row r="515" spans="1:18" s="5" customFormat="1" ht="17.25" customHeight="1" x14ac:dyDescent="0.25">
      <c r="A515" s="52">
        <f>IF(I515&lt;&gt;"",1+MAX($A$40:A513),"")</f>
        <v>220</v>
      </c>
      <c r="B515" s="44"/>
      <c r="C515" s="44"/>
      <c r="D515" s="45"/>
      <c r="E515" s="68" t="s">
        <v>189</v>
      </c>
      <c r="F515" s="71">
        <v>42</v>
      </c>
      <c r="G515" s="54">
        <f t="shared" si="310"/>
        <v>0</v>
      </c>
      <c r="H515" s="48">
        <f t="shared" si="306"/>
        <v>42</v>
      </c>
      <c r="I515" s="72" t="s">
        <v>79</v>
      </c>
      <c r="J515" s="72"/>
      <c r="K515" s="72"/>
      <c r="L515" s="50">
        <v>150</v>
      </c>
      <c r="M515" s="50">
        <v>100</v>
      </c>
      <c r="N515" s="51">
        <f t="shared" si="307"/>
        <v>6300</v>
      </c>
      <c r="O515" s="51">
        <f t="shared" si="308"/>
        <v>4200</v>
      </c>
      <c r="P515" s="51">
        <f t="shared" si="309"/>
        <v>10500</v>
      </c>
      <c r="Q515" s="53"/>
      <c r="R515" s="4"/>
    </row>
    <row r="516" spans="1:18" s="5" customFormat="1" ht="17.25" customHeight="1" x14ac:dyDescent="0.25">
      <c r="A516" s="52">
        <f>IF(I516&lt;&gt;"",1+MAX($A$40:A514),"")</f>
        <v>220</v>
      </c>
      <c r="B516" s="44"/>
      <c r="C516" s="44"/>
      <c r="D516" s="45"/>
      <c r="E516" s="68" t="s">
        <v>169</v>
      </c>
      <c r="F516" s="71">
        <v>60</v>
      </c>
      <c r="G516" s="54">
        <f t="shared" si="310"/>
        <v>0</v>
      </c>
      <c r="H516" s="48">
        <f t="shared" si="306"/>
        <v>60</v>
      </c>
      <c r="I516" s="72" t="s">
        <v>79</v>
      </c>
      <c r="J516" s="72"/>
      <c r="K516" s="72"/>
      <c r="L516" s="50">
        <v>50</v>
      </c>
      <c r="M516" s="50">
        <v>30</v>
      </c>
      <c r="N516" s="51">
        <f t="shared" si="307"/>
        <v>3000</v>
      </c>
      <c r="O516" s="51">
        <f t="shared" si="308"/>
        <v>1800</v>
      </c>
      <c r="P516" s="51">
        <f t="shared" si="309"/>
        <v>4800</v>
      </c>
      <c r="Q516" s="53"/>
      <c r="R516" s="4"/>
    </row>
    <row r="517" spans="1:18" s="5" customFormat="1" ht="17.25" customHeight="1" x14ac:dyDescent="0.25">
      <c r="A517" s="52">
        <f>IF(I517&lt;&gt;"",1+MAX($A$40:A515),"")</f>
        <v>221</v>
      </c>
      <c r="B517" s="44"/>
      <c r="C517" s="44"/>
      <c r="D517" s="45"/>
      <c r="E517" s="68" t="s">
        <v>170</v>
      </c>
      <c r="F517" s="71">
        <v>6</v>
      </c>
      <c r="G517" s="54">
        <f t="shared" si="310"/>
        <v>0</v>
      </c>
      <c r="H517" s="48">
        <f t="shared" si="306"/>
        <v>6</v>
      </c>
      <c r="I517" s="72" t="s">
        <v>79</v>
      </c>
      <c r="J517" s="72"/>
      <c r="K517" s="72"/>
      <c r="L517" s="50">
        <v>60</v>
      </c>
      <c r="M517" s="50">
        <v>30</v>
      </c>
      <c r="N517" s="51">
        <f t="shared" si="307"/>
        <v>360</v>
      </c>
      <c r="O517" s="51">
        <f t="shared" si="308"/>
        <v>180</v>
      </c>
      <c r="P517" s="51">
        <f t="shared" si="309"/>
        <v>540</v>
      </c>
      <c r="Q517" s="53"/>
      <c r="R517" s="4"/>
    </row>
    <row r="518" spans="1:18" s="5" customFormat="1" ht="17.25" customHeight="1" x14ac:dyDescent="0.25">
      <c r="A518" s="52">
        <f>IF(I518&lt;&gt;"",1+MAX($A$40:A516),"")</f>
        <v>221</v>
      </c>
      <c r="B518" s="44"/>
      <c r="C518" s="44"/>
      <c r="D518" s="45"/>
      <c r="E518" s="68" t="s">
        <v>171</v>
      </c>
      <c r="F518" s="71">
        <v>17</v>
      </c>
      <c r="G518" s="54">
        <f t="shared" si="310"/>
        <v>0</v>
      </c>
      <c r="H518" s="48">
        <f t="shared" si="306"/>
        <v>17</v>
      </c>
      <c r="I518" s="72" t="s">
        <v>79</v>
      </c>
      <c r="J518" s="72"/>
      <c r="K518" s="72"/>
      <c r="L518" s="50">
        <v>60</v>
      </c>
      <c r="M518" s="50">
        <v>30</v>
      </c>
      <c r="N518" s="51">
        <f t="shared" si="307"/>
        <v>1020</v>
      </c>
      <c r="O518" s="51">
        <f t="shared" si="308"/>
        <v>510</v>
      </c>
      <c r="P518" s="51">
        <f t="shared" si="309"/>
        <v>1530</v>
      </c>
      <c r="Q518" s="53"/>
      <c r="R518" s="4"/>
    </row>
    <row r="519" spans="1:18" s="5" customFormat="1" x14ac:dyDescent="0.25">
      <c r="A519" s="52">
        <f>IF(I519&lt;&gt;"",1+MAX($A$40:A517),"")</f>
        <v>222</v>
      </c>
      <c r="B519" s="44"/>
      <c r="C519" s="44"/>
      <c r="D519" s="45"/>
      <c r="E519" s="68" t="s">
        <v>190</v>
      </c>
      <c r="F519" s="71">
        <v>1</v>
      </c>
      <c r="G519" s="54">
        <f t="shared" si="310"/>
        <v>0</v>
      </c>
      <c r="H519" s="48">
        <f t="shared" si="306"/>
        <v>1</v>
      </c>
      <c r="I519" s="72" t="s">
        <v>79</v>
      </c>
      <c r="J519" s="72"/>
      <c r="K519" s="72"/>
      <c r="L519" s="50">
        <v>2000</v>
      </c>
      <c r="M519" s="50">
        <v>500</v>
      </c>
      <c r="N519" s="51">
        <f t="shared" si="307"/>
        <v>2000</v>
      </c>
      <c r="O519" s="51">
        <f t="shared" si="308"/>
        <v>500</v>
      </c>
      <c r="P519" s="51">
        <f t="shared" si="309"/>
        <v>2500</v>
      </c>
      <c r="Q519" s="53"/>
      <c r="R519" s="4"/>
    </row>
    <row r="520" spans="1:18" s="5" customFormat="1" ht="80.25" customHeight="1" x14ac:dyDescent="0.25">
      <c r="A520" s="52">
        <f>IF(I520&lt;&gt;"",1+MAX($A$40:A518),"")</f>
        <v>222</v>
      </c>
      <c r="B520" s="44"/>
      <c r="C520" s="44"/>
      <c r="D520" s="45"/>
      <c r="E520" s="70" t="s">
        <v>172</v>
      </c>
      <c r="F520" s="71">
        <v>2</v>
      </c>
      <c r="G520" s="54">
        <f t="shared" si="310"/>
        <v>0</v>
      </c>
      <c r="H520" s="48">
        <f t="shared" si="306"/>
        <v>2</v>
      </c>
      <c r="I520" s="72" t="s">
        <v>79</v>
      </c>
      <c r="J520" s="72"/>
      <c r="K520" s="72"/>
      <c r="L520" s="50">
        <v>2000</v>
      </c>
      <c r="M520" s="50">
        <v>500</v>
      </c>
      <c r="N520" s="51">
        <f t="shared" si="307"/>
        <v>4000</v>
      </c>
      <c r="O520" s="51">
        <f t="shared" si="308"/>
        <v>1000</v>
      </c>
      <c r="P520" s="51">
        <f t="shared" si="309"/>
        <v>5000</v>
      </c>
      <c r="Q520" s="53"/>
      <c r="R520" s="4"/>
    </row>
    <row r="521" spans="1:18" s="5" customFormat="1" ht="79.5" customHeight="1" x14ac:dyDescent="0.25">
      <c r="A521" s="52">
        <f>IF(I521&lt;&gt;"",1+MAX($A$40:A519),"")</f>
        <v>223</v>
      </c>
      <c r="B521" s="44"/>
      <c r="C521" s="44"/>
      <c r="D521" s="45"/>
      <c r="E521" s="70" t="s">
        <v>173</v>
      </c>
      <c r="F521" s="71">
        <v>2</v>
      </c>
      <c r="G521" s="54">
        <f t="shared" si="310"/>
        <v>0</v>
      </c>
      <c r="H521" s="48">
        <f t="shared" si="306"/>
        <v>2</v>
      </c>
      <c r="I521" s="72" t="s">
        <v>79</v>
      </c>
      <c r="J521" s="72"/>
      <c r="K521" s="72"/>
      <c r="L521" s="50">
        <v>2000</v>
      </c>
      <c r="M521" s="50">
        <v>500</v>
      </c>
      <c r="N521" s="51">
        <f t="shared" si="307"/>
        <v>4000</v>
      </c>
      <c r="O521" s="51">
        <f t="shared" si="308"/>
        <v>1000</v>
      </c>
      <c r="P521" s="51">
        <f t="shared" si="309"/>
        <v>5000</v>
      </c>
      <c r="Q521" s="53"/>
      <c r="R521" s="4"/>
    </row>
    <row r="522" spans="1:18" s="5" customFormat="1" ht="80.25" customHeight="1" x14ac:dyDescent="0.25">
      <c r="A522" s="52">
        <f>IF(I522&lt;&gt;"",1+MAX($A$40:A520),"")</f>
        <v>223</v>
      </c>
      <c r="B522" s="44"/>
      <c r="C522" s="44"/>
      <c r="D522" s="45"/>
      <c r="E522" s="70" t="s">
        <v>174</v>
      </c>
      <c r="F522" s="71">
        <v>2</v>
      </c>
      <c r="G522" s="54">
        <f t="shared" si="310"/>
        <v>0</v>
      </c>
      <c r="H522" s="48">
        <f t="shared" si="306"/>
        <v>2</v>
      </c>
      <c r="I522" s="72" t="s">
        <v>79</v>
      </c>
      <c r="J522" s="72"/>
      <c r="K522" s="72"/>
      <c r="L522" s="50">
        <v>2000</v>
      </c>
      <c r="M522" s="50">
        <v>500</v>
      </c>
      <c r="N522" s="51">
        <f t="shared" si="307"/>
        <v>4000</v>
      </c>
      <c r="O522" s="51">
        <f t="shared" si="308"/>
        <v>1000</v>
      </c>
      <c r="P522" s="51">
        <f t="shared" si="309"/>
        <v>5000</v>
      </c>
      <c r="Q522" s="53"/>
      <c r="R522" s="4"/>
    </row>
    <row r="523" spans="1:18" s="5" customFormat="1" ht="80.25" customHeight="1" x14ac:dyDescent="0.25">
      <c r="A523" s="52">
        <f>IF(I523&lt;&gt;"",1+MAX($A$40:A521),"")</f>
        <v>224</v>
      </c>
      <c r="B523" s="44"/>
      <c r="C523" s="44"/>
      <c r="D523" s="45"/>
      <c r="E523" s="70" t="s">
        <v>175</v>
      </c>
      <c r="F523" s="71">
        <v>2</v>
      </c>
      <c r="G523" s="54">
        <f t="shared" si="310"/>
        <v>0</v>
      </c>
      <c r="H523" s="48">
        <f t="shared" si="306"/>
        <v>2</v>
      </c>
      <c r="I523" s="72" t="s">
        <v>79</v>
      </c>
      <c r="J523" s="72"/>
      <c r="K523" s="72"/>
      <c r="L523" s="50">
        <v>2000</v>
      </c>
      <c r="M523" s="50">
        <v>500</v>
      </c>
      <c r="N523" s="51">
        <f t="shared" si="307"/>
        <v>4000</v>
      </c>
      <c r="O523" s="51">
        <f t="shared" si="308"/>
        <v>1000</v>
      </c>
      <c r="P523" s="51">
        <f t="shared" si="309"/>
        <v>5000</v>
      </c>
      <c r="Q523" s="53"/>
      <c r="R523" s="4"/>
    </row>
    <row r="524" spans="1:18" s="5" customFormat="1" ht="17.25" customHeight="1" x14ac:dyDescent="0.25">
      <c r="A524" s="52">
        <f>IF(I524&lt;&gt;"",1+MAX($A$40:A522),"")</f>
        <v>224</v>
      </c>
      <c r="B524" s="44"/>
      <c r="C524" s="44"/>
      <c r="D524" s="45"/>
      <c r="E524" s="68" t="s">
        <v>176</v>
      </c>
      <c r="F524" s="71">
        <v>1</v>
      </c>
      <c r="G524" s="54">
        <f t="shared" si="310"/>
        <v>0</v>
      </c>
      <c r="H524" s="48">
        <f t="shared" si="306"/>
        <v>1</v>
      </c>
      <c r="I524" s="72" t="s">
        <v>79</v>
      </c>
      <c r="J524" s="72"/>
      <c r="K524" s="72"/>
      <c r="L524" s="50">
        <v>100</v>
      </c>
      <c r="M524" s="50">
        <v>50</v>
      </c>
      <c r="N524" s="51">
        <f t="shared" si="307"/>
        <v>100</v>
      </c>
      <c r="O524" s="51">
        <f t="shared" si="308"/>
        <v>50</v>
      </c>
      <c r="P524" s="51">
        <f t="shared" si="309"/>
        <v>150</v>
      </c>
      <c r="Q524" s="53"/>
      <c r="R524" s="4"/>
    </row>
    <row r="525" spans="1:18" s="5" customFormat="1" ht="77.25" customHeight="1" x14ac:dyDescent="0.25">
      <c r="A525" s="52">
        <f>IF(I525&lt;&gt;"",1+MAX($A$40:A523),"")</f>
        <v>225</v>
      </c>
      <c r="B525" s="44"/>
      <c r="C525" s="44"/>
      <c r="D525" s="45"/>
      <c r="E525" s="70" t="s">
        <v>177</v>
      </c>
      <c r="F525" s="71">
        <v>1</v>
      </c>
      <c r="G525" s="54">
        <f t="shared" si="310"/>
        <v>0</v>
      </c>
      <c r="H525" s="48">
        <f t="shared" si="306"/>
        <v>1</v>
      </c>
      <c r="I525" s="72" t="s">
        <v>79</v>
      </c>
      <c r="J525" s="72"/>
      <c r="K525" s="72"/>
      <c r="L525" s="50">
        <v>2000</v>
      </c>
      <c r="M525" s="50">
        <v>500</v>
      </c>
      <c r="N525" s="51">
        <f t="shared" si="307"/>
        <v>2000</v>
      </c>
      <c r="O525" s="51">
        <f t="shared" si="308"/>
        <v>500</v>
      </c>
      <c r="P525" s="51">
        <f t="shared" si="309"/>
        <v>2500</v>
      </c>
      <c r="Q525" s="53"/>
      <c r="R525" s="4"/>
    </row>
    <row r="526" spans="1:18" s="5" customFormat="1" ht="78" customHeight="1" x14ac:dyDescent="0.25">
      <c r="A526" s="52">
        <f>IF(I526&lt;&gt;"",1+MAX($A$40:A524),"")</f>
        <v>225</v>
      </c>
      <c r="B526" s="44"/>
      <c r="C526" s="44"/>
      <c r="D526" s="45"/>
      <c r="E526" s="70" t="s">
        <v>178</v>
      </c>
      <c r="F526" s="71">
        <v>1</v>
      </c>
      <c r="G526" s="54">
        <f t="shared" si="310"/>
        <v>0</v>
      </c>
      <c r="H526" s="48">
        <f t="shared" si="306"/>
        <v>1</v>
      </c>
      <c r="I526" s="72" t="s">
        <v>79</v>
      </c>
      <c r="J526" s="72"/>
      <c r="K526" s="72"/>
      <c r="L526" s="50">
        <v>2000</v>
      </c>
      <c r="M526" s="50">
        <v>500</v>
      </c>
      <c r="N526" s="51">
        <f t="shared" si="307"/>
        <v>2000</v>
      </c>
      <c r="O526" s="51">
        <f t="shared" si="308"/>
        <v>500</v>
      </c>
      <c r="P526" s="51">
        <f t="shared" si="309"/>
        <v>2500</v>
      </c>
      <c r="Q526" s="53"/>
      <c r="R526" s="4"/>
    </row>
    <row r="527" spans="1:18" s="5" customFormat="1" ht="77.25" customHeight="1" x14ac:dyDescent="0.25">
      <c r="A527" s="52">
        <f>IF(I527&lt;&gt;"",1+MAX($A$40:A525),"")</f>
        <v>226</v>
      </c>
      <c r="B527" s="44"/>
      <c r="C527" s="44"/>
      <c r="D527" s="45"/>
      <c r="E527" s="70" t="s">
        <v>179</v>
      </c>
      <c r="F527" s="71">
        <v>1</v>
      </c>
      <c r="G527" s="54">
        <f t="shared" si="310"/>
        <v>0</v>
      </c>
      <c r="H527" s="48">
        <f t="shared" si="306"/>
        <v>1</v>
      </c>
      <c r="I527" s="72" t="s">
        <v>79</v>
      </c>
      <c r="J527" s="72"/>
      <c r="K527" s="72"/>
      <c r="L527" s="50">
        <v>2000</v>
      </c>
      <c r="M527" s="50">
        <v>500</v>
      </c>
      <c r="N527" s="51">
        <f t="shared" si="307"/>
        <v>2000</v>
      </c>
      <c r="O527" s="51">
        <f t="shared" si="308"/>
        <v>500</v>
      </c>
      <c r="P527" s="51">
        <f t="shared" si="309"/>
        <v>2500</v>
      </c>
      <c r="Q527" s="53"/>
      <c r="R527" s="4"/>
    </row>
    <row r="528" spans="1:18" s="5" customFormat="1" ht="74.25" customHeight="1" x14ac:dyDescent="0.25">
      <c r="A528" s="52">
        <f>IF(I528&lt;&gt;"",1+MAX($A$40:A526),"")</f>
        <v>226</v>
      </c>
      <c r="B528" s="44"/>
      <c r="C528" s="44"/>
      <c r="D528" s="45"/>
      <c r="E528" s="70" t="s">
        <v>180</v>
      </c>
      <c r="F528" s="71">
        <v>1</v>
      </c>
      <c r="G528" s="54">
        <f t="shared" si="310"/>
        <v>0</v>
      </c>
      <c r="H528" s="48">
        <f t="shared" si="306"/>
        <v>1</v>
      </c>
      <c r="I528" s="72" t="s">
        <v>79</v>
      </c>
      <c r="J528" s="72"/>
      <c r="K528" s="72"/>
      <c r="L528" s="50">
        <v>2000</v>
      </c>
      <c r="M528" s="50">
        <v>500</v>
      </c>
      <c r="N528" s="51">
        <f t="shared" si="307"/>
        <v>2000</v>
      </c>
      <c r="O528" s="51">
        <f t="shared" si="308"/>
        <v>500</v>
      </c>
      <c r="P528" s="51">
        <f t="shared" si="309"/>
        <v>2500</v>
      </c>
      <c r="Q528" s="53"/>
      <c r="R528" s="4"/>
    </row>
    <row r="529" spans="1:18" s="5" customFormat="1" ht="17.25" customHeight="1" x14ac:dyDescent="0.2">
      <c r="A529" s="52" t="str">
        <f>IF(I529&lt;&gt;"",1+MAX($A$40:A527),"")</f>
        <v/>
      </c>
      <c r="B529" s="44"/>
      <c r="C529" s="44"/>
      <c r="D529" s="45"/>
      <c r="E529" s="120" t="s">
        <v>181</v>
      </c>
      <c r="F529" s="74"/>
      <c r="G529" s="54" t="str">
        <f t="shared" ref="G529:G530" si="311">IF(F529=0,"",0)</f>
        <v/>
      </c>
      <c r="H529" s="48" t="str">
        <f t="shared" si="306"/>
        <v/>
      </c>
      <c r="I529" s="75"/>
      <c r="J529" s="75"/>
      <c r="K529" s="75"/>
      <c r="L529" s="50"/>
      <c r="M529" s="50"/>
      <c r="N529" s="51" t="str">
        <f t="shared" si="307"/>
        <v/>
      </c>
      <c r="O529" s="51" t="str">
        <f t="shared" si="308"/>
        <v/>
      </c>
      <c r="P529" s="51" t="str">
        <f t="shared" si="309"/>
        <v/>
      </c>
      <c r="Q529" s="53"/>
      <c r="R529" s="4"/>
    </row>
    <row r="530" spans="1:18" s="5" customFormat="1" ht="17.25" customHeight="1" x14ac:dyDescent="0.2">
      <c r="A530" s="52">
        <f>IF(I530&lt;&gt;"",1+MAX($A$40:A528),"")</f>
        <v>227</v>
      </c>
      <c r="B530" s="44"/>
      <c r="C530" s="44"/>
      <c r="D530" s="45"/>
      <c r="E530" s="76" t="s">
        <v>498</v>
      </c>
      <c r="F530" s="74">
        <v>1</v>
      </c>
      <c r="G530" s="54">
        <f t="shared" si="311"/>
        <v>0</v>
      </c>
      <c r="H530" s="48">
        <f t="shared" si="306"/>
        <v>1</v>
      </c>
      <c r="I530" s="75" t="s">
        <v>28</v>
      </c>
      <c r="J530" s="75"/>
      <c r="K530" s="75"/>
      <c r="L530" s="50"/>
      <c r="M530" s="50"/>
      <c r="N530" s="51">
        <f t="shared" si="307"/>
        <v>0</v>
      </c>
      <c r="O530" s="51">
        <f t="shared" si="308"/>
        <v>0</v>
      </c>
      <c r="P530" s="51">
        <f>IF(F530=0,"",N530+O530)</f>
        <v>0</v>
      </c>
      <c r="Q530" s="53"/>
      <c r="R530" s="4"/>
    </row>
    <row r="531" spans="1:18" s="5" customFormat="1" ht="18" customHeight="1" x14ac:dyDescent="0.2">
      <c r="A531" s="111" t="str">
        <f>IF(I531&lt;&gt;"",1+MAX($A$40:A529),"")</f>
        <v/>
      </c>
      <c r="B531" s="112"/>
      <c r="C531" s="112"/>
      <c r="D531" s="113" t="s">
        <v>55</v>
      </c>
      <c r="E531" s="114" t="s">
        <v>54</v>
      </c>
      <c r="F531" s="115"/>
      <c r="G531" s="118"/>
      <c r="H531" s="115"/>
      <c r="I531" s="112"/>
      <c r="J531" s="116"/>
      <c r="K531" s="116"/>
      <c r="L531" s="116"/>
      <c r="M531" s="116"/>
      <c r="N531" s="119"/>
      <c r="O531" s="117"/>
      <c r="P531" s="117"/>
      <c r="Q531" s="117">
        <f>SUM(P532:P534)</f>
        <v>2041.1999999999998</v>
      </c>
      <c r="R531" s="4"/>
    </row>
    <row r="532" spans="1:18" s="5" customFormat="1" x14ac:dyDescent="0.2">
      <c r="A532" s="52" t="str">
        <f>IF(I532&lt;&gt;"",1+MAX($A$40:A530),"")</f>
        <v/>
      </c>
      <c r="B532" s="44"/>
      <c r="C532" s="44"/>
      <c r="D532" s="45"/>
      <c r="E532" s="120" t="s">
        <v>493</v>
      </c>
      <c r="F532" s="95"/>
      <c r="G532" s="93"/>
      <c r="H532" s="93"/>
      <c r="I532" s="93"/>
      <c r="J532" s="93"/>
      <c r="K532" s="93"/>
      <c r="L532" s="50"/>
      <c r="M532" s="50"/>
      <c r="N532" s="51" t="str">
        <f t="shared" ref="N532:N534" si="312">IF(F532=0,"",L532*H532)</f>
        <v/>
      </c>
      <c r="O532" s="51" t="str">
        <f t="shared" ref="O532:O534" si="313">IF(F532=0,"",M532*H532)</f>
        <v/>
      </c>
      <c r="P532" s="51" t="str">
        <f t="shared" ref="P532:P534" si="314">IF(F532=0,"",N532+O532)</f>
        <v/>
      </c>
      <c r="Q532" s="53"/>
      <c r="R532" s="4"/>
    </row>
    <row r="533" spans="1:18" s="5" customFormat="1" x14ac:dyDescent="0.25">
      <c r="A533" s="52">
        <f>IF(I533&lt;&gt;"",1+MAX($A$40:A531),"")</f>
        <v>228</v>
      </c>
      <c r="B533" s="44"/>
      <c r="C533" s="44"/>
      <c r="D533" s="45"/>
      <c r="E533" s="91" t="s">
        <v>494</v>
      </c>
      <c r="F533" s="95">
        <v>251.1</v>
      </c>
      <c r="G533" s="54">
        <v>0.2</v>
      </c>
      <c r="H533" s="48">
        <f t="shared" ref="H533:H534" si="315">IF(F533=0,"",F533*(1+G533))</f>
        <v>301.32</v>
      </c>
      <c r="I533" s="93" t="s">
        <v>108</v>
      </c>
      <c r="J533" s="93"/>
      <c r="K533" s="93"/>
      <c r="L533" s="50"/>
      <c r="M533" s="50">
        <v>5</v>
      </c>
      <c r="N533" s="51">
        <f t="shared" si="312"/>
        <v>0</v>
      </c>
      <c r="O533" s="51">
        <f t="shared" si="313"/>
        <v>1506.6</v>
      </c>
      <c r="P533" s="51">
        <f t="shared" si="314"/>
        <v>1506.6</v>
      </c>
      <c r="Q533" s="53"/>
      <c r="R533" s="4"/>
    </row>
    <row r="534" spans="1:18" s="5" customFormat="1" x14ac:dyDescent="0.25">
      <c r="A534" s="52">
        <f>IF(I534&lt;&gt;"",1+MAX($A$40:A532),"")</f>
        <v>228</v>
      </c>
      <c r="B534" s="44"/>
      <c r="C534" s="44"/>
      <c r="D534" s="45"/>
      <c r="E534" s="91" t="s">
        <v>495</v>
      </c>
      <c r="F534" s="95">
        <v>89.1</v>
      </c>
      <c r="G534" s="54">
        <v>0.2</v>
      </c>
      <c r="H534" s="48">
        <f t="shared" si="315"/>
        <v>106.91999999999999</v>
      </c>
      <c r="I534" s="93" t="s">
        <v>108</v>
      </c>
      <c r="J534" s="93"/>
      <c r="K534" s="93"/>
      <c r="L534" s="50"/>
      <c r="M534" s="50">
        <v>5</v>
      </c>
      <c r="N534" s="51">
        <f t="shared" si="312"/>
        <v>0</v>
      </c>
      <c r="O534" s="51">
        <f t="shared" si="313"/>
        <v>534.59999999999991</v>
      </c>
      <c r="P534" s="51">
        <f t="shared" si="314"/>
        <v>534.59999999999991</v>
      </c>
      <c r="Q534" s="53"/>
      <c r="R534" s="4"/>
    </row>
    <row r="535" spans="1:18" s="5" customFormat="1" ht="18" customHeight="1" x14ac:dyDescent="0.2">
      <c r="A535" s="111" t="str">
        <f>IF(I535&lt;&gt;"",1+MAX($A$40:A533),"")</f>
        <v/>
      </c>
      <c r="B535" s="112"/>
      <c r="C535" s="112"/>
      <c r="D535" s="113" t="s">
        <v>37</v>
      </c>
      <c r="E535" s="114" t="s">
        <v>36</v>
      </c>
      <c r="F535" s="115"/>
      <c r="G535" s="118"/>
      <c r="H535" s="115"/>
      <c r="I535" s="112"/>
      <c r="J535" s="116"/>
      <c r="K535" s="116"/>
      <c r="L535" s="116"/>
      <c r="M535" s="116"/>
      <c r="N535" s="119"/>
      <c r="O535" s="117"/>
      <c r="P535" s="117"/>
      <c r="Q535" s="117">
        <f>SUM(P536:P574)</f>
        <v>101550.18740000001</v>
      </c>
      <c r="R535" s="4"/>
    </row>
    <row r="536" spans="1:18" s="5" customFormat="1" x14ac:dyDescent="0.2">
      <c r="A536" s="52" t="str">
        <f>IF(I536&lt;&gt;"",1+MAX($A$40:A534),"")</f>
        <v/>
      </c>
      <c r="B536" s="44"/>
      <c r="C536" s="44"/>
      <c r="D536" s="45"/>
      <c r="E536" s="120" t="s">
        <v>80</v>
      </c>
      <c r="F536" s="65"/>
      <c r="G536" s="65"/>
      <c r="H536" s="65"/>
      <c r="I536" s="63"/>
      <c r="J536" s="63"/>
      <c r="K536" s="63"/>
      <c r="L536" s="50"/>
      <c r="M536" s="50"/>
      <c r="N536" s="51" t="str">
        <f t="shared" ref="N536:N541" si="316">IF(F536=0,"",L536*H536)</f>
        <v/>
      </c>
      <c r="O536" s="51" t="str">
        <f t="shared" ref="O536:O541" si="317">IF(F536=0,"",M536*H536)</f>
        <v/>
      </c>
      <c r="P536" s="51" t="str">
        <f t="shared" ref="P536" si="318">IF(F536=0,"",N536+O536)</f>
        <v/>
      </c>
      <c r="Q536" s="53"/>
      <c r="R536" s="4"/>
    </row>
    <row r="537" spans="1:18" s="5" customFormat="1" ht="47.25" x14ac:dyDescent="0.2">
      <c r="A537" s="52">
        <f>IF(I537&lt;&gt;"",1+MAX($A$40:A535),"")</f>
        <v>229</v>
      </c>
      <c r="B537" s="44"/>
      <c r="C537" s="44"/>
      <c r="D537" s="45"/>
      <c r="E537" s="64" t="s">
        <v>81</v>
      </c>
      <c r="F537" s="62">
        <v>116.42</v>
      </c>
      <c r="G537" s="54">
        <v>0.1</v>
      </c>
      <c r="H537" s="48">
        <f t="shared" ref="H537" si="319">IF(F537=0,"",F537*(1+G537))</f>
        <v>128.06200000000001</v>
      </c>
      <c r="I537" s="63" t="s">
        <v>82</v>
      </c>
      <c r="J537" s="63"/>
      <c r="K537" s="63"/>
      <c r="L537" s="50">
        <v>6</v>
      </c>
      <c r="M537" s="50">
        <v>4</v>
      </c>
      <c r="N537" s="51">
        <f t="shared" si="316"/>
        <v>768.37200000000007</v>
      </c>
      <c r="O537" s="51">
        <f t="shared" si="317"/>
        <v>512.24800000000005</v>
      </c>
      <c r="P537" s="51">
        <f>IF(F537=0,"",N537+O537)</f>
        <v>1280.6200000000001</v>
      </c>
      <c r="Q537" s="53"/>
      <c r="R537" s="4"/>
    </row>
    <row r="538" spans="1:18" s="5" customFormat="1" x14ac:dyDescent="0.2">
      <c r="A538" s="52" t="str">
        <f>IF(I538&lt;&gt;"",1+MAX($A$40:A536),"")</f>
        <v/>
      </c>
      <c r="B538" s="44"/>
      <c r="C538" s="44"/>
      <c r="D538" s="45"/>
      <c r="E538" s="120" t="s">
        <v>83</v>
      </c>
      <c r="F538" s="62"/>
      <c r="G538" s="62"/>
      <c r="H538" s="62"/>
      <c r="I538" s="63"/>
      <c r="J538" s="63"/>
      <c r="K538" s="63"/>
      <c r="L538" s="50"/>
      <c r="M538" s="50"/>
      <c r="N538" s="51" t="str">
        <f t="shared" si="316"/>
        <v/>
      </c>
      <c r="O538" s="51" t="str">
        <f t="shared" si="317"/>
        <v/>
      </c>
      <c r="P538" s="51" t="str">
        <f>IF(F538=0,"",N538+O538)</f>
        <v/>
      </c>
      <c r="Q538" s="53"/>
      <c r="R538" s="4"/>
    </row>
    <row r="539" spans="1:18" s="5" customFormat="1" x14ac:dyDescent="0.2">
      <c r="A539" s="52">
        <f>IF(I539&lt;&gt;"",1+MAX($A$40:A537),"")</f>
        <v>230</v>
      </c>
      <c r="B539" s="44"/>
      <c r="C539" s="44"/>
      <c r="D539" s="45"/>
      <c r="E539" s="64" t="s">
        <v>84</v>
      </c>
      <c r="F539" s="65">
        <v>902</v>
      </c>
      <c r="G539" s="54">
        <v>0.1</v>
      </c>
      <c r="H539" s="48">
        <f t="shared" ref="H539:H541" si="320">IF(F539=0,"",F539*(1+G539))</f>
        <v>992.2</v>
      </c>
      <c r="I539" s="63" t="s">
        <v>82</v>
      </c>
      <c r="J539" s="63"/>
      <c r="K539" s="63"/>
      <c r="L539" s="50">
        <v>9</v>
      </c>
      <c r="M539" s="50">
        <v>6</v>
      </c>
      <c r="N539" s="51">
        <f t="shared" si="316"/>
        <v>8929.8000000000011</v>
      </c>
      <c r="O539" s="51">
        <f t="shared" si="317"/>
        <v>5953.2000000000007</v>
      </c>
      <c r="P539" s="51">
        <f t="shared" ref="P539:P541" si="321">IF(F539=0,"",N539+O539)</f>
        <v>14883.000000000002</v>
      </c>
      <c r="Q539" s="53"/>
      <c r="R539" s="4"/>
    </row>
    <row r="540" spans="1:18" s="5" customFormat="1" x14ac:dyDescent="0.2">
      <c r="A540" s="52">
        <f>IF(I540&lt;&gt;"",1+MAX($A$40:A538),"")</f>
        <v>230</v>
      </c>
      <c r="B540" s="44"/>
      <c r="C540" s="44"/>
      <c r="D540" s="45"/>
      <c r="E540" s="66" t="s">
        <v>85</v>
      </c>
      <c r="F540" s="65">
        <v>541</v>
      </c>
      <c r="G540" s="54">
        <v>0.1</v>
      </c>
      <c r="H540" s="48">
        <f t="shared" si="320"/>
        <v>595.1</v>
      </c>
      <c r="I540" s="63" t="s">
        <v>82</v>
      </c>
      <c r="J540" s="63"/>
      <c r="K540" s="63"/>
      <c r="L540" s="50">
        <v>9</v>
      </c>
      <c r="M540" s="50">
        <v>6</v>
      </c>
      <c r="N540" s="51">
        <f t="shared" si="316"/>
        <v>5355.9000000000005</v>
      </c>
      <c r="O540" s="51">
        <f t="shared" si="317"/>
        <v>3570.6000000000004</v>
      </c>
      <c r="P540" s="51">
        <f t="shared" si="321"/>
        <v>8926.5</v>
      </c>
      <c r="Q540" s="53"/>
      <c r="R540" s="4"/>
    </row>
    <row r="541" spans="1:18" s="5" customFormat="1" x14ac:dyDescent="0.2">
      <c r="A541" s="52">
        <f>IF(I541&lt;&gt;"",1+MAX($A$40:A539),"")</f>
        <v>231</v>
      </c>
      <c r="B541" s="44"/>
      <c r="C541" s="44"/>
      <c r="D541" s="45"/>
      <c r="E541" s="66" t="s">
        <v>86</v>
      </c>
      <c r="F541" s="65">
        <v>206</v>
      </c>
      <c r="G541" s="54">
        <v>0.1</v>
      </c>
      <c r="H541" s="48">
        <f t="shared" si="320"/>
        <v>226.60000000000002</v>
      </c>
      <c r="I541" s="63" t="s">
        <v>82</v>
      </c>
      <c r="J541" s="63"/>
      <c r="K541" s="63"/>
      <c r="L541" s="50">
        <v>9</v>
      </c>
      <c r="M541" s="50">
        <v>6</v>
      </c>
      <c r="N541" s="51">
        <f t="shared" si="316"/>
        <v>2039.4</v>
      </c>
      <c r="O541" s="51">
        <f t="shared" si="317"/>
        <v>1359.6000000000001</v>
      </c>
      <c r="P541" s="51">
        <f t="shared" si="321"/>
        <v>3399</v>
      </c>
      <c r="Q541" s="53"/>
      <c r="R541" s="4"/>
    </row>
    <row r="542" spans="1:18" s="5" customFormat="1" x14ac:dyDescent="0.2">
      <c r="A542" s="52" t="str">
        <f>IF(I542&lt;&gt;"",1+MAX($A$40:A540),"")</f>
        <v/>
      </c>
      <c r="B542" s="44"/>
      <c r="C542" s="44"/>
      <c r="D542" s="45"/>
      <c r="E542" s="120" t="s">
        <v>87</v>
      </c>
      <c r="F542" s="62"/>
      <c r="G542" s="62"/>
      <c r="H542" s="62"/>
      <c r="I542" s="63"/>
      <c r="J542" s="63"/>
      <c r="K542" s="63"/>
      <c r="L542" s="50"/>
      <c r="M542" s="50"/>
      <c r="N542" s="51" t="str">
        <f t="shared" ref="N542:N574" si="322">IF(F542=0,"",L542*H542)</f>
        <v/>
      </c>
      <c r="O542" s="51" t="str">
        <f t="shared" ref="O542:O574" si="323">IF(F542=0,"",M542*H542)</f>
        <v/>
      </c>
      <c r="P542" s="51" t="str">
        <f t="shared" ref="P542:P573" si="324">IF(F542=0,"",N542+O542)</f>
        <v/>
      </c>
      <c r="Q542" s="53"/>
      <c r="R542" s="4"/>
    </row>
    <row r="543" spans="1:18" s="5" customFormat="1" x14ac:dyDescent="0.2">
      <c r="A543" s="52">
        <f>IF(I543&lt;&gt;"",1+MAX($A$40:A541),"")</f>
        <v>232</v>
      </c>
      <c r="B543" s="44"/>
      <c r="C543" s="44"/>
      <c r="D543" s="45"/>
      <c r="E543" s="66" t="s">
        <v>88</v>
      </c>
      <c r="F543" s="62">
        <v>5</v>
      </c>
      <c r="G543" s="54">
        <f t="shared" ref="G543:G544" si="325">IF(F543=0,"",0)</f>
        <v>0</v>
      </c>
      <c r="H543" s="48">
        <f t="shared" ref="H543:H544" si="326">IF(F543=0,"",F543*(1+G543))</f>
        <v>5</v>
      </c>
      <c r="I543" s="63" t="s">
        <v>79</v>
      </c>
      <c r="J543" s="63"/>
      <c r="K543" s="63"/>
      <c r="L543" s="50">
        <v>6500</v>
      </c>
      <c r="M543" s="50">
        <v>500</v>
      </c>
      <c r="N543" s="51">
        <f t="shared" si="322"/>
        <v>32500</v>
      </c>
      <c r="O543" s="51">
        <f t="shared" si="323"/>
        <v>2500</v>
      </c>
      <c r="P543" s="51">
        <f t="shared" si="324"/>
        <v>35000</v>
      </c>
      <c r="Q543" s="53"/>
      <c r="R543" s="4"/>
    </row>
    <row r="544" spans="1:18" s="5" customFormat="1" x14ac:dyDescent="0.2">
      <c r="A544" s="52">
        <f>IF(I544&lt;&gt;"",1+MAX($A$40:A542),"")</f>
        <v>232</v>
      </c>
      <c r="B544" s="44"/>
      <c r="C544" s="44"/>
      <c r="D544" s="45"/>
      <c r="E544" s="66" t="s">
        <v>89</v>
      </c>
      <c r="F544" s="62">
        <v>1</v>
      </c>
      <c r="G544" s="54">
        <f t="shared" si="325"/>
        <v>0</v>
      </c>
      <c r="H544" s="48">
        <f t="shared" si="326"/>
        <v>1</v>
      </c>
      <c r="I544" s="63" t="s">
        <v>79</v>
      </c>
      <c r="J544" s="63"/>
      <c r="K544" s="63"/>
      <c r="L544" s="50">
        <v>3500</v>
      </c>
      <c r="M544" s="50">
        <v>500</v>
      </c>
      <c r="N544" s="51">
        <f t="shared" si="322"/>
        <v>3500</v>
      </c>
      <c r="O544" s="51">
        <f t="shared" si="323"/>
        <v>500</v>
      </c>
      <c r="P544" s="51">
        <f t="shared" si="324"/>
        <v>4000</v>
      </c>
      <c r="Q544" s="53"/>
      <c r="R544" s="4"/>
    </row>
    <row r="545" spans="1:18" s="5" customFormat="1" x14ac:dyDescent="0.2">
      <c r="A545" s="52" t="str">
        <f>IF(I545&lt;&gt;"",1+MAX($A$40:A543),"")</f>
        <v/>
      </c>
      <c r="B545" s="44"/>
      <c r="C545" s="44"/>
      <c r="D545" s="45"/>
      <c r="E545" s="120" t="s">
        <v>90</v>
      </c>
      <c r="F545" s="62"/>
      <c r="G545" s="62"/>
      <c r="H545" s="62"/>
      <c r="I545" s="63"/>
      <c r="J545" s="63"/>
      <c r="K545" s="63"/>
      <c r="L545" s="50"/>
      <c r="M545" s="50"/>
      <c r="N545" s="51" t="str">
        <f t="shared" si="322"/>
        <v/>
      </c>
      <c r="O545" s="51" t="str">
        <f t="shared" si="323"/>
        <v/>
      </c>
      <c r="P545" s="51" t="str">
        <f t="shared" si="324"/>
        <v/>
      </c>
      <c r="Q545" s="53"/>
      <c r="R545" s="4"/>
    </row>
    <row r="546" spans="1:18" s="5" customFormat="1" x14ac:dyDescent="0.2">
      <c r="A546" s="52">
        <f>IF(I546&lt;&gt;"",1+MAX($A$40:A544),"")</f>
        <v>233</v>
      </c>
      <c r="B546" s="44"/>
      <c r="C546" s="44"/>
      <c r="D546" s="45"/>
      <c r="E546" s="66" t="s">
        <v>91</v>
      </c>
      <c r="F546" s="65">
        <v>32</v>
      </c>
      <c r="G546" s="54">
        <v>0.1</v>
      </c>
      <c r="H546" s="48">
        <f t="shared" ref="H546" si="327">IF(F546=0,"",F546*(1+G546))</f>
        <v>35.200000000000003</v>
      </c>
      <c r="I546" s="63" t="s">
        <v>82</v>
      </c>
      <c r="J546" s="63"/>
      <c r="K546" s="63"/>
      <c r="L546" s="50">
        <v>5</v>
      </c>
      <c r="M546" s="50">
        <v>3</v>
      </c>
      <c r="N546" s="51">
        <f t="shared" si="322"/>
        <v>176</v>
      </c>
      <c r="O546" s="51">
        <f t="shared" si="323"/>
        <v>105.60000000000001</v>
      </c>
      <c r="P546" s="51">
        <f>IF(F546=0,"",N546+O546)</f>
        <v>281.60000000000002</v>
      </c>
      <c r="Q546" s="53"/>
      <c r="R546" s="4"/>
    </row>
    <row r="547" spans="1:18" s="5" customFormat="1" x14ac:dyDescent="0.2">
      <c r="A547" s="52" t="str">
        <f>IF(I547&lt;&gt;"",1+MAX($A$40:A545),"")</f>
        <v/>
      </c>
      <c r="B547" s="44"/>
      <c r="C547" s="44"/>
      <c r="D547" s="45"/>
      <c r="E547" s="120" t="s">
        <v>92</v>
      </c>
      <c r="F547" s="65"/>
      <c r="G547" s="65"/>
      <c r="H547" s="65"/>
      <c r="I547" s="63"/>
      <c r="J547" s="63"/>
      <c r="K547" s="63"/>
      <c r="L547" s="50"/>
      <c r="M547" s="50"/>
      <c r="N547" s="51" t="str">
        <f t="shared" si="322"/>
        <v/>
      </c>
      <c r="O547" s="51" t="str">
        <f t="shared" si="323"/>
        <v/>
      </c>
      <c r="P547" s="51" t="str">
        <f t="shared" si="324"/>
        <v/>
      </c>
      <c r="Q547" s="53"/>
      <c r="R547" s="4"/>
    </row>
    <row r="548" spans="1:18" s="5" customFormat="1" x14ac:dyDescent="0.2">
      <c r="A548" s="52">
        <f>IF(I548&lt;&gt;"",1+MAX($A$40:A546),"")</f>
        <v>234</v>
      </c>
      <c r="B548" s="44"/>
      <c r="C548" s="44"/>
      <c r="D548" s="45"/>
      <c r="E548" s="66" t="s">
        <v>93</v>
      </c>
      <c r="F548" s="62">
        <v>313.73</v>
      </c>
      <c r="G548" s="54">
        <v>0.1</v>
      </c>
      <c r="H548" s="48">
        <f t="shared" ref="H548:H551" si="328">IF(F548=0,"",F548*(1+G548))</f>
        <v>345.10300000000007</v>
      </c>
      <c r="I548" s="63" t="s">
        <v>94</v>
      </c>
      <c r="J548" s="63"/>
      <c r="K548" s="63"/>
      <c r="L548" s="50">
        <v>1.1000000000000001</v>
      </c>
      <c r="M548" s="50">
        <v>0.9</v>
      </c>
      <c r="N548" s="51">
        <f t="shared" si="322"/>
        <v>379.61330000000009</v>
      </c>
      <c r="O548" s="51">
        <f t="shared" si="323"/>
        <v>310.59270000000009</v>
      </c>
      <c r="P548" s="51">
        <f t="shared" si="324"/>
        <v>690.20600000000013</v>
      </c>
      <c r="Q548" s="53"/>
      <c r="R548" s="4"/>
    </row>
    <row r="549" spans="1:18" s="5" customFormat="1" ht="47.25" x14ac:dyDescent="0.2">
      <c r="A549" s="52">
        <f>IF(I549&lt;&gt;"",1+MAX($A$40:A547),"")</f>
        <v>234</v>
      </c>
      <c r="B549" s="44"/>
      <c r="C549" s="44"/>
      <c r="D549" s="45"/>
      <c r="E549" s="64" t="s">
        <v>95</v>
      </c>
      <c r="F549" s="62">
        <v>1</v>
      </c>
      <c r="G549" s="54">
        <f t="shared" ref="G549:G551" si="329">IF(F549=0,"",0)</f>
        <v>0</v>
      </c>
      <c r="H549" s="48">
        <f t="shared" si="328"/>
        <v>1</v>
      </c>
      <c r="I549" s="63" t="s">
        <v>79</v>
      </c>
      <c r="J549" s="63"/>
      <c r="K549" s="63"/>
      <c r="L549" s="50">
        <v>150</v>
      </c>
      <c r="M549" s="50">
        <v>100</v>
      </c>
      <c r="N549" s="51">
        <f t="shared" si="322"/>
        <v>150</v>
      </c>
      <c r="O549" s="51">
        <f t="shared" si="323"/>
        <v>100</v>
      </c>
      <c r="P549" s="51">
        <f t="shared" si="324"/>
        <v>250</v>
      </c>
      <c r="Q549" s="53"/>
      <c r="R549" s="4"/>
    </row>
    <row r="550" spans="1:18" s="5" customFormat="1" x14ac:dyDescent="0.2">
      <c r="A550" s="52">
        <f>IF(I550&lt;&gt;"",1+MAX($A$40:A548),"")</f>
        <v>235</v>
      </c>
      <c r="B550" s="44"/>
      <c r="C550" s="44"/>
      <c r="D550" s="45"/>
      <c r="E550" s="66" t="s">
        <v>96</v>
      </c>
      <c r="F550" s="62">
        <v>2</v>
      </c>
      <c r="G550" s="54">
        <f t="shared" si="329"/>
        <v>0</v>
      </c>
      <c r="H550" s="48">
        <f t="shared" si="328"/>
        <v>2</v>
      </c>
      <c r="I550" s="63" t="s">
        <v>79</v>
      </c>
      <c r="J550" s="63"/>
      <c r="K550" s="63"/>
      <c r="L550" s="50">
        <v>150</v>
      </c>
      <c r="M550" s="50">
        <v>100</v>
      </c>
      <c r="N550" s="51">
        <f t="shared" si="322"/>
        <v>300</v>
      </c>
      <c r="O550" s="51">
        <f t="shared" si="323"/>
        <v>200</v>
      </c>
      <c r="P550" s="51">
        <f t="shared" si="324"/>
        <v>500</v>
      </c>
      <c r="Q550" s="53"/>
      <c r="R550" s="4"/>
    </row>
    <row r="551" spans="1:18" s="5" customFormat="1" x14ac:dyDescent="0.2">
      <c r="A551" s="52">
        <f>IF(I551&lt;&gt;"",1+MAX($A$40:A549),"")</f>
        <v>235</v>
      </c>
      <c r="B551" s="44"/>
      <c r="C551" s="44"/>
      <c r="D551" s="45"/>
      <c r="E551" s="66" t="s">
        <v>97</v>
      </c>
      <c r="F551" s="62">
        <v>1</v>
      </c>
      <c r="G551" s="54">
        <f t="shared" si="329"/>
        <v>0</v>
      </c>
      <c r="H551" s="48">
        <f t="shared" si="328"/>
        <v>1</v>
      </c>
      <c r="I551" s="63" t="s">
        <v>79</v>
      </c>
      <c r="J551" s="63"/>
      <c r="K551" s="63"/>
      <c r="L551" s="50">
        <v>150</v>
      </c>
      <c r="M551" s="50">
        <v>100</v>
      </c>
      <c r="N551" s="51">
        <f t="shared" si="322"/>
        <v>150</v>
      </c>
      <c r="O551" s="51">
        <f t="shared" si="323"/>
        <v>100</v>
      </c>
      <c r="P551" s="51">
        <f t="shared" si="324"/>
        <v>250</v>
      </c>
      <c r="Q551" s="53"/>
      <c r="R551" s="4"/>
    </row>
    <row r="552" spans="1:18" s="5" customFormat="1" x14ac:dyDescent="0.2">
      <c r="A552" s="52" t="str">
        <f>IF(I552&lt;&gt;"",1+MAX($A$40:A550),"")</f>
        <v/>
      </c>
      <c r="B552" s="44"/>
      <c r="C552" s="44"/>
      <c r="D552" s="45"/>
      <c r="E552" s="120" t="s">
        <v>98</v>
      </c>
      <c r="F552" s="62"/>
      <c r="G552" s="62"/>
      <c r="H552" s="62"/>
      <c r="I552" s="63"/>
      <c r="J552" s="63"/>
      <c r="K552" s="63"/>
      <c r="L552" s="50"/>
      <c r="M552" s="50"/>
      <c r="N552" s="51" t="str">
        <f t="shared" si="322"/>
        <v/>
      </c>
      <c r="O552" s="51" t="str">
        <f t="shared" si="323"/>
        <v/>
      </c>
      <c r="P552" s="51" t="str">
        <f t="shared" si="324"/>
        <v/>
      </c>
      <c r="Q552" s="53"/>
      <c r="R552" s="4"/>
    </row>
    <row r="553" spans="1:18" s="5" customFormat="1" x14ac:dyDescent="0.2">
      <c r="A553" s="52">
        <f>IF(I553&lt;&gt;"",1+MAX($A$40:A551),"")</f>
        <v>236</v>
      </c>
      <c r="B553" s="44"/>
      <c r="C553" s="44"/>
      <c r="D553" s="45"/>
      <c r="E553" s="66" t="s">
        <v>98</v>
      </c>
      <c r="F553" s="62">
        <v>99.09</v>
      </c>
      <c r="G553" s="54">
        <v>0.1</v>
      </c>
      <c r="H553" s="48">
        <f t="shared" ref="H553" si="330">IF(F553=0,"",F553*(1+G553))</f>
        <v>108.99900000000001</v>
      </c>
      <c r="I553" s="63" t="s">
        <v>82</v>
      </c>
      <c r="J553" s="63"/>
      <c r="K553" s="63"/>
      <c r="L553" s="50">
        <v>1.8</v>
      </c>
      <c r="M553" s="50">
        <v>1.2</v>
      </c>
      <c r="N553" s="51">
        <f t="shared" si="322"/>
        <v>196.19820000000001</v>
      </c>
      <c r="O553" s="51">
        <f t="shared" si="323"/>
        <v>130.7988</v>
      </c>
      <c r="P553" s="51">
        <f>IF(F553=0,"",N553+O553)</f>
        <v>326.99700000000001</v>
      </c>
      <c r="Q553" s="53"/>
      <c r="R553" s="4"/>
    </row>
    <row r="554" spans="1:18" s="5" customFormat="1" x14ac:dyDescent="0.2">
      <c r="A554" s="52" t="str">
        <f>IF(I554&lt;&gt;"",1+MAX($A$40:A552),"")</f>
        <v/>
      </c>
      <c r="B554" s="44"/>
      <c r="C554" s="44"/>
      <c r="D554" s="45"/>
      <c r="E554" s="120" t="s">
        <v>99</v>
      </c>
      <c r="F554" s="62"/>
      <c r="G554" s="62"/>
      <c r="H554" s="62"/>
      <c r="I554" s="63"/>
      <c r="J554" s="63"/>
      <c r="K554" s="63"/>
      <c r="L554" s="50"/>
      <c r="M554" s="50"/>
      <c r="N554" s="51" t="str">
        <f t="shared" si="322"/>
        <v/>
      </c>
      <c r="O554" s="51" t="str">
        <f t="shared" si="323"/>
        <v/>
      </c>
      <c r="P554" s="51" t="str">
        <f t="shared" si="324"/>
        <v/>
      </c>
      <c r="Q554" s="53"/>
      <c r="R554" s="4"/>
    </row>
    <row r="555" spans="1:18" s="5" customFormat="1" x14ac:dyDescent="0.2">
      <c r="A555" s="52">
        <f>IF(I555&lt;&gt;"",1+MAX($A$40:A553),"")</f>
        <v>237</v>
      </c>
      <c r="B555" s="44"/>
      <c r="C555" s="44"/>
      <c r="D555" s="45"/>
      <c r="E555" s="66" t="s">
        <v>100</v>
      </c>
      <c r="F555" s="62">
        <v>1</v>
      </c>
      <c r="G555" s="54">
        <f t="shared" ref="G555:G556" si="331">IF(F555=0,"",0)</f>
        <v>0</v>
      </c>
      <c r="H555" s="48">
        <f t="shared" ref="H555:H556" si="332">IF(F555=0,"",F555*(1+G555))</f>
        <v>1</v>
      </c>
      <c r="I555" s="63" t="s">
        <v>79</v>
      </c>
      <c r="J555" s="63"/>
      <c r="K555" s="63"/>
      <c r="L555" s="50">
        <v>1000</v>
      </c>
      <c r="M555" s="50">
        <v>500</v>
      </c>
      <c r="N555" s="51">
        <f t="shared" si="322"/>
        <v>1000</v>
      </c>
      <c r="O555" s="51">
        <f t="shared" si="323"/>
        <v>500</v>
      </c>
      <c r="P555" s="51">
        <f t="shared" si="324"/>
        <v>1500</v>
      </c>
      <c r="Q555" s="53"/>
      <c r="R555" s="4"/>
    </row>
    <row r="556" spans="1:18" s="5" customFormat="1" x14ac:dyDescent="0.2">
      <c r="A556" s="52">
        <f>IF(I556&lt;&gt;"",1+MAX($A$40:A554),"")</f>
        <v>237</v>
      </c>
      <c r="B556" s="44"/>
      <c r="C556" s="44"/>
      <c r="D556" s="45"/>
      <c r="E556" s="66" t="s">
        <v>101</v>
      </c>
      <c r="F556" s="62">
        <v>1</v>
      </c>
      <c r="G556" s="54">
        <f t="shared" si="331"/>
        <v>0</v>
      </c>
      <c r="H556" s="48">
        <f t="shared" si="332"/>
        <v>1</v>
      </c>
      <c r="I556" s="63" t="s">
        <v>79</v>
      </c>
      <c r="J556" s="63"/>
      <c r="K556" s="63"/>
      <c r="L556" s="50">
        <v>700</v>
      </c>
      <c r="M556" s="50">
        <v>300</v>
      </c>
      <c r="N556" s="51">
        <f t="shared" si="322"/>
        <v>700</v>
      </c>
      <c r="O556" s="51">
        <f t="shared" si="323"/>
        <v>300</v>
      </c>
      <c r="P556" s="51">
        <f t="shared" si="324"/>
        <v>1000</v>
      </c>
      <c r="Q556" s="53"/>
      <c r="R556" s="4"/>
    </row>
    <row r="557" spans="1:18" s="5" customFormat="1" x14ac:dyDescent="0.2">
      <c r="A557" s="52" t="str">
        <f>IF(I557&lt;&gt;"",1+MAX($A$40:A555),"")</f>
        <v/>
      </c>
      <c r="B557" s="44"/>
      <c r="C557" s="44"/>
      <c r="D557" s="45"/>
      <c r="E557" s="120" t="s">
        <v>102</v>
      </c>
      <c r="F557" s="65"/>
      <c r="G557" s="65"/>
      <c r="H557" s="65"/>
      <c r="I557" s="63"/>
      <c r="J557" s="63"/>
      <c r="K557" s="63"/>
      <c r="L557" s="50"/>
      <c r="M557" s="50"/>
      <c r="N557" s="51" t="str">
        <f t="shared" si="322"/>
        <v/>
      </c>
      <c r="O557" s="51" t="str">
        <f t="shared" si="323"/>
        <v/>
      </c>
      <c r="P557" s="51" t="str">
        <f t="shared" si="324"/>
        <v/>
      </c>
      <c r="Q557" s="53"/>
      <c r="R557" s="4"/>
    </row>
    <row r="558" spans="1:18" s="5" customFormat="1" x14ac:dyDescent="0.2">
      <c r="A558" s="52">
        <f>IF(I558&lt;&gt;"",1+MAX($A$40:A556),"")</f>
        <v>238</v>
      </c>
      <c r="B558" s="44"/>
      <c r="C558" s="44"/>
      <c r="D558" s="45"/>
      <c r="E558" s="66" t="s">
        <v>103</v>
      </c>
      <c r="F558" s="62">
        <v>10</v>
      </c>
      <c r="G558" s="54">
        <f t="shared" ref="G558" si="333">IF(F558=0,"",0)</f>
        <v>0</v>
      </c>
      <c r="H558" s="48">
        <f t="shared" ref="H558" si="334">IF(F558=0,"",F558*(1+G558))</f>
        <v>10</v>
      </c>
      <c r="I558" s="63" t="s">
        <v>79</v>
      </c>
      <c r="J558" s="63"/>
      <c r="K558" s="63"/>
      <c r="L558" s="50">
        <v>300</v>
      </c>
      <c r="M558" s="50">
        <v>100</v>
      </c>
      <c r="N558" s="51">
        <f t="shared" si="322"/>
        <v>3000</v>
      </c>
      <c r="O558" s="51">
        <f t="shared" si="323"/>
        <v>1000</v>
      </c>
      <c r="P558" s="51">
        <f>IF(F558=0,"",N558+O558)</f>
        <v>4000</v>
      </c>
      <c r="Q558" s="53"/>
      <c r="R558" s="4"/>
    </row>
    <row r="559" spans="1:18" s="5" customFormat="1" x14ac:dyDescent="0.2">
      <c r="A559" s="52" t="str">
        <f>IF(I559&lt;&gt;"",1+MAX($A$40:A557),"")</f>
        <v/>
      </c>
      <c r="B559" s="44"/>
      <c r="C559" s="44"/>
      <c r="D559" s="45"/>
      <c r="E559" s="120" t="s">
        <v>104</v>
      </c>
      <c r="F559" s="62"/>
      <c r="G559" s="62"/>
      <c r="H559" s="62"/>
      <c r="I559" s="63"/>
      <c r="J559" s="63"/>
      <c r="K559" s="63"/>
      <c r="L559" s="50"/>
      <c r="M559" s="50"/>
      <c r="N559" s="51" t="str">
        <f t="shared" si="322"/>
        <v/>
      </c>
      <c r="O559" s="51" t="str">
        <f t="shared" si="323"/>
        <v/>
      </c>
      <c r="P559" s="51" t="str">
        <f t="shared" si="324"/>
        <v/>
      </c>
      <c r="Q559" s="53"/>
      <c r="R559" s="4"/>
    </row>
    <row r="560" spans="1:18" s="5" customFormat="1" x14ac:dyDescent="0.2">
      <c r="A560" s="52">
        <f>IF(I560&lt;&gt;"",1+MAX($A$40:A558),"")</f>
        <v>239</v>
      </c>
      <c r="B560" s="44"/>
      <c r="C560" s="44"/>
      <c r="D560" s="45"/>
      <c r="E560" s="66" t="s">
        <v>105</v>
      </c>
      <c r="F560" s="62">
        <v>1</v>
      </c>
      <c r="G560" s="54">
        <f t="shared" ref="G560" si="335">IF(F560=0,"",0)</f>
        <v>0</v>
      </c>
      <c r="H560" s="48">
        <f t="shared" ref="H560" si="336">IF(F560=0,"",F560*(1+G560))</f>
        <v>1</v>
      </c>
      <c r="I560" s="63" t="s">
        <v>79</v>
      </c>
      <c r="J560" s="63"/>
      <c r="K560" s="63"/>
      <c r="L560" s="50">
        <v>150</v>
      </c>
      <c r="M560" s="50">
        <v>100</v>
      </c>
      <c r="N560" s="51">
        <f t="shared" si="322"/>
        <v>150</v>
      </c>
      <c r="O560" s="51">
        <f t="shared" si="323"/>
        <v>100</v>
      </c>
      <c r="P560" s="51">
        <f>IF(F560=0,"",N560+O560)</f>
        <v>250</v>
      </c>
      <c r="Q560" s="53"/>
      <c r="R560" s="4"/>
    </row>
    <row r="561" spans="1:18" s="5" customFormat="1" x14ac:dyDescent="0.2">
      <c r="A561" s="52" t="str">
        <f>IF(I561&lt;&gt;"",1+MAX($A$40:A559),"")</f>
        <v/>
      </c>
      <c r="B561" s="44"/>
      <c r="C561" s="44"/>
      <c r="D561" s="45"/>
      <c r="E561" s="120" t="s">
        <v>106</v>
      </c>
      <c r="F561" s="62"/>
      <c r="G561" s="62"/>
      <c r="H561" s="62"/>
      <c r="I561" s="63"/>
      <c r="J561" s="63"/>
      <c r="K561" s="63"/>
      <c r="L561" s="50"/>
      <c r="M561" s="50"/>
      <c r="N561" s="51" t="str">
        <f t="shared" si="322"/>
        <v/>
      </c>
      <c r="O561" s="51" t="str">
        <f t="shared" si="323"/>
        <v/>
      </c>
      <c r="P561" s="51" t="str">
        <f t="shared" si="324"/>
        <v/>
      </c>
      <c r="Q561" s="53"/>
      <c r="R561" s="4"/>
    </row>
    <row r="562" spans="1:18" s="5" customFormat="1" x14ac:dyDescent="0.2">
      <c r="A562" s="52">
        <f>IF(I562&lt;&gt;"",1+MAX($A$40:A560),"")</f>
        <v>240</v>
      </c>
      <c r="B562" s="44"/>
      <c r="C562" s="44"/>
      <c r="D562" s="45"/>
      <c r="E562" s="66" t="s">
        <v>107</v>
      </c>
      <c r="F562" s="67">
        <v>0.05</v>
      </c>
      <c r="G562" s="54">
        <v>0.1</v>
      </c>
      <c r="H562" s="48">
        <f t="shared" ref="H562" si="337">IF(F562=0,"",F562*(1+G562))</f>
        <v>5.5000000000000007E-2</v>
      </c>
      <c r="I562" s="63" t="s">
        <v>108</v>
      </c>
      <c r="J562" s="63"/>
      <c r="K562" s="63"/>
      <c r="L562" s="50">
        <v>300</v>
      </c>
      <c r="M562" s="50">
        <v>100</v>
      </c>
      <c r="N562" s="51">
        <f t="shared" si="322"/>
        <v>16.500000000000004</v>
      </c>
      <c r="O562" s="51">
        <f t="shared" si="323"/>
        <v>5.5000000000000009</v>
      </c>
      <c r="P562" s="51">
        <f>IF(F562=0,"",N562+O562)</f>
        <v>22.000000000000004</v>
      </c>
      <c r="Q562" s="53"/>
      <c r="R562" s="4"/>
    </row>
    <row r="563" spans="1:18" s="5" customFormat="1" x14ac:dyDescent="0.2">
      <c r="A563" s="52" t="str">
        <f>IF(I563&lt;&gt;"",1+MAX($A$40:A561),"")</f>
        <v/>
      </c>
      <c r="B563" s="44"/>
      <c r="C563" s="44"/>
      <c r="D563" s="45"/>
      <c r="E563" s="120" t="s">
        <v>109</v>
      </c>
      <c r="F563" s="65"/>
      <c r="G563" s="65"/>
      <c r="H563" s="65"/>
      <c r="I563" s="63"/>
      <c r="J563" s="63"/>
      <c r="K563" s="63"/>
      <c r="L563" s="50"/>
      <c r="M563" s="50"/>
      <c r="N563" s="51" t="str">
        <f t="shared" si="322"/>
        <v/>
      </c>
      <c r="O563" s="51" t="str">
        <f t="shared" si="323"/>
        <v/>
      </c>
      <c r="P563" s="51" t="str">
        <f t="shared" si="324"/>
        <v/>
      </c>
      <c r="Q563" s="53"/>
      <c r="R563" s="4"/>
    </row>
    <row r="564" spans="1:18" s="5" customFormat="1" x14ac:dyDescent="0.2">
      <c r="A564" s="52">
        <f>IF(I564&lt;&gt;"",1+MAX($A$40:A562),"")</f>
        <v>241</v>
      </c>
      <c r="B564" s="44"/>
      <c r="C564" s="44"/>
      <c r="D564" s="45"/>
      <c r="E564" s="66" t="s">
        <v>110</v>
      </c>
      <c r="F564" s="62">
        <v>1061.3800000000001</v>
      </c>
      <c r="G564" s="54">
        <v>0.1</v>
      </c>
      <c r="H564" s="48">
        <f t="shared" ref="H564" si="338">IF(F564=0,"",F564*(1+G564))</f>
        <v>1167.5180000000003</v>
      </c>
      <c r="I564" s="63" t="s">
        <v>82</v>
      </c>
      <c r="J564" s="63"/>
      <c r="K564" s="63"/>
      <c r="L564" s="50">
        <v>0.5</v>
      </c>
      <c r="M564" s="50">
        <v>0.3</v>
      </c>
      <c r="N564" s="51">
        <f t="shared" si="322"/>
        <v>583.75900000000013</v>
      </c>
      <c r="O564" s="51">
        <f t="shared" si="323"/>
        <v>350.25540000000007</v>
      </c>
      <c r="P564" s="51">
        <f>IF(F564=0,"",N564+O564)</f>
        <v>934.01440000000025</v>
      </c>
      <c r="Q564" s="53"/>
      <c r="R564" s="4"/>
    </row>
    <row r="565" spans="1:18" s="5" customFormat="1" x14ac:dyDescent="0.2">
      <c r="A565" s="52" t="str">
        <f>IF(I565&lt;&gt;"",1+MAX($A$40:A563),"")</f>
        <v/>
      </c>
      <c r="B565" s="44"/>
      <c r="C565" s="44"/>
      <c r="D565" s="45"/>
      <c r="E565" s="120" t="s">
        <v>111</v>
      </c>
      <c r="F565" s="62"/>
      <c r="G565" s="62"/>
      <c r="H565" s="62"/>
      <c r="I565" s="63"/>
      <c r="J565" s="63"/>
      <c r="K565" s="63"/>
      <c r="L565" s="50"/>
      <c r="M565" s="50"/>
      <c r="N565" s="51" t="str">
        <f t="shared" si="322"/>
        <v/>
      </c>
      <c r="O565" s="51" t="str">
        <f t="shared" si="323"/>
        <v/>
      </c>
      <c r="P565" s="51" t="str">
        <f t="shared" si="324"/>
        <v/>
      </c>
      <c r="Q565" s="53"/>
      <c r="R565" s="4"/>
    </row>
    <row r="566" spans="1:18" s="5" customFormat="1" x14ac:dyDescent="0.2">
      <c r="A566" s="52">
        <f>IF(I566&lt;&gt;"",1+MAX($A$40:A564),"")</f>
        <v>242</v>
      </c>
      <c r="B566" s="44"/>
      <c r="C566" s="44"/>
      <c r="D566" s="45"/>
      <c r="E566" s="66" t="s">
        <v>112</v>
      </c>
      <c r="F566" s="62">
        <v>15</v>
      </c>
      <c r="G566" s="54">
        <f t="shared" ref="G566:G572" si="339">IF(F566=0,"",0)</f>
        <v>0</v>
      </c>
      <c r="H566" s="48">
        <f t="shared" ref="H566:H572" si="340">IF(F566=0,"",F566*(1+G566))</f>
        <v>15</v>
      </c>
      <c r="I566" s="63" t="s">
        <v>79</v>
      </c>
      <c r="J566" s="63"/>
      <c r="K566" s="63"/>
      <c r="L566" s="50">
        <v>180</v>
      </c>
      <c r="M566" s="50">
        <v>50</v>
      </c>
      <c r="N566" s="51">
        <f t="shared" si="322"/>
        <v>2700</v>
      </c>
      <c r="O566" s="51">
        <f t="shared" si="323"/>
        <v>750</v>
      </c>
      <c r="P566" s="51">
        <f t="shared" si="324"/>
        <v>3450</v>
      </c>
      <c r="Q566" s="53"/>
      <c r="R566" s="4"/>
    </row>
    <row r="567" spans="1:18" s="5" customFormat="1" x14ac:dyDescent="0.2">
      <c r="A567" s="52">
        <f>IF(I567&lt;&gt;"",1+MAX($A$40:A565),"")</f>
        <v>242</v>
      </c>
      <c r="B567" s="44"/>
      <c r="C567" s="44"/>
      <c r="D567" s="45"/>
      <c r="E567" s="66" t="s">
        <v>113</v>
      </c>
      <c r="F567" s="62">
        <v>15</v>
      </c>
      <c r="G567" s="54">
        <f t="shared" si="339"/>
        <v>0</v>
      </c>
      <c r="H567" s="48">
        <f t="shared" si="340"/>
        <v>15</v>
      </c>
      <c r="I567" s="63" t="s">
        <v>79</v>
      </c>
      <c r="J567" s="63"/>
      <c r="K567" s="63"/>
      <c r="L567" s="50">
        <v>190</v>
      </c>
      <c r="M567" s="50">
        <v>50</v>
      </c>
      <c r="N567" s="51">
        <f t="shared" si="322"/>
        <v>2850</v>
      </c>
      <c r="O567" s="51">
        <f t="shared" si="323"/>
        <v>750</v>
      </c>
      <c r="P567" s="51">
        <f t="shared" si="324"/>
        <v>3600</v>
      </c>
      <c r="Q567" s="53"/>
      <c r="R567" s="4"/>
    </row>
    <row r="568" spans="1:18" s="5" customFormat="1" x14ac:dyDescent="0.2">
      <c r="A568" s="52">
        <f>IF(I568&lt;&gt;"",1+MAX($A$40:A566),"")</f>
        <v>243</v>
      </c>
      <c r="B568" s="44"/>
      <c r="C568" s="44"/>
      <c r="D568" s="45"/>
      <c r="E568" s="66" t="s">
        <v>114</v>
      </c>
      <c r="F568" s="62">
        <v>2</v>
      </c>
      <c r="G568" s="54">
        <f t="shared" si="339"/>
        <v>0</v>
      </c>
      <c r="H568" s="48">
        <f t="shared" si="340"/>
        <v>2</v>
      </c>
      <c r="I568" s="63" t="s">
        <v>79</v>
      </c>
      <c r="J568" s="63"/>
      <c r="K568" s="63"/>
      <c r="L568" s="50">
        <v>175</v>
      </c>
      <c r="M568" s="50">
        <v>50</v>
      </c>
      <c r="N568" s="51">
        <f t="shared" si="322"/>
        <v>350</v>
      </c>
      <c r="O568" s="51">
        <f t="shared" si="323"/>
        <v>100</v>
      </c>
      <c r="P568" s="51">
        <f t="shared" si="324"/>
        <v>450</v>
      </c>
      <c r="Q568" s="53"/>
      <c r="R568" s="4"/>
    </row>
    <row r="569" spans="1:18" s="5" customFormat="1" x14ac:dyDescent="0.2">
      <c r="A569" s="52">
        <f>IF(I569&lt;&gt;"",1+MAX($A$40:A567),"")</f>
        <v>243</v>
      </c>
      <c r="B569" s="44"/>
      <c r="C569" s="44"/>
      <c r="D569" s="45"/>
      <c r="E569" s="66" t="s">
        <v>115</v>
      </c>
      <c r="F569" s="62">
        <v>2</v>
      </c>
      <c r="G569" s="54">
        <f t="shared" si="339"/>
        <v>0</v>
      </c>
      <c r="H569" s="48">
        <f t="shared" si="340"/>
        <v>2</v>
      </c>
      <c r="I569" s="63" t="s">
        <v>79</v>
      </c>
      <c r="J569" s="63"/>
      <c r="K569" s="63"/>
      <c r="L569" s="50">
        <v>165</v>
      </c>
      <c r="M569" s="50">
        <v>50</v>
      </c>
      <c r="N569" s="51">
        <f t="shared" si="322"/>
        <v>330</v>
      </c>
      <c r="O569" s="51">
        <f t="shared" si="323"/>
        <v>100</v>
      </c>
      <c r="P569" s="51">
        <f t="shared" si="324"/>
        <v>430</v>
      </c>
      <c r="Q569" s="53"/>
      <c r="R569" s="4"/>
    </row>
    <row r="570" spans="1:18" s="5" customFormat="1" x14ac:dyDescent="0.2">
      <c r="A570" s="52">
        <f>IF(I570&lt;&gt;"",1+MAX($A$40:A568),"")</f>
        <v>244</v>
      </c>
      <c r="B570" s="44"/>
      <c r="C570" s="44"/>
      <c r="D570" s="45"/>
      <c r="E570" s="66" t="s">
        <v>116</v>
      </c>
      <c r="F570" s="62">
        <v>20</v>
      </c>
      <c r="G570" s="54">
        <f t="shared" si="339"/>
        <v>0</v>
      </c>
      <c r="H570" s="48">
        <f t="shared" si="340"/>
        <v>20</v>
      </c>
      <c r="I570" s="63" t="s">
        <v>79</v>
      </c>
      <c r="J570" s="63"/>
      <c r="K570" s="63"/>
      <c r="L570" s="50">
        <v>155</v>
      </c>
      <c r="M570" s="50">
        <v>50</v>
      </c>
      <c r="N570" s="51">
        <f t="shared" si="322"/>
        <v>3100</v>
      </c>
      <c r="O570" s="51">
        <f t="shared" si="323"/>
        <v>1000</v>
      </c>
      <c r="P570" s="51">
        <f t="shared" si="324"/>
        <v>4100</v>
      </c>
      <c r="Q570" s="53"/>
      <c r="R570" s="4"/>
    </row>
    <row r="571" spans="1:18" s="5" customFormat="1" x14ac:dyDescent="0.2">
      <c r="A571" s="52">
        <f>IF(I571&lt;&gt;"",1+MAX($A$40:A569),"")</f>
        <v>244</v>
      </c>
      <c r="B571" s="44"/>
      <c r="C571" s="44"/>
      <c r="D571" s="45"/>
      <c r="E571" s="66" t="s">
        <v>117</v>
      </c>
      <c r="F571" s="62">
        <v>20</v>
      </c>
      <c r="G571" s="54">
        <f t="shared" si="339"/>
        <v>0</v>
      </c>
      <c r="H571" s="48">
        <f t="shared" si="340"/>
        <v>20</v>
      </c>
      <c r="I571" s="63" t="s">
        <v>79</v>
      </c>
      <c r="J571" s="63"/>
      <c r="K571" s="63"/>
      <c r="L571" s="50">
        <v>170</v>
      </c>
      <c r="M571" s="50">
        <v>50</v>
      </c>
      <c r="N571" s="51">
        <f t="shared" si="322"/>
        <v>3400</v>
      </c>
      <c r="O571" s="51">
        <f t="shared" si="323"/>
        <v>1000</v>
      </c>
      <c r="P571" s="51">
        <f t="shared" si="324"/>
        <v>4400</v>
      </c>
      <c r="Q571" s="53"/>
      <c r="R571" s="4"/>
    </row>
    <row r="572" spans="1:18" s="5" customFormat="1" x14ac:dyDescent="0.2">
      <c r="A572" s="52">
        <f>IF(I572&lt;&gt;"",1+MAX($A$40:A570),"")</f>
        <v>245</v>
      </c>
      <c r="B572" s="44"/>
      <c r="C572" s="44"/>
      <c r="D572" s="45"/>
      <c r="E572" s="66" t="s">
        <v>118</v>
      </c>
      <c r="F572" s="62">
        <v>20</v>
      </c>
      <c r="G572" s="54">
        <f t="shared" si="339"/>
        <v>0</v>
      </c>
      <c r="H572" s="48">
        <f t="shared" si="340"/>
        <v>20</v>
      </c>
      <c r="I572" s="63" t="s">
        <v>79</v>
      </c>
      <c r="J572" s="63"/>
      <c r="K572" s="63"/>
      <c r="L572" s="50">
        <v>145</v>
      </c>
      <c r="M572" s="50">
        <v>50</v>
      </c>
      <c r="N572" s="51">
        <f t="shared" si="322"/>
        <v>2900</v>
      </c>
      <c r="O572" s="51">
        <f t="shared" si="323"/>
        <v>1000</v>
      </c>
      <c r="P572" s="51">
        <f t="shared" si="324"/>
        <v>3900</v>
      </c>
      <c r="Q572" s="53"/>
      <c r="R572" s="4"/>
    </row>
    <row r="573" spans="1:18" s="5" customFormat="1" x14ac:dyDescent="0.2">
      <c r="A573" s="44" t="str">
        <f>IF(I573&lt;&gt;"",1+MAX($A$40:A571),"")</f>
        <v/>
      </c>
      <c r="B573" s="44"/>
      <c r="C573" s="44"/>
      <c r="D573" s="45"/>
      <c r="E573" s="120" t="s">
        <v>119</v>
      </c>
      <c r="F573" s="62"/>
      <c r="G573" s="62"/>
      <c r="H573" s="62"/>
      <c r="I573" s="63"/>
      <c r="J573" s="63"/>
      <c r="K573" s="63"/>
      <c r="L573" s="50"/>
      <c r="M573" s="50"/>
      <c r="N573" s="51" t="str">
        <f t="shared" si="322"/>
        <v/>
      </c>
      <c r="O573" s="51" t="str">
        <f t="shared" si="323"/>
        <v/>
      </c>
      <c r="P573" s="51" t="str">
        <f t="shared" si="324"/>
        <v/>
      </c>
      <c r="Q573" s="53"/>
      <c r="R573" s="4"/>
    </row>
    <row r="574" spans="1:18" s="5" customFormat="1" ht="31.5" x14ac:dyDescent="0.2">
      <c r="A574" s="52">
        <f>IF(I574&lt;&gt;"",1+MAX($A$40:A572),"")</f>
        <v>246</v>
      </c>
      <c r="B574" s="44"/>
      <c r="C574" s="44"/>
      <c r="D574" s="45"/>
      <c r="E574" s="64" t="s">
        <v>120</v>
      </c>
      <c r="F574" s="62">
        <v>135.5</v>
      </c>
      <c r="G574" s="54">
        <v>0.1</v>
      </c>
      <c r="H574" s="48">
        <f t="shared" ref="H574" si="341">IF(F574=0,"",F574*(1+G574))</f>
        <v>149.05000000000001</v>
      </c>
      <c r="I574" s="63" t="s">
        <v>94</v>
      </c>
      <c r="J574" s="63"/>
      <c r="K574" s="63"/>
      <c r="L574" s="50">
        <v>15</v>
      </c>
      <c r="M574" s="50">
        <v>10</v>
      </c>
      <c r="N574" s="51">
        <f t="shared" si="322"/>
        <v>2235.75</v>
      </c>
      <c r="O574" s="51">
        <f t="shared" si="323"/>
        <v>1490.5</v>
      </c>
      <c r="P574" s="51">
        <f>IF(F574=0,"",N574+O574)</f>
        <v>3726.25</v>
      </c>
      <c r="Q574" s="53"/>
      <c r="R574" s="4"/>
    </row>
    <row r="575" spans="1:18" s="5" customFormat="1" ht="18" customHeight="1" x14ac:dyDescent="0.2">
      <c r="A575" s="111" t="str">
        <f>IF(I575&lt;&gt;"",1+MAX($A$40:A573),"")</f>
        <v/>
      </c>
      <c r="B575" s="112"/>
      <c r="C575" s="112"/>
      <c r="D575" s="113" t="s">
        <v>74</v>
      </c>
      <c r="E575" s="114" t="s">
        <v>75</v>
      </c>
      <c r="F575" s="115"/>
      <c r="G575" s="118"/>
      <c r="H575" s="115"/>
      <c r="I575" s="112"/>
      <c r="J575" s="116"/>
      <c r="K575" s="116"/>
      <c r="L575" s="116"/>
      <c r="M575" s="116"/>
      <c r="N575" s="119"/>
      <c r="O575" s="117"/>
      <c r="P575" s="117"/>
      <c r="Q575" s="117">
        <f>SUM(P576:P586)</f>
        <v>8740</v>
      </c>
      <c r="R575" s="4"/>
    </row>
    <row r="576" spans="1:18" s="5" customFormat="1" x14ac:dyDescent="0.2">
      <c r="A576" s="52" t="str">
        <f>IF(I576&lt;&gt;"",1+MAX($A$40:A574),"")</f>
        <v/>
      </c>
      <c r="B576" s="44"/>
      <c r="C576" s="44"/>
      <c r="D576" s="45"/>
      <c r="E576" s="120" t="s">
        <v>121</v>
      </c>
      <c r="F576" s="65"/>
      <c r="G576" s="65"/>
      <c r="H576" s="65"/>
      <c r="I576" s="63"/>
      <c r="J576" s="63"/>
      <c r="K576" s="63"/>
      <c r="L576" s="50"/>
      <c r="M576" s="50"/>
      <c r="N576" s="51" t="str">
        <f t="shared" ref="N576:N578" si="342">IF(F576=0,"",L576*H576)</f>
        <v/>
      </c>
      <c r="O576" s="51" t="str">
        <f t="shared" ref="O576:O578" si="343">IF(F576=0,"",M576*H576)</f>
        <v/>
      </c>
      <c r="P576" s="51" t="str">
        <f t="shared" ref="P576:P578" si="344">IF(F576=0,"",N576+O576)</f>
        <v/>
      </c>
      <c r="Q576" s="53"/>
      <c r="R576" s="4"/>
    </row>
    <row r="577" spans="1:25" s="5" customFormat="1" x14ac:dyDescent="0.2">
      <c r="A577" s="52">
        <f>IF(I577&lt;&gt;"",1+MAX($A$40:A575),"")</f>
        <v>247</v>
      </c>
      <c r="B577" s="44"/>
      <c r="C577" s="44"/>
      <c r="D577" s="45"/>
      <c r="E577" s="66" t="s">
        <v>122</v>
      </c>
      <c r="F577" s="62">
        <v>1</v>
      </c>
      <c r="G577" s="54">
        <f t="shared" ref="G577:G578" si="345">IF(F577=0,"",0)</f>
        <v>0</v>
      </c>
      <c r="H577" s="48">
        <f t="shared" ref="H577:H578" si="346">IF(F577=0,"",F577*(1+G577))</f>
        <v>1</v>
      </c>
      <c r="I577" s="63" t="s">
        <v>79</v>
      </c>
      <c r="J577" s="63"/>
      <c r="K577" s="63"/>
      <c r="L577" s="50">
        <v>600</v>
      </c>
      <c r="M577" s="50">
        <v>300</v>
      </c>
      <c r="N577" s="51">
        <f t="shared" si="342"/>
        <v>600</v>
      </c>
      <c r="O577" s="51">
        <f t="shared" si="343"/>
        <v>300</v>
      </c>
      <c r="P577" s="51">
        <f t="shared" si="344"/>
        <v>900</v>
      </c>
      <c r="Q577" s="53"/>
      <c r="R577" s="4"/>
    </row>
    <row r="578" spans="1:25" s="5" customFormat="1" x14ac:dyDescent="0.2">
      <c r="A578" s="52">
        <f>IF(I578&lt;&gt;"",1+MAX($A$40:A576),"")</f>
        <v>247</v>
      </c>
      <c r="B578" s="44"/>
      <c r="C578" s="44"/>
      <c r="D578" s="45"/>
      <c r="E578" s="66" t="s">
        <v>123</v>
      </c>
      <c r="F578" s="62">
        <v>1</v>
      </c>
      <c r="G578" s="54">
        <f t="shared" si="345"/>
        <v>0</v>
      </c>
      <c r="H578" s="48">
        <f t="shared" si="346"/>
        <v>1</v>
      </c>
      <c r="I578" s="63" t="s">
        <v>79</v>
      </c>
      <c r="J578" s="63"/>
      <c r="K578" s="63"/>
      <c r="L578" s="50">
        <v>600</v>
      </c>
      <c r="M578" s="50">
        <v>300</v>
      </c>
      <c r="N578" s="51">
        <f t="shared" si="342"/>
        <v>600</v>
      </c>
      <c r="O578" s="51">
        <f t="shared" si="343"/>
        <v>300</v>
      </c>
      <c r="P578" s="51">
        <f t="shared" si="344"/>
        <v>900</v>
      </c>
      <c r="Q578" s="53"/>
      <c r="R578" s="4"/>
    </row>
    <row r="579" spans="1:25" s="5" customFormat="1" x14ac:dyDescent="0.2">
      <c r="A579" s="52" t="str">
        <f>IF(I579&lt;&gt;"",1+MAX($A$40:A577),"")</f>
        <v/>
      </c>
      <c r="B579" s="44"/>
      <c r="C579" s="44"/>
      <c r="D579" s="45"/>
      <c r="E579" s="120" t="s">
        <v>124</v>
      </c>
      <c r="F579" s="62"/>
      <c r="G579" s="62"/>
      <c r="H579" s="62"/>
      <c r="I579" s="63"/>
      <c r="J579" s="63"/>
      <c r="K579" s="63"/>
      <c r="L579" s="50"/>
      <c r="M579" s="50"/>
      <c r="N579" s="51" t="str">
        <f t="shared" ref="N579:N586" si="347">IF(F579=0,"",L579*H579)</f>
        <v/>
      </c>
      <c r="O579" s="51" t="str">
        <f t="shared" ref="O579:O586" si="348">IF(F579=0,"",M579*H579)</f>
        <v/>
      </c>
      <c r="P579" s="51" t="str">
        <f t="shared" ref="P579:P585" si="349">IF(F579=0,"",N579+O579)</f>
        <v/>
      </c>
      <c r="Q579" s="53"/>
      <c r="R579" s="4"/>
    </row>
    <row r="580" spans="1:25" s="5" customFormat="1" ht="31.5" x14ac:dyDescent="0.2">
      <c r="A580" s="52">
        <f>IF(I580&lt;&gt;"",1+MAX($A$40:A578),"")</f>
        <v>248</v>
      </c>
      <c r="B580" s="44"/>
      <c r="C580" s="44"/>
      <c r="D580" s="45"/>
      <c r="E580" s="64" t="s">
        <v>125</v>
      </c>
      <c r="F580" s="62">
        <v>2</v>
      </c>
      <c r="G580" s="54">
        <f t="shared" ref="G580" si="350">IF(F580=0,"",0)</f>
        <v>0</v>
      </c>
      <c r="H580" s="48">
        <f t="shared" ref="H580" si="351">IF(F580=0,"",F580*(1+G580))</f>
        <v>2</v>
      </c>
      <c r="I580" s="63" t="s">
        <v>79</v>
      </c>
      <c r="J580" s="63"/>
      <c r="K580" s="63"/>
      <c r="L580" s="50">
        <v>350</v>
      </c>
      <c r="M580" s="50">
        <v>100</v>
      </c>
      <c r="N580" s="51">
        <f t="shared" si="347"/>
        <v>700</v>
      </c>
      <c r="O580" s="51">
        <f t="shared" si="348"/>
        <v>200</v>
      </c>
      <c r="P580" s="51">
        <f>IF(F580=0,"",N580+O580)</f>
        <v>900</v>
      </c>
      <c r="Q580" s="53"/>
      <c r="R580" s="4"/>
    </row>
    <row r="581" spans="1:25" s="5" customFormat="1" x14ac:dyDescent="0.2">
      <c r="A581" s="52" t="str">
        <f>IF(I581&lt;&gt;"",1+MAX($A$40:A579),"")</f>
        <v/>
      </c>
      <c r="B581" s="44"/>
      <c r="C581" s="44"/>
      <c r="D581" s="45"/>
      <c r="E581" s="120" t="s">
        <v>126</v>
      </c>
      <c r="F581" s="62"/>
      <c r="G581" s="62"/>
      <c r="H581" s="62"/>
      <c r="I581" s="63"/>
      <c r="J581" s="63"/>
      <c r="K581" s="63"/>
      <c r="L581" s="50"/>
      <c r="M581" s="50"/>
      <c r="N581" s="51" t="str">
        <f t="shared" si="347"/>
        <v/>
      </c>
      <c r="O581" s="51" t="str">
        <f t="shared" si="348"/>
        <v/>
      </c>
      <c r="P581" s="51" t="str">
        <f t="shared" si="349"/>
        <v/>
      </c>
      <c r="Q581" s="53"/>
      <c r="R581" s="4"/>
    </row>
    <row r="582" spans="1:25" s="5" customFormat="1" x14ac:dyDescent="0.2">
      <c r="A582" s="52">
        <f>IF(I582&lt;&gt;"",1+MAX($A$40:A580),"")</f>
        <v>249</v>
      </c>
      <c r="B582" s="44"/>
      <c r="C582" s="44"/>
      <c r="D582" s="45"/>
      <c r="E582" s="66" t="s">
        <v>127</v>
      </c>
      <c r="F582" s="62">
        <v>1</v>
      </c>
      <c r="G582" s="54">
        <f t="shared" ref="G582" si="352">IF(F582=0,"",0)</f>
        <v>0</v>
      </c>
      <c r="H582" s="48">
        <f t="shared" ref="H582" si="353">IF(F582=0,"",F582*(1+G582))</f>
        <v>1</v>
      </c>
      <c r="I582" s="63" t="s">
        <v>79</v>
      </c>
      <c r="J582" s="63"/>
      <c r="K582" s="63"/>
      <c r="L582" s="50">
        <v>300</v>
      </c>
      <c r="M582" s="50">
        <v>100</v>
      </c>
      <c r="N582" s="51">
        <f t="shared" si="347"/>
        <v>300</v>
      </c>
      <c r="O582" s="51">
        <f t="shared" si="348"/>
        <v>100</v>
      </c>
      <c r="P582" s="51">
        <f>IF(F582=0,"",N582+O582)</f>
        <v>400</v>
      </c>
      <c r="Q582" s="53"/>
      <c r="R582" s="4"/>
    </row>
    <row r="583" spans="1:25" s="5" customFormat="1" x14ac:dyDescent="0.2">
      <c r="A583" s="52" t="str">
        <f>IF(I583&lt;&gt;"",1+MAX($A$40:A581),"")</f>
        <v/>
      </c>
      <c r="B583" s="44"/>
      <c r="C583" s="44"/>
      <c r="D583" s="45"/>
      <c r="E583" s="120" t="s">
        <v>128</v>
      </c>
      <c r="F583" s="62"/>
      <c r="G583" s="62"/>
      <c r="H583" s="62"/>
      <c r="I583" s="63"/>
      <c r="J583" s="63"/>
      <c r="K583" s="63"/>
      <c r="L583" s="50"/>
      <c r="M583" s="50"/>
      <c r="N583" s="51" t="str">
        <f t="shared" si="347"/>
        <v/>
      </c>
      <c r="O583" s="51" t="str">
        <f t="shared" si="348"/>
        <v/>
      </c>
      <c r="P583" s="51" t="str">
        <f t="shared" si="349"/>
        <v/>
      </c>
      <c r="Q583" s="53"/>
      <c r="R583" s="4"/>
    </row>
    <row r="584" spans="1:25" s="5" customFormat="1" x14ac:dyDescent="0.2">
      <c r="A584" s="52">
        <f>IF(I584&lt;&gt;"",1+MAX($A$40:A582),"")</f>
        <v>250</v>
      </c>
      <c r="B584" s="44"/>
      <c r="C584" s="44"/>
      <c r="D584" s="45"/>
      <c r="E584" s="66" t="s">
        <v>129</v>
      </c>
      <c r="F584" s="62">
        <v>38</v>
      </c>
      <c r="G584" s="54">
        <f t="shared" ref="G584" si="354">IF(F584=0,"",0)</f>
        <v>0</v>
      </c>
      <c r="H584" s="48">
        <f t="shared" ref="H584" si="355">IF(F584=0,"",F584*(1+G584))</f>
        <v>38</v>
      </c>
      <c r="I584" s="63" t="s">
        <v>79</v>
      </c>
      <c r="J584" s="63"/>
      <c r="K584" s="63"/>
      <c r="L584" s="50">
        <v>18</v>
      </c>
      <c r="M584" s="50">
        <v>12</v>
      </c>
      <c r="N584" s="51">
        <f t="shared" si="347"/>
        <v>684</v>
      </c>
      <c r="O584" s="51">
        <f t="shared" si="348"/>
        <v>456</v>
      </c>
      <c r="P584" s="51">
        <f>IF(F584=0,"",N584+O584)</f>
        <v>1140</v>
      </c>
      <c r="Q584" s="53"/>
      <c r="R584" s="4"/>
    </row>
    <row r="585" spans="1:25" s="5" customFormat="1" x14ac:dyDescent="0.2">
      <c r="A585" s="52" t="str">
        <f>IF(I585&lt;&gt;"",1+MAX($A$40:A583),"")</f>
        <v/>
      </c>
      <c r="B585" s="44"/>
      <c r="C585" s="44"/>
      <c r="D585" s="45"/>
      <c r="E585" s="120" t="s">
        <v>130</v>
      </c>
      <c r="F585" s="62"/>
      <c r="G585" s="62"/>
      <c r="H585" s="62"/>
      <c r="I585" s="63"/>
      <c r="J585" s="63"/>
      <c r="K585" s="63"/>
      <c r="L585" s="50"/>
      <c r="M585" s="50"/>
      <c r="N585" s="51" t="str">
        <f t="shared" si="347"/>
        <v/>
      </c>
      <c r="O585" s="51" t="str">
        <f t="shared" si="348"/>
        <v/>
      </c>
      <c r="P585" s="51" t="str">
        <f t="shared" si="349"/>
        <v/>
      </c>
      <c r="Q585" s="53"/>
      <c r="R585" s="4"/>
    </row>
    <row r="586" spans="1:25" s="5" customFormat="1" ht="17.25" customHeight="1" x14ac:dyDescent="0.2">
      <c r="A586" s="52">
        <f>IF(I586&lt;&gt;"",1+MAX($A$40:A584),"")</f>
        <v>251</v>
      </c>
      <c r="B586" s="44"/>
      <c r="C586" s="44"/>
      <c r="D586" s="45"/>
      <c r="E586" s="66" t="s">
        <v>131</v>
      </c>
      <c r="F586" s="62">
        <v>9</v>
      </c>
      <c r="G586" s="54">
        <f t="shared" ref="G586" si="356">IF(F586=0,"",0)</f>
        <v>0</v>
      </c>
      <c r="H586" s="48">
        <f t="shared" ref="H586" si="357">IF(F586=0,"",F586*(1+G586))</f>
        <v>9</v>
      </c>
      <c r="I586" s="63" t="s">
        <v>79</v>
      </c>
      <c r="J586" s="63"/>
      <c r="K586" s="63"/>
      <c r="L586" s="50">
        <v>400</v>
      </c>
      <c r="M586" s="50">
        <v>100</v>
      </c>
      <c r="N586" s="51">
        <f t="shared" si="347"/>
        <v>3600</v>
      </c>
      <c r="O586" s="51">
        <f t="shared" si="348"/>
        <v>900</v>
      </c>
      <c r="P586" s="51">
        <f>IF(F586=0,"",N586+O586)</f>
        <v>4500</v>
      </c>
      <c r="Q586" s="53"/>
      <c r="R586" s="4"/>
    </row>
    <row r="587" spans="1:25" ht="16.5" thickBot="1" x14ac:dyDescent="0.25">
      <c r="A587" s="163" t="s">
        <v>5</v>
      </c>
      <c r="B587" s="164"/>
      <c r="C587" s="38"/>
      <c r="D587" s="39"/>
      <c r="E587" s="40"/>
      <c r="F587" s="41"/>
      <c r="G587" s="55"/>
      <c r="H587" s="41"/>
      <c r="I587" s="38"/>
      <c r="J587" s="38"/>
      <c r="K587" s="38"/>
      <c r="L587" s="42"/>
      <c r="M587" s="42"/>
      <c r="N587" s="42"/>
      <c r="O587" s="42"/>
      <c r="P587" s="43">
        <f>SUM(P40:P586)</f>
        <v>3127548.5878711254</v>
      </c>
      <c r="Q587" s="43">
        <f>SUM(Q40:Q586)</f>
        <v>3127548.5878711245</v>
      </c>
      <c r="R587" s="2"/>
      <c r="S587" s="2"/>
      <c r="T587" s="2"/>
      <c r="U587" s="2"/>
      <c r="V587" s="2"/>
      <c r="W587" s="2"/>
      <c r="X587" s="2"/>
      <c r="Y587" s="2"/>
    </row>
    <row r="588" spans="1:25" ht="17.25" thickTop="1" thickBot="1" x14ac:dyDescent="0.25">
      <c r="A588" s="159" t="s">
        <v>8</v>
      </c>
      <c r="B588" s="160"/>
      <c r="C588" s="13"/>
      <c r="D588" s="7"/>
      <c r="E588" s="3"/>
      <c r="F588" s="12"/>
      <c r="G588" s="56"/>
      <c r="H588" s="12"/>
      <c r="I588" s="13"/>
      <c r="J588" s="13"/>
      <c r="K588" s="13"/>
      <c r="L588" s="36">
        <v>0</v>
      </c>
      <c r="M588" s="36"/>
      <c r="N588" s="36"/>
      <c r="O588" s="36"/>
      <c r="P588" s="14">
        <f>P587*L588</f>
        <v>0</v>
      </c>
      <c r="Q588" s="15">
        <f>Q587*L588</f>
        <v>0</v>
      </c>
      <c r="R588" s="2"/>
      <c r="S588" s="2"/>
      <c r="T588" s="2"/>
      <c r="U588" s="2"/>
      <c r="V588" s="2"/>
      <c r="W588" s="2"/>
      <c r="X588" s="2"/>
      <c r="Y588" s="2"/>
    </row>
    <row r="589" spans="1:25" ht="17.25" thickTop="1" thickBot="1" x14ac:dyDescent="0.25">
      <c r="A589" s="19" t="s">
        <v>7</v>
      </c>
      <c r="B589" s="20"/>
      <c r="C589" s="21"/>
      <c r="D589" s="7"/>
      <c r="E589" s="3"/>
      <c r="F589" s="12"/>
      <c r="G589" s="56"/>
      <c r="H589" s="12"/>
      <c r="I589" s="13"/>
      <c r="J589" s="13"/>
      <c r="K589" s="13"/>
      <c r="L589" s="36">
        <v>0.2</v>
      </c>
      <c r="M589" s="36"/>
      <c r="N589" s="36"/>
      <c r="O589" s="36"/>
      <c r="P589" s="14">
        <f>P587*L589</f>
        <v>625509.71757422516</v>
      </c>
      <c r="Q589" s="15">
        <f>Q587*L589</f>
        <v>625509.71757422492</v>
      </c>
      <c r="R589" s="2"/>
      <c r="S589" s="2"/>
      <c r="T589" s="2"/>
      <c r="U589" s="2"/>
      <c r="V589" s="2"/>
      <c r="W589" s="2"/>
      <c r="X589" s="2"/>
      <c r="Y589" s="2"/>
    </row>
    <row r="590" spans="1:25" ht="17.25" thickTop="1" thickBot="1" x14ac:dyDescent="0.25">
      <c r="A590" s="159" t="s">
        <v>6</v>
      </c>
      <c r="B590" s="160"/>
      <c r="C590" s="13"/>
      <c r="D590" s="7"/>
      <c r="E590" s="3"/>
      <c r="F590" s="12"/>
      <c r="G590" s="56"/>
      <c r="H590" s="12"/>
      <c r="I590" s="13"/>
      <c r="J590" s="13"/>
      <c r="K590" s="13"/>
      <c r="L590" s="34"/>
      <c r="M590" s="34"/>
      <c r="N590" s="34"/>
      <c r="O590" s="34"/>
      <c r="P590" s="14">
        <f>SUM(P587:P589)</f>
        <v>3753058.3054453507</v>
      </c>
      <c r="Q590" s="15">
        <f>SUM(Q587:Q589)</f>
        <v>3753058.3054453493</v>
      </c>
    </row>
    <row r="591" spans="1:25" ht="16.5" thickTop="1" x14ac:dyDescent="0.2"/>
  </sheetData>
  <sortState xmlns:xlrd2="http://schemas.microsoft.com/office/spreadsheetml/2017/richdata2" ref="E1119:N1135">
    <sortCondition ref="E1119"/>
  </sortState>
  <mergeCells count="64">
    <mergeCell ref="P32:Q32"/>
    <mergeCell ref="P19:Q19"/>
    <mergeCell ref="P11:Q11"/>
    <mergeCell ref="P12:Q12"/>
    <mergeCell ref="P13:Q13"/>
    <mergeCell ref="P14:Q14"/>
    <mergeCell ref="P15:Q15"/>
    <mergeCell ref="P16:Q16"/>
    <mergeCell ref="P17:Q17"/>
    <mergeCell ref="A590:B590"/>
    <mergeCell ref="G34:I34"/>
    <mergeCell ref="P33:Q33"/>
    <mergeCell ref="P34:Q34"/>
    <mergeCell ref="P35:Q35"/>
    <mergeCell ref="H33:I33"/>
    <mergeCell ref="H35:I35"/>
    <mergeCell ref="A588:B588"/>
    <mergeCell ref="A587:B587"/>
    <mergeCell ref="A37:Q38"/>
    <mergeCell ref="P18:Q18"/>
    <mergeCell ref="P20:Q20"/>
    <mergeCell ref="P21:Q21"/>
    <mergeCell ref="P22:Q22"/>
    <mergeCell ref="P23:Q23"/>
    <mergeCell ref="P29:Q29"/>
    <mergeCell ref="P31:Q31"/>
    <mergeCell ref="P24:Q24"/>
    <mergeCell ref="P25:Q25"/>
    <mergeCell ref="P26:Q26"/>
    <mergeCell ref="P27:Q27"/>
    <mergeCell ref="P28:Q28"/>
    <mergeCell ref="P30:Q30"/>
    <mergeCell ref="N32:O32"/>
    <mergeCell ref="N33:O33"/>
    <mergeCell ref="N34:O34"/>
    <mergeCell ref="N35:O35"/>
    <mergeCell ref="A1:O1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P1:Q1"/>
    <mergeCell ref="A8:O9"/>
    <mergeCell ref="P8:Q9"/>
    <mergeCell ref="N11:O11"/>
    <mergeCell ref="N12:O12"/>
    <mergeCell ref="F5:G5"/>
    <mergeCell ref="F4:G4"/>
    <mergeCell ref="F6:G6"/>
    <mergeCell ref="N29:O29"/>
    <mergeCell ref="N30:O30"/>
    <mergeCell ref="N31:O31"/>
    <mergeCell ref="N24:O24"/>
    <mergeCell ref="N25:O25"/>
    <mergeCell ref="N26:O26"/>
    <mergeCell ref="N27:O27"/>
    <mergeCell ref="N28:O28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rowBreaks count="1" manualBreakCount="1">
    <brk id="50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D167D826-EF0E-4A5F-AEA2-C817A3E4F10B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</vt:lpstr>
      <vt:lpstr>DETAIL!Print_Area</vt:lpstr>
      <vt:lpstr>DETAIL!Print_Titles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{D167D826-EF0E-4A5F-AEA2-C817A3E4F10B}</vt:lpwstr>
  </property>
</Properties>
</file>