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defaultThemeVersion="124226"/>
  <mc:AlternateContent xmlns:mc="http://schemas.openxmlformats.org/markup-compatibility/2006">
    <mc:Choice Requires="x15">
      <x15ac:absPath xmlns:x15ac="http://schemas.microsoft.com/office/spreadsheetml/2010/11/ac" url="F:\PRIME ESTIMATINGS\Project Samples\Website Samples\"/>
    </mc:Choice>
  </mc:AlternateContent>
  <xr:revisionPtr revIDLastSave="0" documentId="8_{47603387-79A7-40BB-93C9-AE272CED572B}" xr6:coauthVersionLast="47" xr6:coauthVersionMax="47" xr10:uidLastSave="{00000000-0000-0000-0000-000000000000}"/>
  <bookViews>
    <workbookView xWindow="20370" yWindow="-120" windowWidth="29040" windowHeight="15840" activeTab="1" xr2:uid="{00000000-000D-0000-FFFF-FFFF00000000}"/>
  </bookViews>
  <sheets>
    <sheet name="SUMMARY" sheetId="12" r:id="rId1"/>
    <sheet name="BASEBID" sheetId="11" r:id="rId2"/>
  </sheets>
  <definedNames>
    <definedName name="_xlnm._FilterDatabase" localSheetId="1" hidden="1">BASEBID!$E$27:$I$179</definedName>
    <definedName name="_xlnm.Print_Area" localSheetId="1">BASEBID!$A$1:$O$175</definedName>
    <definedName name="_xlnm.Print_Area" localSheetId="0">SUMMARY!$A$1:$M$39</definedName>
    <definedName name="_xlnm.Print_Titles" localSheetId="1">BASEBID!$8:$8</definedName>
    <definedName name="_xlnm.Print_Titles" localSheetId="0">SUMMARY!$7:$7</definedName>
    <definedName name="Z_5D814AB1_BC97_4AEA_A097_E3C150B3E44D_.wvu.PrintArea" localSheetId="0" hidden="1">SUMMARY!$A$1:$M$39</definedName>
    <definedName name="Z_5D814AB1_BC97_4AEA_A097_E3C150B3E44D_.wvu.PrintTitles" localSheetId="0" hidden="1">SUMMARY!$7:$7</definedName>
  </definedNames>
  <calcPr calcId="181029"/>
</workbook>
</file>

<file path=xl/calcChain.xml><?xml version="1.0" encoding="utf-8"?>
<calcChain xmlns="http://schemas.openxmlformats.org/spreadsheetml/2006/main">
  <c r="M179" i="11" l="1"/>
  <c r="M178" i="11"/>
  <c r="M176" i="11"/>
  <c r="A25" i="11"/>
  <c r="A26" i="11"/>
  <c r="A27" i="11"/>
  <c r="A28" i="11"/>
  <c r="A30" i="11"/>
  <c r="A33" i="11"/>
  <c r="A36" i="11"/>
  <c r="A40" i="11"/>
  <c r="A44" i="11"/>
  <c r="A47" i="11"/>
  <c r="A50" i="11"/>
  <c r="A52" i="11"/>
  <c r="A54" i="11"/>
  <c r="A56" i="11"/>
  <c r="A60" i="11"/>
  <c r="A63" i="11"/>
  <c r="A66" i="11"/>
  <c r="A69" i="11"/>
  <c r="A71" i="11"/>
  <c r="A73" i="11"/>
  <c r="A75" i="11"/>
  <c r="A82" i="11"/>
  <c r="A111" i="11"/>
  <c r="A127" i="11"/>
  <c r="A130" i="11"/>
  <c r="A132" i="11"/>
  <c r="A133" i="11"/>
  <c r="A139" i="11"/>
  <c r="A142" i="11"/>
  <c r="A146" i="11"/>
  <c r="A148" i="11"/>
  <c r="A151" i="11"/>
  <c r="A155" i="11"/>
  <c r="A156" i="11"/>
  <c r="A164" i="11"/>
  <c r="A169" i="11"/>
  <c r="O9" i="11"/>
  <c r="H170" i="11"/>
  <c r="K170" i="11" s="1"/>
  <c r="H168" i="11"/>
  <c r="K168" i="11" s="1"/>
  <c r="H167" i="11"/>
  <c r="K167" i="11" s="1"/>
  <c r="H166" i="11"/>
  <c r="K166" i="11" s="1"/>
  <c r="H165" i="11"/>
  <c r="M165" i="11" s="1"/>
  <c r="H163" i="11"/>
  <c r="M163" i="11" s="1"/>
  <c r="H162" i="11"/>
  <c r="M162" i="11" s="1"/>
  <c r="H161" i="11"/>
  <c r="K161" i="11" s="1"/>
  <c r="H160" i="11"/>
  <c r="M160" i="11" s="1"/>
  <c r="H159" i="11"/>
  <c r="K159" i="11" s="1"/>
  <c r="H158" i="11"/>
  <c r="K158" i="11" s="1"/>
  <c r="H157" i="11"/>
  <c r="K157" i="11" s="1"/>
  <c r="H154" i="11"/>
  <c r="M154" i="11" s="1"/>
  <c r="H153" i="11"/>
  <c r="M153" i="11" s="1"/>
  <c r="H152" i="11"/>
  <c r="M152" i="11" s="1"/>
  <c r="H150" i="11"/>
  <c r="K150" i="11" s="1"/>
  <c r="H149" i="11"/>
  <c r="K149" i="11" s="1"/>
  <c r="H147" i="11"/>
  <c r="M147" i="11" s="1"/>
  <c r="H146" i="11"/>
  <c r="H145" i="11"/>
  <c r="K145" i="11" s="1"/>
  <c r="H144" i="11"/>
  <c r="K144" i="11" s="1"/>
  <c r="H143" i="11"/>
  <c r="K143" i="11" s="1"/>
  <c r="H142" i="11"/>
  <c r="H141" i="11"/>
  <c r="K141" i="11" s="1"/>
  <c r="H140" i="11"/>
  <c r="K140" i="11" s="1"/>
  <c r="H139" i="11"/>
  <c r="H138" i="11"/>
  <c r="M138" i="11" s="1"/>
  <c r="H137" i="11"/>
  <c r="M137" i="11" s="1"/>
  <c r="H136" i="11"/>
  <c r="K136" i="11" s="1"/>
  <c r="H135" i="11"/>
  <c r="M135" i="11" s="1"/>
  <c r="H134" i="11"/>
  <c r="K134" i="11" s="1"/>
  <c r="H131" i="11"/>
  <c r="M131" i="11" s="1"/>
  <c r="H129" i="11"/>
  <c r="M129" i="11" s="1"/>
  <c r="H128" i="11"/>
  <c r="K128" i="11" s="1"/>
  <c r="H126" i="11"/>
  <c r="K126" i="11" s="1"/>
  <c r="H125" i="11"/>
  <c r="K125" i="11" s="1"/>
  <c r="H124" i="11"/>
  <c r="K124" i="11" s="1"/>
  <c r="H123" i="11"/>
  <c r="M123" i="11" s="1"/>
  <c r="H122" i="11"/>
  <c r="M122" i="11" s="1"/>
  <c r="H121" i="11"/>
  <c r="K121" i="11" s="1"/>
  <c r="H120" i="11"/>
  <c r="K120" i="11" s="1"/>
  <c r="H119" i="11"/>
  <c r="K119" i="11" s="1"/>
  <c r="H118" i="11"/>
  <c r="K118" i="11" s="1"/>
  <c r="H117" i="11"/>
  <c r="M117" i="11" s="1"/>
  <c r="H116" i="11"/>
  <c r="K116" i="11" s="1"/>
  <c r="H115" i="11"/>
  <c r="M115" i="11" s="1"/>
  <c r="H114" i="11"/>
  <c r="M114" i="11" s="1"/>
  <c r="H113" i="11"/>
  <c r="K113" i="11" s="1"/>
  <c r="H112" i="11"/>
  <c r="M112" i="11" s="1"/>
  <c r="H110" i="11"/>
  <c r="K110" i="11" s="1"/>
  <c r="H109" i="11"/>
  <c r="M109" i="11" s="1"/>
  <c r="H108" i="11"/>
  <c r="M108" i="11" s="1"/>
  <c r="H107" i="11"/>
  <c r="M107" i="11" s="1"/>
  <c r="H106" i="11"/>
  <c r="M106" i="11" s="1"/>
  <c r="H105" i="11"/>
  <c r="K105" i="11" s="1"/>
  <c r="H104" i="11"/>
  <c r="K104" i="11" s="1"/>
  <c r="H103" i="11"/>
  <c r="K103" i="11" s="1"/>
  <c r="H102" i="11"/>
  <c r="K102" i="11" s="1"/>
  <c r="H101" i="11"/>
  <c r="M101" i="11" s="1"/>
  <c r="H100" i="11"/>
  <c r="K100" i="11" s="1"/>
  <c r="H99" i="11"/>
  <c r="M99" i="11" s="1"/>
  <c r="H98" i="11"/>
  <c r="K98" i="11" s="1"/>
  <c r="H97" i="11"/>
  <c r="K97" i="11" s="1"/>
  <c r="H96" i="11"/>
  <c r="K96" i="11" s="1"/>
  <c r="H95" i="11"/>
  <c r="M95" i="11" s="1"/>
  <c r="H94" i="11"/>
  <c r="K94" i="11" s="1"/>
  <c r="H93" i="11"/>
  <c r="M93" i="11" s="1"/>
  <c r="H92" i="11"/>
  <c r="K92" i="11" s="1"/>
  <c r="H91" i="11"/>
  <c r="M91" i="11" s="1"/>
  <c r="H90" i="11"/>
  <c r="M90" i="11" s="1"/>
  <c r="H89" i="11"/>
  <c r="M89" i="11" s="1"/>
  <c r="H88" i="11"/>
  <c r="K88" i="11" s="1"/>
  <c r="H87" i="11"/>
  <c r="K87" i="11" s="1"/>
  <c r="H86" i="11"/>
  <c r="K86" i="11" s="1"/>
  <c r="H85" i="11"/>
  <c r="M85" i="11" s="1"/>
  <c r="H84" i="11"/>
  <c r="M84" i="11" s="1"/>
  <c r="H83" i="11"/>
  <c r="M83" i="11" s="1"/>
  <c r="H81" i="11"/>
  <c r="K81" i="11" s="1"/>
  <c r="H80" i="11"/>
  <c r="K80" i="11" s="1"/>
  <c r="H79" i="11"/>
  <c r="K79" i="11" s="1"/>
  <c r="H78" i="11"/>
  <c r="K78" i="11" s="1"/>
  <c r="H77" i="11"/>
  <c r="M77" i="11" s="1"/>
  <c r="H76" i="11"/>
  <c r="K76" i="11" s="1"/>
  <c r="H74" i="11"/>
  <c r="M74" i="11" s="1"/>
  <c r="H72" i="11"/>
  <c r="M72" i="11" s="1"/>
  <c r="H70" i="11"/>
  <c r="K70" i="11" s="1"/>
  <c r="H68" i="11"/>
  <c r="M68" i="11" s="1"/>
  <c r="H67" i="11"/>
  <c r="M67" i="11" s="1"/>
  <c r="H65" i="11"/>
  <c r="M65" i="11" s="1"/>
  <c r="H64" i="11"/>
  <c r="K64" i="11" s="1"/>
  <c r="H62" i="11"/>
  <c r="K62" i="11" s="1"/>
  <c r="H61" i="11"/>
  <c r="M61" i="11" s="1"/>
  <c r="H59" i="11"/>
  <c r="M59" i="11" s="1"/>
  <c r="H58" i="11"/>
  <c r="K58" i="11" s="1"/>
  <c r="H57" i="11"/>
  <c r="K57" i="11" s="1"/>
  <c r="H55" i="11"/>
  <c r="K55" i="11" s="1"/>
  <c r="H53" i="11"/>
  <c r="K53" i="11" s="1"/>
  <c r="H51" i="11"/>
  <c r="M51" i="11" s="1"/>
  <c r="H49" i="11"/>
  <c r="M49" i="11" s="1"/>
  <c r="H48" i="11"/>
  <c r="K48" i="11" s="1"/>
  <c r="H46" i="11"/>
  <c r="K46" i="11" s="1"/>
  <c r="H45" i="11"/>
  <c r="K45" i="11" s="1"/>
  <c r="H43" i="11"/>
  <c r="M43" i="11" s="1"/>
  <c r="H42" i="11"/>
  <c r="M42" i="11" s="1"/>
  <c r="H41" i="11"/>
  <c r="K41" i="11" s="1"/>
  <c r="H39" i="11"/>
  <c r="K39" i="11" s="1"/>
  <c r="H38" i="11"/>
  <c r="K38" i="11" s="1"/>
  <c r="H37" i="11"/>
  <c r="M37" i="11" s="1"/>
  <c r="H35" i="11"/>
  <c r="M35" i="11" s="1"/>
  <c r="H34" i="11"/>
  <c r="K34" i="11" s="1"/>
  <c r="H32" i="11"/>
  <c r="M32" i="11" s="1"/>
  <c r="H31" i="11"/>
  <c r="M31" i="11" s="1"/>
  <c r="H29" i="11"/>
  <c r="K29" i="11" s="1"/>
  <c r="H28" i="11"/>
  <c r="K28" i="11" s="1"/>
  <c r="M27" i="11"/>
  <c r="L27" i="11"/>
  <c r="H24" i="11"/>
  <c r="L24" i="11" s="1"/>
  <c r="H23" i="11"/>
  <c r="L23" i="11" s="1"/>
  <c r="H22" i="11"/>
  <c r="K22" i="11" s="1"/>
  <c r="M22" i="11" s="1"/>
  <c r="H21" i="11"/>
  <c r="L21" i="11" s="1"/>
  <c r="H20" i="11"/>
  <c r="L20" i="11" s="1"/>
  <c r="H19" i="11"/>
  <c r="L19" i="11" s="1"/>
  <c r="H18" i="11"/>
  <c r="K18" i="11" s="1"/>
  <c r="M18" i="11" s="1"/>
  <c r="H17" i="11"/>
  <c r="L17" i="11" s="1"/>
  <c r="H16" i="11"/>
  <c r="L16" i="11" s="1"/>
  <c r="H15" i="11"/>
  <c r="L15" i="11" s="1"/>
  <c r="M14" i="11"/>
  <c r="L14" i="11"/>
  <c r="A14" i="11"/>
  <c r="H13" i="11"/>
  <c r="L13" i="11" s="1"/>
  <c r="H12" i="11"/>
  <c r="L12" i="11" s="1"/>
  <c r="M11" i="11"/>
  <c r="L11" i="11"/>
  <c r="A11" i="11"/>
  <c r="A12" i="11" s="1"/>
  <c r="A199" i="12"/>
  <c r="A198" i="12"/>
  <c r="A197" i="12"/>
  <c r="A196" i="12"/>
  <c r="A195" i="12"/>
  <c r="A194" i="12"/>
  <c r="A193" i="12"/>
  <c r="A192" i="12"/>
  <c r="A191" i="12"/>
  <c r="A190" i="12"/>
  <c r="A189" i="12"/>
  <c r="A188" i="12"/>
  <c r="A187" i="12"/>
  <c r="A186" i="12"/>
  <c r="A185" i="12"/>
  <c r="A184" i="12"/>
  <c r="A183" i="12"/>
  <c r="A182" i="12"/>
  <c r="A181" i="12"/>
  <c r="A180" i="12"/>
  <c r="A179" i="12"/>
  <c r="A178" i="12"/>
  <c r="A177" i="12"/>
  <c r="A176" i="12"/>
  <c r="A175" i="12"/>
  <c r="A174" i="12"/>
  <c r="A173" i="12"/>
  <c r="A172" i="12"/>
  <c r="A171" i="12"/>
  <c r="A170" i="12"/>
  <c r="A169" i="12"/>
  <c r="A168" i="12"/>
  <c r="A167" i="12"/>
  <c r="A166" i="12"/>
  <c r="A165" i="12"/>
  <c r="A164" i="12"/>
  <c r="A163" i="12"/>
  <c r="A162" i="12"/>
  <c r="A161" i="12"/>
  <c r="A160" i="12"/>
  <c r="A159" i="12"/>
  <c r="A158" i="12"/>
  <c r="A157" i="12"/>
  <c r="A156" i="12"/>
  <c r="A155" i="12"/>
  <c r="A154" i="12"/>
  <c r="A153" i="12"/>
  <c r="A152" i="12"/>
  <c r="A151" i="12"/>
  <c r="A150" i="12"/>
  <c r="A149" i="12"/>
  <c r="A148" i="12"/>
  <c r="A147" i="12"/>
  <c r="A146" i="12"/>
  <c r="A145" i="12"/>
  <c r="A144" i="12"/>
  <c r="A143" i="12"/>
  <c r="A142" i="12"/>
  <c r="A141" i="12"/>
  <c r="A140" i="12"/>
  <c r="A139" i="12"/>
  <c r="A138" i="12"/>
  <c r="A137" i="12"/>
  <c r="A136" i="12"/>
  <c r="A135" i="12"/>
  <c r="A134" i="12"/>
  <c r="A133" i="12"/>
  <c r="A132" i="12"/>
  <c r="A131" i="12"/>
  <c r="A130" i="12"/>
  <c r="A129" i="12"/>
  <c r="A128" i="12"/>
  <c r="A127" i="12"/>
  <c r="A126" i="12"/>
  <c r="A125" i="12"/>
  <c r="A124" i="12"/>
  <c r="A123" i="12"/>
  <c r="A122" i="12"/>
  <c r="A121" i="12"/>
  <c r="A120" i="12"/>
  <c r="A119" i="12"/>
  <c r="A118" i="12"/>
  <c r="A117" i="12"/>
  <c r="A116" i="12"/>
  <c r="A115" i="12"/>
  <c r="A114" i="12"/>
  <c r="A113" i="12"/>
  <c r="A112" i="12"/>
  <c r="A111" i="12"/>
  <c r="A110" i="12"/>
  <c r="A109" i="12"/>
  <c r="A108" i="12"/>
  <c r="A107" i="12"/>
  <c r="A106" i="12"/>
  <c r="A105" i="12"/>
  <c r="A104" i="12"/>
  <c r="A103" i="12"/>
  <c r="A102" i="12"/>
  <c r="A101" i="12"/>
  <c r="A100" i="12"/>
  <c r="A99" i="12"/>
  <c r="A98" i="12"/>
  <c r="A97" i="12"/>
  <c r="A96" i="12"/>
  <c r="A95" i="12"/>
  <c r="A94" i="12"/>
  <c r="A93" i="12"/>
  <c r="A92" i="12"/>
  <c r="A91" i="12"/>
  <c r="A90" i="12"/>
  <c r="A89" i="12"/>
  <c r="A88" i="12"/>
  <c r="A87" i="12"/>
  <c r="A86" i="12"/>
  <c r="A85" i="12"/>
  <c r="A84" i="12"/>
  <c r="A83" i="12"/>
  <c r="A82" i="12"/>
  <c r="A81" i="12"/>
  <c r="A80" i="12"/>
  <c r="A79" i="12"/>
  <c r="A78" i="12"/>
  <c r="A77" i="12"/>
  <c r="A76" i="12"/>
  <c r="A75" i="12"/>
  <c r="A74" i="12"/>
  <c r="A73" i="12"/>
  <c r="A72" i="12"/>
  <c r="A71" i="12"/>
  <c r="A70" i="12"/>
  <c r="A69" i="12"/>
  <c r="A68" i="12"/>
  <c r="A67" i="12"/>
  <c r="A66" i="12"/>
  <c r="A65" i="12"/>
  <c r="A64" i="12"/>
  <c r="A63" i="12"/>
  <c r="A62" i="12"/>
  <c r="A61" i="12"/>
  <c r="A60" i="12"/>
  <c r="A59" i="12"/>
  <c r="A58" i="12"/>
  <c r="A57" i="12"/>
  <c r="A56" i="12"/>
  <c r="A55" i="12"/>
  <c r="A54" i="12"/>
  <c r="A53" i="12"/>
  <c r="A52" i="12"/>
  <c r="A51" i="12"/>
  <c r="A50" i="12"/>
  <c r="A49" i="12"/>
  <c r="A48" i="12"/>
  <c r="A47" i="12"/>
  <c r="A46" i="12"/>
  <c r="A45" i="12"/>
  <c r="A44" i="12"/>
  <c r="D38" i="12"/>
  <c r="D37" i="12"/>
  <c r="D36" i="12"/>
  <c r="A32" i="12"/>
  <c r="A31" i="12"/>
  <c r="K30" i="12"/>
  <c r="L30" i="12" s="1"/>
  <c r="A30" i="12"/>
  <c r="K29" i="12"/>
  <c r="L29" i="12" s="1"/>
  <c r="A29" i="12"/>
  <c r="K28" i="12"/>
  <c r="L28" i="12" s="1"/>
  <c r="A28" i="12"/>
  <c r="K27" i="12"/>
  <c r="L27" i="12" s="1"/>
  <c r="A27" i="12"/>
  <c r="K26" i="12"/>
  <c r="L26" i="12" s="1"/>
  <c r="A26" i="12"/>
  <c r="K25" i="12"/>
  <c r="L25" i="12" s="1"/>
  <c r="A25" i="12"/>
  <c r="K24" i="12"/>
  <c r="L24" i="12" s="1"/>
  <c r="A24" i="12"/>
  <c r="K23" i="12"/>
  <c r="L23" i="12" s="1"/>
  <c r="A23" i="12"/>
  <c r="K22" i="12"/>
  <c r="L22" i="12" s="1"/>
  <c r="A22" i="12"/>
  <c r="K21" i="12"/>
  <c r="L21" i="12" s="1"/>
  <c r="A21" i="12"/>
  <c r="K20" i="12"/>
  <c r="L20" i="12" s="1"/>
  <c r="A20" i="12"/>
  <c r="K19" i="12"/>
  <c r="L19" i="12" s="1"/>
  <c r="A19" i="12"/>
  <c r="K18" i="12"/>
  <c r="L18" i="12" s="1"/>
  <c r="A18" i="12"/>
  <c r="K17" i="12"/>
  <c r="L17" i="12" s="1"/>
  <c r="A17" i="12"/>
  <c r="K16" i="12"/>
  <c r="L16" i="12" s="1"/>
  <c r="A16" i="12"/>
  <c r="K15" i="12"/>
  <c r="L15" i="12" s="1"/>
  <c r="A15" i="12"/>
  <c r="K14" i="12"/>
  <c r="L14" i="12" s="1"/>
  <c r="A14" i="12"/>
  <c r="K13" i="12"/>
  <c r="L13" i="12" s="1"/>
  <c r="A13" i="12"/>
  <c r="A12" i="12"/>
  <c r="C4" i="12"/>
  <c r="C2" i="12"/>
  <c r="A29" i="11" l="1"/>
  <c r="M28" i="11"/>
  <c r="N28" i="11" s="1"/>
  <c r="K93" i="11"/>
  <c r="N93" i="11" s="1"/>
  <c r="K154" i="11"/>
  <c r="N154" i="11" s="1"/>
  <c r="M161" i="11"/>
  <c r="K59" i="11"/>
  <c r="N59" i="11" s="1"/>
  <c r="M124" i="11"/>
  <c r="K42" i="11"/>
  <c r="N42" i="11" s="1"/>
  <c r="M116" i="11"/>
  <c r="K131" i="11"/>
  <c r="N131" i="11" s="1"/>
  <c r="M104" i="11"/>
  <c r="K67" i="11"/>
  <c r="N67" i="11" s="1"/>
  <c r="K51" i="11"/>
  <c r="N51" i="11" s="1"/>
  <c r="M110" i="11"/>
  <c r="K85" i="11"/>
  <c r="N85" i="11" s="1"/>
  <c r="M96" i="11"/>
  <c r="M70" i="11"/>
  <c r="K123" i="11"/>
  <c r="N123" i="11" s="1"/>
  <c r="K77" i="11"/>
  <c r="N77" i="11" s="1"/>
  <c r="M121" i="11"/>
  <c r="M29" i="11"/>
  <c r="K147" i="11"/>
  <c r="N147" i="11" s="1"/>
  <c r="K115" i="11"/>
  <c r="N115" i="11" s="1"/>
  <c r="M118" i="11"/>
  <c r="M81" i="11"/>
  <c r="M64" i="11"/>
  <c r="K109" i="11"/>
  <c r="N109" i="11" s="1"/>
  <c r="K37" i="11"/>
  <c r="N37" i="11" s="1"/>
  <c r="M141" i="11"/>
  <c r="K107" i="11"/>
  <c r="N107" i="11" s="1"/>
  <c r="M170" i="11"/>
  <c r="M125" i="11"/>
  <c r="M46" i="11"/>
  <c r="K138" i="11"/>
  <c r="N138" i="11" s="1"/>
  <c r="K117" i="11"/>
  <c r="N117" i="11" s="1"/>
  <c r="K91" i="11"/>
  <c r="N91" i="11" s="1"/>
  <c r="M166" i="11"/>
  <c r="M136" i="11"/>
  <c r="M100" i="11"/>
  <c r="K83" i="11"/>
  <c r="N83" i="11" s="1"/>
  <c r="K165" i="11"/>
  <c r="N165" i="11" s="1"/>
  <c r="K35" i="11"/>
  <c r="N35" i="11" s="1"/>
  <c r="M158" i="11"/>
  <c r="M113" i="11"/>
  <c r="M92" i="11"/>
  <c r="K163" i="11"/>
  <c r="N163" i="11" s="1"/>
  <c r="K101" i="11"/>
  <c r="N101" i="11" s="1"/>
  <c r="K61" i="11"/>
  <c r="N61" i="11" s="1"/>
  <c r="M157" i="11"/>
  <c r="M145" i="11"/>
  <c r="M128" i="11"/>
  <c r="M87" i="11"/>
  <c r="M58" i="11"/>
  <c r="M48" i="11"/>
  <c r="K99" i="11"/>
  <c r="N99" i="11" s="1"/>
  <c r="K74" i="11"/>
  <c r="N74" i="11" s="1"/>
  <c r="M159" i="11"/>
  <c r="N159" i="11" s="1"/>
  <c r="M140" i="11"/>
  <c r="M105" i="11"/>
  <c r="M94" i="11"/>
  <c r="M88" i="11"/>
  <c r="M76" i="11"/>
  <c r="M53" i="11"/>
  <c r="M41" i="11"/>
  <c r="K108" i="11"/>
  <c r="N108" i="11" s="1"/>
  <c r="K84" i="11"/>
  <c r="N84" i="11" s="1"/>
  <c r="K68" i="11"/>
  <c r="N68" i="11" s="1"/>
  <c r="M98" i="11"/>
  <c r="M57" i="11"/>
  <c r="M34" i="11"/>
  <c r="K162" i="11"/>
  <c r="N162" i="11" s="1"/>
  <c r="K122" i="11"/>
  <c r="N122" i="11" s="1"/>
  <c r="K114" i="11"/>
  <c r="N114" i="11" s="1"/>
  <c r="K106" i="11"/>
  <c r="N106" i="11" s="1"/>
  <c r="K90" i="11"/>
  <c r="N90" i="11" s="1"/>
  <c r="M103" i="11"/>
  <c r="M97" i="11"/>
  <c r="M86" i="11"/>
  <c r="M80" i="11"/>
  <c r="M45" i="11"/>
  <c r="M39" i="11"/>
  <c r="K153" i="11"/>
  <c r="N153" i="11" s="1"/>
  <c r="K137" i="11"/>
  <c r="N137" i="11" s="1"/>
  <c r="K129" i="11"/>
  <c r="N129" i="11" s="1"/>
  <c r="K89" i="11"/>
  <c r="N89" i="11" s="1"/>
  <c r="K65" i="11"/>
  <c r="N65" i="11" s="1"/>
  <c r="K49" i="11"/>
  <c r="N49" i="11" s="1"/>
  <c r="M168" i="11"/>
  <c r="M150" i="11"/>
  <c r="M144" i="11"/>
  <c r="M126" i="11"/>
  <c r="M120" i="11"/>
  <c r="M79" i="11"/>
  <c r="M62" i="11"/>
  <c r="K160" i="11"/>
  <c r="N160" i="11" s="1"/>
  <c r="K152" i="11"/>
  <c r="N152" i="11" s="1"/>
  <c r="K112" i="11"/>
  <c r="N112" i="11" s="1"/>
  <c r="K72" i="11"/>
  <c r="N72" i="11" s="1"/>
  <c r="K32" i="11"/>
  <c r="N32" i="11" s="1"/>
  <c r="M134" i="11"/>
  <c r="K43" i="11"/>
  <c r="N43" i="11" s="1"/>
  <c r="M167" i="11"/>
  <c r="M149" i="11"/>
  <c r="M143" i="11"/>
  <c r="M119" i="11"/>
  <c r="M102" i="11"/>
  <c r="M55" i="11"/>
  <c r="M38" i="11"/>
  <c r="K135" i="11"/>
  <c r="N135" i="11" s="1"/>
  <c r="K95" i="11"/>
  <c r="N95" i="11" s="1"/>
  <c r="K31" i="11"/>
  <c r="N31" i="11" s="1"/>
  <c r="M78" i="11"/>
  <c r="L22" i="11"/>
  <c r="K16" i="11"/>
  <c r="M16" i="11" s="1"/>
  <c r="L18" i="11"/>
  <c r="K20" i="11"/>
  <c r="M20" i="11" s="1"/>
  <c r="K13" i="11"/>
  <c r="M13" i="11" s="1"/>
  <c r="K24" i="11"/>
  <c r="M24" i="11" s="1"/>
  <c r="K12" i="11"/>
  <c r="M12" i="11" s="1"/>
  <c r="K15" i="11"/>
  <c r="M15" i="11" s="1"/>
  <c r="K19" i="11"/>
  <c r="M19" i="11" s="1"/>
  <c r="K23" i="11"/>
  <c r="M23" i="11" s="1"/>
  <c r="A13" i="11"/>
  <c r="K17" i="11"/>
  <c r="M17" i="11" s="1"/>
  <c r="K21" i="11"/>
  <c r="M21" i="11" s="1"/>
  <c r="A31" i="11" l="1"/>
  <c r="A32" i="11"/>
  <c r="N87" i="11"/>
  <c r="N120" i="11"/>
  <c r="N55" i="11"/>
  <c r="N126" i="11"/>
  <c r="N105" i="11"/>
  <c r="N128" i="11"/>
  <c r="N158" i="11"/>
  <c r="N141" i="11"/>
  <c r="N39" i="11"/>
  <c r="N102" i="11"/>
  <c r="N144" i="11"/>
  <c r="N140" i="11"/>
  <c r="N145" i="11"/>
  <c r="N64" i="11"/>
  <c r="N121" i="11"/>
  <c r="N38" i="11"/>
  <c r="N161" i="11"/>
  <c r="N79" i="11"/>
  <c r="N57" i="11"/>
  <c r="N134" i="11"/>
  <c r="N97" i="11"/>
  <c r="N119" i="11"/>
  <c r="N150" i="11"/>
  <c r="N157" i="11"/>
  <c r="N81" i="11"/>
  <c r="N70" i="11"/>
  <c r="N113" i="11"/>
  <c r="N34" i="11"/>
  <c r="N116" i="11"/>
  <c r="N78" i="11"/>
  <c r="N143" i="11"/>
  <c r="N168" i="11"/>
  <c r="N45" i="11"/>
  <c r="N41" i="11"/>
  <c r="N125" i="11"/>
  <c r="N118" i="11"/>
  <c r="N96" i="11"/>
  <c r="N166" i="11"/>
  <c r="N104" i="11"/>
  <c r="N124" i="11"/>
  <c r="N88" i="11"/>
  <c r="N92" i="11"/>
  <c r="N29" i="11"/>
  <c r="N58" i="11"/>
  <c r="N94" i="11"/>
  <c r="N149" i="11"/>
  <c r="N80" i="11"/>
  <c r="N53" i="11"/>
  <c r="N100" i="11"/>
  <c r="N170" i="11"/>
  <c r="N103" i="11"/>
  <c r="N46" i="11"/>
  <c r="N167" i="11"/>
  <c r="N62" i="11"/>
  <c r="N86" i="11"/>
  <c r="N76" i="11"/>
  <c r="N48" i="11"/>
  <c r="N136" i="11"/>
  <c r="N110" i="11"/>
  <c r="N98" i="11"/>
  <c r="K32" i="12"/>
  <c r="L32" i="12" s="1"/>
  <c r="A15" i="11"/>
  <c r="A34" i="11" l="1"/>
  <c r="O26" i="11"/>
  <c r="O171" i="11" s="1"/>
  <c r="N171" i="11"/>
  <c r="N174" i="11" s="1"/>
  <c r="A16" i="11"/>
  <c r="K12" i="12"/>
  <c r="A35" i="11" l="1"/>
  <c r="K31" i="12"/>
  <c r="L31" i="12" s="1"/>
  <c r="N173" i="11"/>
  <c r="N175" i="11"/>
  <c r="O174" i="11"/>
  <c r="N172" i="11"/>
  <c r="A17" i="11"/>
  <c r="M9" i="12"/>
  <c r="L12" i="12"/>
  <c r="A37" i="11" l="1"/>
  <c r="O173" i="11"/>
  <c r="O172" i="11"/>
  <c r="M35" i="12"/>
  <c r="M37" i="12" s="1"/>
  <c r="A18" i="11"/>
  <c r="A19" i="11" s="1"/>
  <c r="A38" i="11" l="1"/>
  <c r="M36" i="12"/>
  <c r="M38" i="12"/>
  <c r="O175" i="11"/>
  <c r="A20" i="11"/>
  <c r="A39" i="11" l="1"/>
  <c r="M39" i="12"/>
  <c r="M7" i="12" s="1"/>
  <c r="A21" i="11"/>
  <c r="A22" i="11" s="1"/>
  <c r="A23" i="11" s="1"/>
  <c r="A24" i="11" s="1"/>
  <c r="A41" i="11" l="1"/>
  <c r="A42" i="11" l="1"/>
  <c r="A43" i="11" s="1"/>
  <c r="A45" i="11" s="1"/>
  <c r="A46" i="11" s="1"/>
  <c r="A48" i="11" s="1"/>
  <c r="A49" i="11" s="1"/>
  <c r="A51" i="11" s="1"/>
  <c r="A53" i="11" s="1"/>
  <c r="A55" i="11" s="1"/>
  <c r="A57" i="11" s="1"/>
  <c r="A58" i="11" s="1"/>
  <c r="A59" i="11" s="1"/>
  <c r="A61" i="11" s="1"/>
  <c r="A62" i="11" s="1"/>
  <c r="A64" i="11" s="1"/>
  <c r="A65" i="11" s="1"/>
  <c r="A67" i="11" s="1"/>
  <c r="A68" i="11" s="1"/>
  <c r="A70" i="11" s="1"/>
  <c r="A72" i="11" s="1"/>
  <c r="A74" i="11" s="1"/>
  <c r="A76" i="11" s="1"/>
  <c r="A77" i="11" s="1"/>
  <c r="A78" i="11" s="1"/>
  <c r="A79" i="11" s="1"/>
  <c r="A80" i="11" s="1"/>
  <c r="A81" i="11" s="1"/>
  <c r="A83" i="11" s="1"/>
  <c r="A84" i="11" s="1"/>
  <c r="A85" i="11" s="1"/>
  <c r="A86" i="11" s="1"/>
  <c r="A87" i="11" s="1"/>
  <c r="A88" i="11" s="1"/>
  <c r="A89" i="11" s="1"/>
  <c r="A90" i="11" s="1"/>
  <c r="A91" i="11" s="1"/>
  <c r="A92" i="11" s="1"/>
  <c r="A93" i="11" s="1"/>
  <c r="A94" i="11" s="1"/>
  <c r="A95" i="11" s="1"/>
  <c r="A96" i="11" s="1"/>
  <c r="A97" i="11" s="1"/>
  <c r="A98" i="11" s="1"/>
  <c r="A99" i="11" s="1"/>
  <c r="A100" i="11" s="1"/>
  <c r="A101" i="11" s="1"/>
  <c r="A102" i="11" s="1"/>
  <c r="A103" i="11" s="1"/>
  <c r="A104" i="11" s="1"/>
  <c r="A105" i="11" s="1"/>
  <c r="A106" i="11" s="1"/>
  <c r="A107" i="11" s="1"/>
  <c r="A108" i="11" s="1"/>
  <c r="A109" i="11" s="1"/>
  <c r="A110" i="11" s="1"/>
  <c r="A112" i="11" s="1"/>
  <c r="A113" i="11" s="1"/>
  <c r="A114" i="11" s="1"/>
  <c r="A115" i="11" s="1"/>
  <c r="A116" i="11" s="1"/>
  <c r="A117" i="11" s="1"/>
  <c r="A118" i="11" s="1"/>
  <c r="A119" i="11" s="1"/>
  <c r="A120" i="11" s="1"/>
  <c r="A121" i="11" s="1"/>
  <c r="A122" i="11" s="1"/>
  <c r="A123" i="11" s="1"/>
  <c r="A124" i="11" s="1"/>
  <c r="A125" i="11" s="1"/>
  <c r="A126" i="11" s="1"/>
  <c r="A128" i="11" s="1"/>
  <c r="A129" i="11" s="1"/>
  <c r="A131" i="11" s="1"/>
  <c r="A134" i="11" s="1"/>
  <c r="A135" i="11" s="1"/>
  <c r="A136" i="11" s="1"/>
  <c r="A137" i="11" s="1"/>
  <c r="A138" i="11" s="1"/>
  <c r="A140" i="11" s="1"/>
  <c r="A141" i="11" s="1"/>
  <c r="A143" i="11" s="1"/>
  <c r="A144" i="11" s="1"/>
  <c r="A145" i="11" s="1"/>
  <c r="A147" i="11" s="1"/>
  <c r="A149" i="11" s="1"/>
  <c r="A150" i="11" s="1"/>
  <c r="A152" i="11" s="1"/>
  <c r="A153" i="11" s="1"/>
  <c r="A154" i="11" s="1"/>
  <c r="A157" i="11" s="1"/>
  <c r="A158" i="11" s="1"/>
  <c r="A159" i="11" s="1"/>
  <c r="A160" i="11" s="1"/>
  <c r="A161" i="11" s="1"/>
  <c r="A162" i="11" s="1"/>
  <c r="A163" i="11" s="1"/>
  <c r="A165" i="11" s="1"/>
  <c r="A166" i="11" s="1"/>
  <c r="A167" i="11" s="1"/>
  <c r="A168" i="11" s="1"/>
  <c r="A170" i="11" s="1"/>
</calcChain>
</file>

<file path=xl/sharedStrings.xml><?xml version="1.0" encoding="utf-8"?>
<sst xmlns="http://schemas.openxmlformats.org/spreadsheetml/2006/main" count="349" uniqueCount="221">
  <si>
    <t>MATERIAL TAKEOFF AND COST ESTIMATE STATEMENT</t>
  </si>
  <si>
    <t>PROJECT NAME:</t>
  </si>
  <si>
    <t>LOCATION:</t>
  </si>
  <si>
    <t>TOTAL AREA(SF)</t>
  </si>
  <si>
    <t>Area May Vary</t>
  </si>
  <si>
    <t>Sr #</t>
  </si>
  <si>
    <t>REFERENCE</t>
  </si>
  <si>
    <t>DESCRIPTION</t>
  </si>
  <si>
    <t>TOTAL COST</t>
  </si>
  <si>
    <t>$COST/SF</t>
  </si>
  <si>
    <t>DIVISION WISE SUMMARY</t>
  </si>
  <si>
    <t>CSI DIVISIONS</t>
  </si>
  <si>
    <t>01-General Conditions</t>
  </si>
  <si>
    <t>02-Demolition Of Existing Items</t>
  </si>
  <si>
    <t>03-Concrete</t>
  </si>
  <si>
    <t>04-Masonry</t>
  </si>
  <si>
    <t>05-Metals</t>
  </si>
  <si>
    <t>06-Wood, Plastics &amp; Composites</t>
  </si>
  <si>
    <t>07-Thermal &amp; Moisture Protection</t>
  </si>
  <si>
    <t>08-Openings</t>
  </si>
  <si>
    <t>09-Finishes</t>
  </si>
  <si>
    <t>10-Specialites</t>
  </si>
  <si>
    <t>11-Equipment</t>
  </si>
  <si>
    <t>12-Furnishings</t>
  </si>
  <si>
    <t>13-Special Construction</t>
  </si>
  <si>
    <t>14-Conveying Equipment</t>
  </si>
  <si>
    <t>21-Fire Supression</t>
  </si>
  <si>
    <t>22-Plumbing</t>
  </si>
  <si>
    <t>23-Heating, Ventilations &amp; Air Conditioning (HVAC)</t>
  </si>
  <si>
    <t>26-Electrical</t>
  </si>
  <si>
    <t>31-Earthwork</t>
  </si>
  <si>
    <t>32-Exterior Improvements</t>
  </si>
  <si>
    <t>33-Utilities</t>
  </si>
  <si>
    <t>SUB TOTAL</t>
  </si>
  <si>
    <t>INSURANCE</t>
  </si>
  <si>
    <t>OVERHEAD &amp; PROFIT</t>
  </si>
  <si>
    <t>CONTINGENCY</t>
  </si>
  <si>
    <t>NET TOTAL</t>
  </si>
  <si>
    <t>Estimate of Materials and Cost of Construction</t>
  </si>
  <si>
    <t>Date:</t>
  </si>
  <si>
    <t>Project:</t>
  </si>
  <si>
    <t>Project Location:</t>
  </si>
  <si>
    <t>ITEM #</t>
  </si>
  <si>
    <t>REF. SHEET</t>
  </si>
  <si>
    <t>DETAIL</t>
  </si>
  <si>
    <t>CSI SECT</t>
  </si>
  <si>
    <t>QTY.</t>
  </si>
  <si>
    <t>WASTAGE</t>
  </si>
  <si>
    <t>QTY WITH
WASTAGE</t>
  </si>
  <si>
    <t>UNIT</t>
  </si>
  <si>
    <t>UNIT MATERIAL COST</t>
  </si>
  <si>
    <t>TOTAL MATERIAL COST</t>
  </si>
  <si>
    <t>LABOR + MAT TOTAL COST</t>
  </si>
  <si>
    <t>TRADE COST</t>
  </si>
  <si>
    <t>DIV-01</t>
  </si>
  <si>
    <t>GENERAL</t>
  </si>
  <si>
    <t xml:space="preserve"> </t>
  </si>
  <si>
    <t>INDIRECT PROJECT COSTS</t>
  </si>
  <si>
    <t>General Liability Insurance</t>
  </si>
  <si>
    <t>LS</t>
  </si>
  <si>
    <t>General Conditions (Backoffice Overhead)</t>
  </si>
  <si>
    <t>DIRECT PROJECT COSTS</t>
  </si>
  <si>
    <t>Bonding Fee (If required)</t>
  </si>
  <si>
    <t>Permits</t>
  </si>
  <si>
    <t>Equipment Rental</t>
  </si>
  <si>
    <t>Travel, Tools, Gas</t>
  </si>
  <si>
    <t>Mobilization</t>
  </si>
  <si>
    <t>Temp. Facilities</t>
  </si>
  <si>
    <t>Temp. Signage and Protection</t>
  </si>
  <si>
    <t>Temp. Fencing</t>
  </si>
  <si>
    <t>Field Superintendent/Foreman (Full Time)</t>
  </si>
  <si>
    <t>Final Cleaning</t>
  </si>
  <si>
    <t>DIV-32</t>
  </si>
  <si>
    <t>EXTERIOR IMPROVEMENTS</t>
  </si>
  <si>
    <t>CONTIGENCY</t>
  </si>
  <si>
    <t>TOTAL BASE BID</t>
  </si>
  <si>
    <t>Heavy Duty Concrete Pavement</t>
  </si>
  <si>
    <t>9" Portland Cement Concrete Pavement W/ Reinforcement (4000 PSI)</t>
  </si>
  <si>
    <t>SF</t>
  </si>
  <si>
    <t>6" Compacted Subgrade</t>
  </si>
  <si>
    <t>Light Duty Concrete Pavement</t>
  </si>
  <si>
    <t>5" Portland Cement Concrete Pavement W/ Reinforcement (4000 PSI)</t>
  </si>
  <si>
    <t>Light Duty Standard Fire Lane Concrete Pavement</t>
  </si>
  <si>
    <t>7" Portland Cement Concrete Pavement W/ Reinforcement (4000 PSI)</t>
  </si>
  <si>
    <t>Sidewalk</t>
  </si>
  <si>
    <t>4" Concrete Sidewalk W/ Reinforcement (4000 PSI)</t>
  </si>
  <si>
    <t>3.5" Compacted Gravel Base</t>
  </si>
  <si>
    <t>Compacted Subgrade</t>
  </si>
  <si>
    <t>Ramp</t>
  </si>
  <si>
    <t>4" Concrete Ramp W/ Reinforcement (4000 PSI)</t>
  </si>
  <si>
    <t>Concrete Pad</t>
  </si>
  <si>
    <t>12" Concrete Pad W/ Reinforcement</t>
  </si>
  <si>
    <t>Concrete Pavement</t>
  </si>
  <si>
    <t>6" Concrete Pavement W/ Reinforcement (4000 PSI)</t>
  </si>
  <si>
    <t>Truncated Domes</t>
  </si>
  <si>
    <t>Truncated Domes Plate</t>
  </si>
  <si>
    <t>Curb</t>
  </si>
  <si>
    <t>6" Containment Curb</t>
  </si>
  <si>
    <t>LF</t>
  </si>
  <si>
    <t>Chain-link Fence</t>
  </si>
  <si>
    <t>Chain-link Fence (10' H)</t>
  </si>
  <si>
    <t>Footing</t>
  </si>
  <si>
    <t>(1'-3" Diax3'-0") Concrete Fence Footing W/ Reinforcement (8 EA)</t>
  </si>
  <si>
    <t>CY</t>
  </si>
  <si>
    <t>(1'-6" Diax3'-0") Concrete Bollards Footing W/ Reinforcement (35 EA)</t>
  </si>
  <si>
    <t>(1'-6" Diax3'-0") Concrete Sign Footing W/ Reinforcement (4 EA)</t>
  </si>
  <si>
    <t>Generator</t>
  </si>
  <si>
    <t>Generator (350 KW)</t>
  </si>
  <si>
    <t>EA</t>
  </si>
  <si>
    <t>Generator (500 KW)</t>
  </si>
  <si>
    <t>Bollards</t>
  </si>
  <si>
    <t>10" Dia Steel Pipe Bollards W/ 3/4" Steel Base Plate (5' H)</t>
  </si>
  <si>
    <t>6" Dia Steel Pipe Bollards W/ 3/4" Steel Base Plate (5' H)</t>
  </si>
  <si>
    <t>Sign</t>
  </si>
  <si>
    <t>Parking/ ADA Parking Sign (10' H)</t>
  </si>
  <si>
    <t>Stop Sign</t>
  </si>
  <si>
    <t>Wheel Stop</t>
  </si>
  <si>
    <t>Pre-Cast Concrete Wheel Stop (7' L)</t>
  </si>
  <si>
    <t>Drain</t>
  </si>
  <si>
    <t>Trench Drain</t>
  </si>
  <si>
    <t>Curb &amp; Gutter</t>
  </si>
  <si>
    <t>30"x12.5" Concrete Curb &amp; Gutter</t>
  </si>
  <si>
    <t>Site Paint</t>
  </si>
  <si>
    <t>27" Painted "Stop" Marking</t>
  </si>
  <si>
    <t>Painted ADA Accessible Parking Symbol</t>
  </si>
  <si>
    <t>Painted Stop Pavement lettering</t>
  </si>
  <si>
    <t>12" Painted Crosswalk</t>
  </si>
  <si>
    <t>12" Painted Stop Bar</t>
  </si>
  <si>
    <t>4" Painted Parking Stripes</t>
  </si>
  <si>
    <t>Retaining Wall</t>
  </si>
  <si>
    <t>(10'-6"x15'-6") Masonry Base</t>
  </si>
  <si>
    <t xml:space="preserve">(17'-2"x13'-3") Stone Base </t>
  </si>
  <si>
    <t xml:space="preserve">(12'-4"x3'-9") Stone Base </t>
  </si>
  <si>
    <t xml:space="preserve">(1'-4"x1'-3") Stone Base </t>
  </si>
  <si>
    <t xml:space="preserve">(3'-9"x1'-3") Stone Base </t>
  </si>
  <si>
    <t xml:space="preserve">(4'-3"x1'-6") Stone Base </t>
  </si>
  <si>
    <t xml:space="preserve">(5'-11"x3'-7") Stone Base </t>
  </si>
  <si>
    <t xml:space="preserve">(5'-3"x3'-3") Stone Base </t>
  </si>
  <si>
    <t xml:space="preserve">(5'-4"x1'-6") Stone Base </t>
  </si>
  <si>
    <t xml:space="preserve">(8'-9"x5'-7") Stone Base </t>
  </si>
  <si>
    <t xml:space="preserve">(9'-8"x3'-0") Stone Base </t>
  </si>
  <si>
    <t xml:space="preserve">13'-4"x3'-0" Masonry Top </t>
  </si>
  <si>
    <t xml:space="preserve">17'-6"x3'-9" Masonry Top </t>
  </si>
  <si>
    <t xml:space="preserve">5'-3"x1'-3" Masonry Top </t>
  </si>
  <si>
    <t xml:space="preserve">12"x12" Masonry Curb </t>
  </si>
  <si>
    <t xml:space="preserve">12" Masonry Retaing Wall </t>
  </si>
  <si>
    <t xml:space="preserve">15" Masonry Retaing Wall </t>
  </si>
  <si>
    <t xml:space="preserve">16" Masonry Retaing Wall </t>
  </si>
  <si>
    <t xml:space="preserve">18" Masonry Retaing Wall </t>
  </si>
  <si>
    <t xml:space="preserve">36" Masonry Retaing Wall </t>
  </si>
  <si>
    <t xml:space="preserve">45" Masonry Retaing Wall </t>
  </si>
  <si>
    <t xml:space="preserve">6'-8" W. Masonry Retaining Wall </t>
  </si>
  <si>
    <t xml:space="preserve">(2'-0"x6'-6") Tighgtily Fitted Stone Fiil </t>
  </si>
  <si>
    <t xml:space="preserve">(2'-1"x6'-0") Tighgtily Fitted Stone Fiil </t>
  </si>
  <si>
    <t xml:space="preserve">(7'-6"x20'-0") Tighgtily Fitted Stone Fiil </t>
  </si>
  <si>
    <t xml:space="preserve">(11'-5"x14'-0") Tighgtily Fitted Stone Fiil </t>
  </si>
  <si>
    <t xml:space="preserve">12" Clean Gravel Draining Rock </t>
  </si>
  <si>
    <t xml:space="preserve">24" Clean Gravel Draining Rock </t>
  </si>
  <si>
    <t>Irrigation</t>
  </si>
  <si>
    <t>Hunter MP Corner PROS-04-PRS40-CV
Turf Rotator, 4in. pop-up with factory installed check valve, pressure regulated to
40 psi, MP Rotator nozzle.  T=Turquoise adj arc 45-105 on PRS40 body.</t>
  </si>
  <si>
    <t>Hunter MP Strip PROS-04-PRS40-CV
Turf Rotator, 4in. pop-up with factory installed check valve, pressure regulated to
40 psi, MP Rotator nozzle on PRS40 body. LST=Ivory left strip, SST=Brown side
strip, RST=Copper right strip.</t>
  </si>
  <si>
    <t>Hunter MP1000 PROS-04-PRS40-CV
Turf Rotator, 4in. pop-up with check valve, pressure regulated to 40 psi, MP
Rotator nozzle on PRS40 body.  M=Maroon adj arc 90 to 210, L=Light Blue 210 to
270 arc, O=Olive 360 arc.</t>
  </si>
  <si>
    <t>Hunter MP2000 PROS-04-PRS40-CV
Turf Rotator, 4in. pop-up with factory installed check valve, pressure regulated to
40 psi, MP Rotator nozzle on PRS40 body.  K=Black adj arc 90-210, G=Green adj
arc 210-270, R=Red 360 arc</t>
  </si>
  <si>
    <t>Toro 570S-FB-PC
Pressure-Compensating Flood Bubbler Nozzle on 570S Fixed Riser. 0.25 GPM,
0.5 GPM, 1.0 GPM, and 2.0 GPM</t>
  </si>
  <si>
    <t>Netafim LVCZ10075-HFHP
Pre-Assembled Control Zone Kit, with 1in. Series 80 Control Valve, 3/4in. Disc
Filter, and High Flow Pressure Regulator 4.5GPM to 17.6GPM.</t>
  </si>
  <si>
    <t>Area to Receive Dripline
Netafim TLCV-026-12
Techline Pressure Compensating Landscape Dripline with Check Valve.  0.26
GPH emitters at 12" O.C.  Dripline laterals spaced at 12" apart, with emitters
offset for triangular pattern. 17mm</t>
  </si>
  <si>
    <t>Hunter ICV-G
1in., 1-1/2in., 2in., and 3in. Plastic Electric Remote Control Valves, Globe
Configuration, with NPT Threaded Inlet/Outlet, for Commercial/Municipal Use.</t>
  </si>
  <si>
    <t>Locking Gate Valve</t>
  </si>
  <si>
    <t>Hunter ICV-G 1"
1in., 1-1/2in., 2in., and 3in. Plastic Electric Master Valve, Globe Configuration, with
NPT Threaded Inlet/Outlet, for Commercial/Municipal Use.</t>
  </si>
  <si>
    <t>Febco 850 1"
Double Check Backflow prevention, 2in.</t>
  </si>
  <si>
    <t>Hunter I2C-1600-PP
16 Station Outdoor Modular Controller. With one ICM-800 Module. Commercial
Use. Plastic Pedestal.</t>
  </si>
  <si>
    <t>Hunter WRF-CLIK
Rain/freeze Sensor, install within 1000 ft of controller, in line of sight. 22-28
VAC/VDC 100 mA power from timer transformer.  Mount as noted.  Includes
Gutter Mount.</t>
  </si>
  <si>
    <t>Hunter HFS-200
Flow Sensor for use with ACC controller, 1.5in. Schedule 40 Sensor Body, 24
VAC, 2 amp.</t>
  </si>
  <si>
    <t>Water Meter 3"</t>
  </si>
  <si>
    <t>Pipes</t>
  </si>
  <si>
    <t>Irrigation Lateral Line: PVC Class 200 SDR 21</t>
  </si>
  <si>
    <t>Irrigation Mainline: PVC Class 200 SDR 21</t>
  </si>
  <si>
    <t>Sleeve</t>
  </si>
  <si>
    <t>Pipe Sleeve: PVC Schedule 40
Typical pipe sleeve for irrigation pipe.  Pipe sleeve size shall allow for irrigation
piping and their related couplings to easily slide through sleeving material.  Extend
sleeves 18 inches beyond edges of paving or construction.</t>
  </si>
  <si>
    <t xml:space="preserve">Landscape </t>
  </si>
  <si>
    <t>Tree</t>
  </si>
  <si>
    <t>Maidenhair Tree</t>
  </si>
  <si>
    <t>Kentucky Coffeetree</t>
  </si>
  <si>
    <t>Shumard Red Oak</t>
  </si>
  <si>
    <t>Bald Cypress</t>
  </si>
  <si>
    <t>American Elm</t>
  </si>
  <si>
    <t>Ornamental Tree</t>
  </si>
  <si>
    <t>Yaupon Holly</t>
  </si>
  <si>
    <t>Crape Myrtle</t>
  </si>
  <si>
    <t>Shrubs</t>
  </si>
  <si>
    <t>Kaleidoscope Glossy Abelia</t>
  </si>
  <si>
    <t>Red Yucca</t>
  </si>
  <si>
    <t>Turk`s Cap</t>
  </si>
  <si>
    <t>Grasses</t>
  </si>
  <si>
    <t>Mexican Feather Grass</t>
  </si>
  <si>
    <t>Ground Cover</t>
  </si>
  <si>
    <t>SOD Common Bermuda Grass</t>
  </si>
  <si>
    <t>SEED Common Bermuda Grass</t>
  </si>
  <si>
    <t>Landscape</t>
  </si>
  <si>
    <t>4" Hardwood Mulch
-Filter Fabric</t>
  </si>
  <si>
    <t>3/16"x6" Black Steel Edging</t>
  </si>
  <si>
    <t>DG: Decomposed Granite</t>
  </si>
  <si>
    <t>Dry Utilities</t>
  </si>
  <si>
    <t>Conduits</t>
  </si>
  <si>
    <t>(3) 1-1/2" &amp; (1) 1" Conduit</t>
  </si>
  <si>
    <t>6" Electrical Conduit</t>
  </si>
  <si>
    <t xml:space="preserve">(3) 2" Communication Conduits </t>
  </si>
  <si>
    <t>(2) 4" Conduit for Telephone &amp; (1) 2" Conduit for Cable</t>
  </si>
  <si>
    <t>(2) 2" Conduits for Power to the Gas Kisok</t>
  </si>
  <si>
    <t>Gas Main</t>
  </si>
  <si>
    <t>(2) 3" Conduit for Power &amp; 2 (2") Conduits to Propane Station</t>
  </si>
  <si>
    <t>Misc.</t>
  </si>
  <si>
    <t>Proposed Gas Meter</t>
  </si>
  <si>
    <t>750 KVA Transformer_x000D_
-Installed By Oncor Contractor</t>
  </si>
  <si>
    <t>Pull Box</t>
  </si>
  <si>
    <t>SG: Switch Gear</t>
  </si>
  <si>
    <t>Pole Concrete Footing (Assumed)</t>
  </si>
  <si>
    <t xml:space="preserve">(2'-6'' Dia x 6'-0'' Deep) Conrete Footing W/ Reinf </t>
  </si>
  <si>
    <t xml:space="preserve">UNIT LABOR </t>
  </si>
  <si>
    <t>TOTAL LABOR</t>
  </si>
  <si>
    <t>LANDSCAPING SAMPLE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</si>
</sst>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
    <numFmt numFmtId="165" formatCode="_-&quot;$&quot;* #,##0_-;\-&quot;$&quot;* #,##0_-;_-&quot;$&quot;* &quot;-&quot;??_-;_-@_-"/>
    <numFmt numFmtId="166" formatCode="_(&quot;$&quot;* #,##0_);_(&quot;$&quot;* \(#,##0\);_(&quot;$&quot;* &quot;-&quot;?_);_(@_)"/>
    <numFmt numFmtId="167" formatCode="_(&quot;$&quot;* #,##0_);_(&quot;$&quot;* \(#,##0\);_(&quot;$&quot;* &quot;-&quot;??_);_(@_)"/>
    <numFmt numFmtId="168" formatCode="_(* #,##0_);_(* \(#,##0\);_(* &quot;-&quot;??_);_(@_)"/>
    <numFmt numFmtId="169" formatCode="0.0"/>
    <numFmt numFmtId="170" formatCode="_(&quot;$&quot;* #,##0.0_);_(&quot;$&quot;* \(#,##0.0\);_(&quot;$&quot;* &quot;-&quot;??_);_(@_)"/>
    <numFmt numFmtId="171" formatCode="_(&quot;$&quot;* #,##0.00_);_(&quot;$&quot;* \(#,##0.00\);_(&quot;$&quot;* &quot;-&quot;?_);_(@_)"/>
    <numFmt numFmtId="172" formatCode="&quot;$&quot;#,##0.00"/>
  </numFmts>
  <fonts count="41">
    <font>
      <sz val="12"/>
      <name val="Arial"/>
      <charset val="134"/>
    </font>
    <font>
      <sz val="11"/>
      <color theme="1"/>
      <name val="Calibri"/>
      <family val="2"/>
      <scheme val="minor"/>
    </font>
    <font>
      <sz val="7"/>
      <color theme="1"/>
      <name val="Times New Roman"/>
      <family val="1"/>
    </font>
    <font>
      <sz val="12"/>
      <color indexed="9"/>
      <name val="Calibri"/>
      <family val="2"/>
      <scheme val="minor"/>
    </font>
    <font>
      <sz val="12"/>
      <name val="Calibri"/>
      <family val="2"/>
      <scheme val="minor"/>
    </font>
    <font>
      <b/>
      <sz val="12"/>
      <name val="Calibri"/>
      <family val="2"/>
      <scheme val="minor"/>
    </font>
    <font>
      <b/>
      <u/>
      <sz val="18"/>
      <color theme="1"/>
      <name val="Times New Roman"/>
      <family val="1"/>
    </font>
    <font>
      <b/>
      <sz val="18"/>
      <color theme="1"/>
      <name val="Times New Roman"/>
      <family val="1"/>
    </font>
    <font>
      <b/>
      <sz val="16"/>
      <color theme="1"/>
      <name val="Times New Roman"/>
      <family val="1"/>
    </font>
    <font>
      <b/>
      <sz val="12"/>
      <color theme="1"/>
      <name val="Calibri"/>
      <family val="2"/>
      <scheme val="minor"/>
    </font>
    <font>
      <b/>
      <sz val="12"/>
      <color indexed="63"/>
      <name val="Calibri"/>
      <family val="2"/>
      <scheme val="minor"/>
    </font>
    <font>
      <sz val="12"/>
      <name val="Abadi"/>
      <family val="2"/>
    </font>
    <font>
      <sz val="12"/>
      <color theme="1"/>
      <name val="Calibri"/>
      <family val="2"/>
      <scheme val="minor"/>
    </font>
    <font>
      <u/>
      <sz val="12"/>
      <name val="Calibri"/>
      <family val="2"/>
      <scheme val="minor"/>
    </font>
    <font>
      <b/>
      <sz val="12"/>
      <color indexed="8"/>
      <name val="Calibri"/>
      <family val="2"/>
    </font>
    <font>
      <b/>
      <sz val="14"/>
      <name val="Arial"/>
      <family val="2"/>
    </font>
    <font>
      <sz val="11"/>
      <color theme="1"/>
      <name val="Abadi"/>
      <family val="2"/>
    </font>
    <font>
      <b/>
      <sz val="11"/>
      <color theme="1"/>
      <name val="Abadi"/>
      <family val="2"/>
    </font>
    <font>
      <sz val="11"/>
      <color theme="1"/>
      <name val="Calibri"/>
      <family val="2"/>
      <scheme val="minor"/>
    </font>
    <font>
      <b/>
      <sz val="11"/>
      <color theme="1"/>
      <name val="Calibri"/>
      <family val="2"/>
      <scheme val="minor"/>
    </font>
    <font>
      <b/>
      <sz val="16"/>
      <color theme="1"/>
      <name val="Abadi"/>
      <family val="2"/>
    </font>
    <font>
      <b/>
      <sz val="14"/>
      <color rgb="FFFF0000"/>
      <name val="Abadi"/>
      <family val="2"/>
    </font>
    <font>
      <b/>
      <sz val="14"/>
      <color theme="1"/>
      <name val="Abadi"/>
      <family val="2"/>
    </font>
    <font>
      <b/>
      <sz val="12"/>
      <color theme="1"/>
      <name val="Abadi"/>
      <family val="2"/>
    </font>
    <font>
      <sz val="18"/>
      <name val="Abadi"/>
      <family val="2"/>
    </font>
    <font>
      <sz val="12"/>
      <color theme="1"/>
      <name val="Abadi"/>
      <family val="2"/>
    </font>
    <font>
      <b/>
      <sz val="11"/>
      <color rgb="FFFF0000"/>
      <name val="Abadi"/>
      <family val="2"/>
    </font>
    <font>
      <sz val="11"/>
      <name val="Calibri"/>
      <family val="2"/>
      <scheme val="minor"/>
    </font>
    <font>
      <b/>
      <sz val="14"/>
      <name val="Abadi"/>
      <family val="2"/>
    </font>
    <font>
      <sz val="12"/>
      <name val="Arial"/>
      <family val="2"/>
    </font>
    <font>
      <sz val="11"/>
      <color theme="1"/>
      <name val="Calibri"/>
      <family val="2"/>
      <scheme val="minor"/>
    </font>
    <font>
      <sz val="11"/>
      <color indexed="62"/>
      <name val="Calibri"/>
      <family val="2"/>
    </font>
    <font>
      <b/>
      <sz val="11"/>
      <color indexed="63"/>
      <name val="Calibri"/>
      <family val="2"/>
    </font>
    <font>
      <b/>
      <sz val="11"/>
      <color indexed="8"/>
      <name val="Calibri"/>
      <family val="2"/>
    </font>
    <font>
      <sz val="10"/>
      <name val="Arial"/>
      <family val="2"/>
    </font>
    <font>
      <sz val="12"/>
      <name val="Arial"/>
      <family val="2"/>
    </font>
    <font>
      <b/>
      <sz val="12"/>
      <color rgb="FFFF0000"/>
      <name val="Calibri"/>
      <family val="2"/>
      <scheme val="minor"/>
    </font>
    <font>
      <sz val="11"/>
      <color theme="1"/>
      <name val="Calibri"/>
      <family val="2"/>
    </font>
    <font>
      <b/>
      <sz val="12"/>
      <color theme="1"/>
      <name val="Calibri"/>
      <family val="2"/>
    </font>
    <font>
      <sz val="12"/>
      <color theme="1"/>
      <name val="Calibri"/>
      <family val="2"/>
    </font>
    <font>
      <b/>
      <sz val="12"/>
      <color rgb="FFFF0000"/>
      <name val="Calibri"/>
      <family val="2"/>
    </font>
  </fonts>
  <fills count="13">
    <fill>
      <patternFill patternType="none"/>
    </fill>
    <fill>
      <patternFill patternType="gray125"/>
    </fill>
    <fill>
      <patternFill patternType="solid">
        <fgColor theme="5" tint="0.39994506668294322"/>
        <bgColor indexed="64"/>
      </patternFill>
    </fill>
    <fill>
      <patternFill patternType="solid">
        <fgColor theme="2" tint="-0.499984740745262"/>
        <bgColor indexed="64"/>
      </patternFill>
    </fill>
    <fill>
      <patternFill patternType="solid">
        <fgColor theme="0"/>
        <bgColor indexed="64"/>
      </patternFill>
    </fill>
    <fill>
      <patternFill patternType="solid">
        <fgColor theme="2" tint="-0.249977111117893"/>
        <bgColor indexed="64"/>
      </patternFill>
    </fill>
    <fill>
      <patternFill patternType="solid">
        <fgColor theme="3" tint="0.79995117038483843"/>
        <bgColor indexed="64"/>
      </patternFill>
    </fill>
    <fill>
      <patternFill patternType="solid">
        <fgColor rgb="FFFFC000"/>
        <bgColor indexed="64"/>
      </patternFill>
    </fill>
    <fill>
      <patternFill patternType="solid">
        <fgColor indexed="26"/>
        <bgColor indexed="64"/>
      </patternFill>
    </fill>
    <fill>
      <patternFill patternType="solid">
        <fgColor indexed="47"/>
        <bgColor indexed="64"/>
      </patternFill>
    </fill>
    <fill>
      <patternFill patternType="solid">
        <fgColor indexed="22"/>
        <bgColor indexed="64"/>
      </patternFill>
    </fill>
    <fill>
      <patternFill patternType="solid">
        <fgColor rgb="FFFFFFCC"/>
        <bgColor indexed="64"/>
      </patternFill>
    </fill>
    <fill>
      <patternFill patternType="solid">
        <fgColor theme="0" tint="-0.14999847407452621"/>
        <bgColor indexed="64"/>
      </patternFill>
    </fill>
  </fills>
  <borders count="49">
    <border>
      <left/>
      <right/>
      <top/>
      <bottom/>
      <diagonal/>
    </border>
    <border>
      <left style="thin">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right style="thin">
        <color auto="1"/>
      </right>
      <top/>
      <bottom/>
      <diagonal/>
    </border>
    <border>
      <left/>
      <right style="thin">
        <color auto="1"/>
      </right>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top/>
      <bottom style="double">
        <color indexed="62"/>
      </bottom>
      <diagonal/>
    </border>
    <border>
      <left/>
      <right/>
      <top/>
      <bottom style="double">
        <color indexed="62"/>
      </bottom>
      <diagonal/>
    </border>
    <border>
      <left style="thin">
        <color auto="1"/>
      </left>
      <right/>
      <top style="double">
        <color indexed="62"/>
      </top>
      <bottom style="double">
        <color indexed="62"/>
      </bottom>
      <diagonal/>
    </border>
    <border>
      <left/>
      <right/>
      <top style="double">
        <color indexed="62"/>
      </top>
      <bottom style="double">
        <color indexed="62"/>
      </bottom>
      <diagonal/>
    </border>
    <border>
      <left/>
      <right/>
      <top style="thin">
        <color indexed="62"/>
      </top>
      <bottom style="double">
        <color indexed="62"/>
      </bottom>
      <diagonal/>
    </border>
    <border>
      <left/>
      <right style="thin">
        <color auto="1"/>
      </right>
      <top/>
      <bottom style="double">
        <color indexed="62"/>
      </bottom>
      <diagonal/>
    </border>
    <border>
      <left/>
      <right style="thin">
        <color auto="1"/>
      </right>
      <top style="thin">
        <color indexed="62"/>
      </top>
      <bottom style="double">
        <color indexed="62"/>
      </bottom>
      <diagonal/>
    </border>
    <border>
      <left style="thin">
        <color auto="1"/>
      </left>
      <right/>
      <top style="thin">
        <color auto="1"/>
      </top>
      <bottom/>
      <diagonal/>
    </border>
    <border>
      <left/>
      <right/>
      <top style="thin">
        <color auto="1"/>
      </top>
      <bottom/>
      <diagonal/>
    </border>
    <border>
      <left/>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thin">
        <color indexed="22"/>
      </right>
      <top style="thin">
        <color indexed="22"/>
      </top>
      <bottom style="thin">
        <color indexed="22"/>
      </bottom>
      <diagonal/>
    </border>
    <border>
      <left style="thin">
        <color auto="1"/>
      </left>
      <right style="thin">
        <color auto="1"/>
      </right>
      <top style="thin">
        <color indexed="22"/>
      </top>
      <bottom style="thin">
        <color indexed="22"/>
      </bottom>
      <diagonal/>
    </border>
    <border>
      <left style="thin">
        <color indexed="22"/>
      </left>
      <right style="thin">
        <color indexed="22"/>
      </right>
      <top style="thin">
        <color indexed="22"/>
      </top>
      <bottom style="thin">
        <color indexed="22"/>
      </bottom>
      <diagonal/>
    </border>
    <border>
      <left style="thin">
        <color auto="1"/>
      </left>
      <right style="thin">
        <color auto="1"/>
      </right>
      <top/>
      <bottom style="thin">
        <color indexed="22"/>
      </bottom>
      <diagonal/>
    </border>
    <border>
      <left style="thin">
        <color indexed="22"/>
      </left>
      <right style="thin">
        <color indexed="22"/>
      </right>
      <top style="thin">
        <color indexed="22"/>
      </top>
      <bottom/>
      <diagonal/>
    </border>
    <border>
      <left style="medium">
        <color auto="1"/>
      </left>
      <right style="thin">
        <color indexed="22"/>
      </right>
      <top style="thin">
        <color indexed="22"/>
      </top>
      <bottom style="thin">
        <color auto="1"/>
      </bottom>
      <diagonal/>
    </border>
    <border>
      <left style="thin">
        <color auto="1"/>
      </left>
      <right style="thin">
        <color auto="1"/>
      </right>
      <top style="thin">
        <color indexed="22"/>
      </top>
      <bottom style="thin">
        <color auto="1"/>
      </bottom>
      <diagonal/>
    </border>
    <border>
      <left style="thin">
        <color indexed="22"/>
      </left>
      <right style="thin">
        <color indexed="22"/>
      </right>
      <top style="thin">
        <color indexed="22"/>
      </top>
      <bottom style="thin">
        <color auto="1"/>
      </bottom>
      <diagonal/>
    </border>
    <border>
      <left style="thin">
        <color auto="1"/>
      </left>
      <right/>
      <top style="medium">
        <color theme="1"/>
      </top>
      <bottom style="medium">
        <color theme="1"/>
      </bottom>
      <diagonal/>
    </border>
    <border>
      <left/>
      <right/>
      <top style="medium">
        <color theme="1"/>
      </top>
      <bottom style="medium">
        <color theme="1"/>
      </bottom>
      <diagonal/>
    </border>
    <border>
      <left style="medium">
        <color auto="1"/>
      </left>
      <right style="thin">
        <color auto="1"/>
      </right>
      <top/>
      <bottom/>
      <diagonal/>
    </border>
    <border>
      <left/>
      <right style="thin">
        <color auto="1"/>
      </right>
      <top style="thin">
        <color auto="1"/>
      </top>
      <bottom style="thin">
        <color auto="1"/>
      </bottom>
      <diagonal/>
    </border>
    <border>
      <left style="thin">
        <color indexed="22"/>
      </left>
      <right/>
      <top style="thin">
        <color indexed="22"/>
      </top>
      <bottom style="thin">
        <color indexed="22"/>
      </bottom>
      <diagonal/>
    </border>
    <border>
      <left style="thin">
        <color indexed="22"/>
      </left>
      <right/>
      <top style="thin">
        <color indexed="22"/>
      </top>
      <bottom/>
      <diagonal/>
    </border>
    <border>
      <left style="thin">
        <color indexed="22"/>
      </left>
      <right/>
      <top style="thin">
        <color indexed="22"/>
      </top>
      <bottom style="thin">
        <color auto="1"/>
      </bottom>
      <diagonal/>
    </border>
    <border>
      <left/>
      <right style="thin">
        <color auto="1"/>
      </right>
      <top/>
      <bottom style="thin">
        <color auto="1"/>
      </bottom>
      <diagonal/>
    </border>
    <border>
      <left style="thin">
        <color auto="1"/>
      </left>
      <right style="thin">
        <color auto="1"/>
      </right>
      <top style="medium">
        <color theme="1"/>
      </top>
      <bottom style="medium">
        <color theme="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s>
  <cellStyleXfs count="36">
    <xf numFmtId="0" fontId="0" fillId="0" borderId="0"/>
    <xf numFmtId="43" fontId="35" fillId="0" borderId="0" applyFont="0" applyFill="0" applyBorder="0" applyAlignment="0" applyProtection="0"/>
    <xf numFmtId="44" fontId="29" fillId="0" borderId="0" applyFont="0" applyFill="0" applyBorder="0" applyAlignment="0" applyProtection="0"/>
    <xf numFmtId="9" fontId="29" fillId="0" borderId="0" applyFont="0" applyFill="0" applyBorder="0" applyAlignment="0" applyProtection="0"/>
    <xf numFmtId="0" fontId="29" fillId="8" borderId="30" applyNumberFormat="0" applyFont="0" applyAlignment="0" applyProtection="0"/>
    <xf numFmtId="0" fontId="31" fillId="9" borderId="45" applyNumberFormat="0" applyAlignment="0" applyProtection="0"/>
    <xf numFmtId="0" fontId="32" fillId="10" borderId="46" applyNumberFormat="0" applyAlignment="0" applyProtection="0"/>
    <xf numFmtId="0" fontId="33" fillId="0" borderId="16" applyNumberFormat="0" applyFill="0" applyAlignment="0" applyProtection="0"/>
    <xf numFmtId="43" fontId="29" fillId="0" borderId="0" applyFont="0" applyFill="0" applyBorder="0" applyAlignment="0" applyProtection="0"/>
    <xf numFmtId="43" fontId="29" fillId="0" borderId="0" applyFont="0" applyFill="0" applyBorder="0" applyAlignment="0" applyProtection="0"/>
    <xf numFmtId="44" fontId="34" fillId="0" borderId="0" applyFont="0" applyFill="0" applyBorder="0" applyAlignment="0" applyProtection="0"/>
    <xf numFmtId="44" fontId="18" fillId="0" borderId="0" applyFont="0" applyFill="0" applyBorder="0" applyAlignment="0" applyProtection="0"/>
    <xf numFmtId="0" fontId="30" fillId="0" borderId="0"/>
    <xf numFmtId="0" fontId="29" fillId="0" borderId="0"/>
    <xf numFmtId="0" fontId="34" fillId="0" borderId="0"/>
    <xf numFmtId="0" fontId="29" fillId="0" borderId="0"/>
    <xf numFmtId="0" fontId="29" fillId="0" borderId="0"/>
    <xf numFmtId="0" fontId="2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18" fillId="0" borderId="0"/>
    <xf numFmtId="0" fontId="18" fillId="0" borderId="0"/>
    <xf numFmtId="0" fontId="30" fillId="11" borderId="47" applyNumberFormat="0" applyFont="0" applyAlignment="0" applyProtection="0"/>
    <xf numFmtId="0" fontId="18" fillId="11" borderId="47" applyNumberFormat="0" applyFont="0" applyAlignment="0" applyProtection="0"/>
    <xf numFmtId="0" fontId="18" fillId="11" borderId="47" applyNumberFormat="0" applyFont="0" applyAlignment="0" applyProtection="0"/>
    <xf numFmtId="0" fontId="1" fillId="0" borderId="0"/>
    <xf numFmtId="0" fontId="37" fillId="0" borderId="0"/>
  </cellStyleXfs>
  <cellXfs count="234">
    <xf numFmtId="0" fontId="0" fillId="0" borderId="0" xfId="0"/>
    <xf numFmtId="0" fontId="2" fillId="0" borderId="0" xfId="0" applyFont="1"/>
    <xf numFmtId="0" fontId="3" fillId="0" borderId="0" xfId="0" applyFont="1" applyAlignment="1">
      <alignment horizontal="center" vertical="center" wrapText="1"/>
    </xf>
    <xf numFmtId="0" fontId="4" fillId="0" borderId="0" xfId="15" applyFont="1" applyAlignment="1">
      <alignment vertical="center"/>
    </xf>
    <xf numFmtId="0" fontId="5" fillId="0" borderId="0" xfId="0" applyFont="1" applyAlignment="1">
      <alignment horizontal="center" vertical="center"/>
    </xf>
    <xf numFmtId="0" fontId="5" fillId="0" borderId="0" xfId="0" applyFont="1" applyAlignment="1">
      <alignment horizontal="center" vertical="top"/>
    </xf>
    <xf numFmtId="2" fontId="5" fillId="0" borderId="0" xfId="0" applyNumberFormat="1" applyFont="1" applyAlignment="1">
      <alignment vertical="top" wrapText="1"/>
    </xf>
    <xf numFmtId="2" fontId="5" fillId="0" borderId="0" xfId="0" applyNumberFormat="1" applyFont="1" applyAlignment="1">
      <alignment horizontal="center" vertical="center" wrapText="1"/>
    </xf>
    <xf numFmtId="9" fontId="5" fillId="0" borderId="0" xfId="3" applyFont="1" applyAlignment="1">
      <alignment horizontal="center" vertical="center" wrapText="1"/>
    </xf>
    <xf numFmtId="44" fontId="5" fillId="0" borderId="0" xfId="2" applyFont="1" applyAlignment="1">
      <alignment vertical="center" wrapText="1"/>
    </xf>
    <xf numFmtId="2" fontId="5" fillId="0" borderId="0" xfId="0" applyNumberFormat="1" applyFont="1" applyAlignment="1">
      <alignment vertical="center" wrapText="1"/>
    </xf>
    <xf numFmtId="164" fontId="5" fillId="0" borderId="0" xfId="0" applyNumberFormat="1" applyFont="1" applyAlignment="1">
      <alignment vertical="center"/>
    </xf>
    <xf numFmtId="0" fontId="4" fillId="0" borderId="0" xfId="0" applyFont="1" applyAlignment="1">
      <alignment vertical="top"/>
    </xf>
    <xf numFmtId="0" fontId="5" fillId="0" borderId="1" xfId="0" applyFont="1" applyBorder="1" applyAlignment="1">
      <alignment horizontal="center" vertical="center"/>
    </xf>
    <xf numFmtId="9" fontId="5" fillId="0" borderId="0" xfId="3" applyFont="1" applyBorder="1" applyAlignment="1">
      <alignment horizontal="center" vertical="center" wrapText="1"/>
    </xf>
    <xf numFmtId="0" fontId="8" fillId="0" borderId="0" xfId="0" applyFont="1" applyAlignment="1">
      <alignment horizontal="center" vertical="center"/>
    </xf>
    <xf numFmtId="0" fontId="8" fillId="0" borderId="0" xfId="0" applyFont="1" applyAlignment="1">
      <alignment horizontal="right"/>
    </xf>
    <xf numFmtId="14" fontId="8" fillId="0" borderId="0" xfId="0" applyNumberFormat="1" applyFont="1" applyAlignment="1">
      <alignment horizontal="left"/>
    </xf>
    <xf numFmtId="165" fontId="8" fillId="0" borderId="0" xfId="0" applyNumberFormat="1" applyFont="1"/>
    <xf numFmtId="0" fontId="8" fillId="0" borderId="0" xfId="0" applyFont="1" applyAlignment="1">
      <alignment horizontal="right" vertical="center"/>
    </xf>
    <xf numFmtId="165" fontId="8" fillId="0" borderId="0" xfId="0" applyNumberFormat="1" applyFont="1" applyAlignment="1">
      <alignment vertical="center" wrapText="1"/>
    </xf>
    <xf numFmtId="0" fontId="9" fillId="2" borderId="2" xfId="5" applyFont="1" applyFill="1" applyBorder="1" applyAlignment="1" applyProtection="1">
      <alignment horizontal="center" vertical="center" wrapText="1"/>
    </xf>
    <xf numFmtId="0" fontId="9" fillId="2" borderId="3" xfId="5" applyFont="1" applyFill="1" applyBorder="1" applyAlignment="1" applyProtection="1">
      <alignment horizontal="center" vertical="center" wrapText="1"/>
    </xf>
    <xf numFmtId="2" fontId="9" fillId="2" borderId="3" xfId="5" applyNumberFormat="1" applyFont="1" applyFill="1" applyBorder="1" applyAlignment="1" applyProtection="1">
      <alignment horizontal="center" vertical="center" wrapText="1"/>
    </xf>
    <xf numFmtId="9" fontId="9" fillId="2" borderId="3" xfId="3" applyFont="1" applyFill="1" applyBorder="1" applyAlignment="1" applyProtection="1">
      <alignment horizontal="center" vertical="center" wrapText="1"/>
    </xf>
    <xf numFmtId="0" fontId="10" fillId="3" borderId="4" xfId="6" applyFont="1" applyFill="1" applyBorder="1" applyAlignment="1">
      <alignment horizontal="center" vertical="center"/>
    </xf>
    <xf numFmtId="0" fontId="10" fillId="3" borderId="5" xfId="6" applyFont="1" applyFill="1" applyBorder="1" applyAlignment="1">
      <alignment horizontal="center" vertical="center"/>
    </xf>
    <xf numFmtId="0" fontId="10" fillId="3" borderId="5" xfId="6" applyFont="1" applyFill="1" applyBorder="1" applyAlignment="1">
      <alignment horizontal="center" vertical="top"/>
    </xf>
    <xf numFmtId="0" fontId="10" fillId="3" borderId="5" xfId="6" applyFont="1" applyFill="1" applyBorder="1" applyAlignment="1">
      <alignment vertical="top"/>
    </xf>
    <xf numFmtId="9" fontId="10" fillId="3" borderId="5" xfId="3" applyFont="1" applyFill="1" applyBorder="1" applyAlignment="1">
      <alignment vertical="center"/>
    </xf>
    <xf numFmtId="0" fontId="10" fillId="3" borderId="5" xfId="6" applyFont="1" applyFill="1" applyBorder="1" applyAlignment="1">
      <alignment vertical="center"/>
    </xf>
    <xf numFmtId="1" fontId="5" fillId="4" borderId="4" xfId="4" applyNumberFormat="1" applyFont="1" applyFill="1" applyBorder="1" applyAlignment="1">
      <alignment horizontal="center" vertical="center"/>
    </xf>
    <xf numFmtId="1" fontId="5" fillId="4" borderId="5" xfId="4" applyNumberFormat="1" applyFont="1" applyFill="1" applyBorder="1" applyAlignment="1">
      <alignment horizontal="center" vertical="center"/>
    </xf>
    <xf numFmtId="1" fontId="5" fillId="4" borderId="5" xfId="4" applyNumberFormat="1" applyFont="1" applyFill="1" applyBorder="1" applyAlignment="1">
      <alignment horizontal="center" vertical="top"/>
    </xf>
    <xf numFmtId="0" fontId="5" fillId="4" borderId="5" xfId="4" applyFont="1" applyFill="1" applyBorder="1" applyAlignment="1">
      <alignment horizontal="justify" vertical="top" wrapText="1"/>
    </xf>
    <xf numFmtId="1" fontId="9" fillId="0" borderId="5" xfId="0" applyNumberFormat="1" applyFont="1" applyBorder="1" applyAlignment="1">
      <alignment horizontal="center"/>
    </xf>
    <xf numFmtId="9" fontId="5" fillId="4" borderId="5" xfId="3" applyFont="1" applyFill="1" applyBorder="1" applyAlignment="1">
      <alignment horizontal="right" vertical="center"/>
    </xf>
    <xf numFmtId="41" fontId="5" fillId="4" borderId="5" xfId="4" applyNumberFormat="1" applyFont="1" applyFill="1" applyBorder="1" applyAlignment="1">
      <alignment horizontal="right" vertical="center"/>
    </xf>
    <xf numFmtId="0" fontId="9" fillId="5" borderId="5" xfId="4" applyFont="1" applyFill="1" applyBorder="1" applyAlignment="1">
      <alignment horizontal="justify" vertical="top" wrapText="1"/>
    </xf>
    <xf numFmtId="0" fontId="11" fillId="0" borderId="5" xfId="32" applyNumberFormat="1" applyFont="1" applyFill="1" applyBorder="1" applyAlignment="1">
      <alignment horizontal="left" vertical="center" wrapText="1"/>
    </xf>
    <xf numFmtId="0" fontId="12" fillId="0" borderId="5" xfId="0" applyFont="1" applyBorder="1"/>
    <xf numFmtId="9" fontId="10" fillId="3" borderId="5" xfId="3" applyFont="1" applyFill="1" applyBorder="1" applyAlignment="1">
      <alignment horizontal="right" vertical="center"/>
    </xf>
    <xf numFmtId="0" fontId="10" fillId="3" borderId="5" xfId="6" applyFont="1" applyFill="1" applyBorder="1" applyAlignment="1">
      <alignment horizontal="right" vertical="center"/>
    </xf>
    <xf numFmtId="44" fontId="5" fillId="0" borderId="0" xfId="2" applyFont="1" applyBorder="1" applyAlignment="1">
      <alignment vertical="center" wrapText="1"/>
    </xf>
    <xf numFmtId="44" fontId="8" fillId="0" borderId="0" xfId="2" applyFont="1" applyBorder="1" applyAlignment="1">
      <alignment horizontal="center" vertical="center"/>
    </xf>
    <xf numFmtId="44" fontId="8" fillId="0" borderId="0" xfId="2" applyFont="1" applyAlignment="1">
      <alignment horizontal="center" vertical="center"/>
    </xf>
    <xf numFmtId="165" fontId="8" fillId="0" borderId="0" xfId="0" applyNumberFormat="1" applyFont="1" applyAlignment="1">
      <alignment horizontal="center" vertical="center"/>
    </xf>
    <xf numFmtId="44" fontId="9" fillId="2" borderId="3" xfId="2" applyFont="1" applyFill="1" applyBorder="1" applyAlignment="1" applyProtection="1">
      <alignment horizontal="center" vertical="center" wrapText="1"/>
    </xf>
    <xf numFmtId="2" fontId="9" fillId="2" borderId="6" xfId="5" applyNumberFormat="1" applyFont="1" applyFill="1" applyBorder="1" applyAlignment="1" applyProtection="1">
      <alignment horizontal="center" vertical="center" wrapText="1"/>
    </xf>
    <xf numFmtId="44" fontId="10" fillId="3" borderId="5" xfId="2" applyFont="1" applyFill="1" applyBorder="1" applyAlignment="1">
      <alignment vertical="center"/>
    </xf>
    <xf numFmtId="0" fontId="10" fillId="3" borderId="7" xfId="6" applyFont="1" applyFill="1" applyBorder="1" applyAlignment="1">
      <alignment vertical="center"/>
    </xf>
    <xf numFmtId="0" fontId="5" fillId="4" borderId="5" xfId="4" applyFont="1" applyFill="1" applyBorder="1" applyAlignment="1">
      <alignment horizontal="center" vertical="center"/>
    </xf>
    <xf numFmtId="44" fontId="5" fillId="4" borderId="5" xfId="2" applyFont="1" applyFill="1" applyBorder="1" applyAlignment="1" applyProtection="1">
      <alignment horizontal="left" vertical="center"/>
    </xf>
    <xf numFmtId="166" fontId="5" fillId="4" borderId="5" xfId="4" applyNumberFormat="1" applyFont="1" applyFill="1" applyBorder="1" applyAlignment="1" applyProtection="1">
      <alignment horizontal="left" vertical="center"/>
    </xf>
    <xf numFmtId="166" fontId="5" fillId="4" borderId="7" xfId="4" applyNumberFormat="1" applyFont="1" applyFill="1" applyBorder="1" applyAlignment="1" applyProtection="1">
      <alignment horizontal="left" vertical="center"/>
    </xf>
    <xf numFmtId="166" fontId="10" fillId="3" borderId="7" xfId="6" applyNumberFormat="1" applyFont="1" applyFill="1" applyBorder="1" applyAlignment="1">
      <alignment vertical="center"/>
    </xf>
    <xf numFmtId="2" fontId="5" fillId="4" borderId="5" xfId="4" applyNumberFormat="1" applyFont="1" applyFill="1" applyBorder="1" applyAlignment="1" applyProtection="1">
      <alignment horizontal="center" vertical="center"/>
    </xf>
    <xf numFmtId="164" fontId="5" fillId="0" borderId="8" xfId="0" applyNumberFormat="1" applyFont="1" applyBorder="1" applyAlignment="1">
      <alignment vertical="center"/>
    </xf>
    <xf numFmtId="164" fontId="5" fillId="0" borderId="9" xfId="0" applyNumberFormat="1" applyFont="1" applyBorder="1" applyAlignment="1">
      <alignment vertical="center"/>
    </xf>
    <xf numFmtId="0" fontId="9" fillId="2" borderId="10" xfId="5" applyFont="1" applyFill="1" applyBorder="1" applyAlignment="1" applyProtection="1">
      <alignment horizontal="center" vertical="center" wrapText="1"/>
    </xf>
    <xf numFmtId="0" fontId="13" fillId="0" borderId="0" xfId="0" applyFont="1" applyAlignment="1">
      <alignment vertical="center"/>
    </xf>
    <xf numFmtId="42" fontId="10" fillId="3" borderId="11" xfId="6" applyNumberFormat="1" applyFont="1" applyFill="1" applyBorder="1" applyAlignment="1">
      <alignment vertical="center"/>
    </xf>
    <xf numFmtId="41" fontId="4" fillId="0" borderId="0" xfId="15" applyNumberFormat="1" applyFont="1" applyAlignment="1">
      <alignment vertical="center"/>
    </xf>
    <xf numFmtId="42" fontId="5" fillId="4" borderId="11" xfId="4" applyNumberFormat="1" applyFont="1" applyFill="1" applyBorder="1" applyAlignment="1" applyProtection="1">
      <alignment horizontal="left" vertical="center"/>
    </xf>
    <xf numFmtId="0" fontId="14" fillId="6" borderId="13" xfId="7" applyFont="1" applyFill="1" applyBorder="1" applyAlignment="1">
      <alignment horizontal="center" vertical="center"/>
    </xf>
    <xf numFmtId="0" fontId="14" fillId="6" borderId="13" xfId="7" applyFont="1" applyFill="1" applyBorder="1" applyAlignment="1">
      <alignment horizontal="left" vertical="top"/>
    </xf>
    <xf numFmtId="0" fontId="14" fillId="6" borderId="13" xfId="7" applyFont="1" applyFill="1" applyBorder="1" applyAlignment="1">
      <alignment vertical="top"/>
    </xf>
    <xf numFmtId="164" fontId="14" fillId="6" borderId="13" xfId="7" applyNumberFormat="1" applyFont="1" applyFill="1" applyBorder="1" applyAlignment="1" applyProtection="1">
      <alignment horizontal="center" vertical="center"/>
    </xf>
    <xf numFmtId="9" fontId="14" fillId="6" borderId="13" xfId="3" applyFont="1" applyFill="1" applyBorder="1" applyAlignment="1" applyProtection="1">
      <alignment horizontal="center" vertical="center"/>
    </xf>
    <xf numFmtId="0" fontId="14" fillId="6" borderId="14" xfId="7" applyFont="1" applyFill="1" applyBorder="1" applyAlignment="1">
      <alignment horizontal="left" vertical="center"/>
    </xf>
    <xf numFmtId="0" fontId="14" fillId="6" borderId="15" xfId="7" applyFont="1" applyFill="1" applyBorder="1" applyAlignment="1">
      <alignment horizontal="left" vertical="center"/>
    </xf>
    <xf numFmtId="0" fontId="14" fillId="6" borderId="16" xfId="7" applyFont="1" applyFill="1" applyAlignment="1">
      <alignment horizontal="center" vertical="center"/>
    </xf>
    <xf numFmtId="0" fontId="14" fillId="6" borderId="16" xfId="7" applyFont="1" applyFill="1" applyAlignment="1">
      <alignment horizontal="left" vertical="top"/>
    </xf>
    <xf numFmtId="0" fontId="14" fillId="6" borderId="16" xfId="7" applyFont="1" applyFill="1" applyAlignment="1">
      <alignment vertical="top"/>
    </xf>
    <xf numFmtId="164" fontId="14" fillId="6" borderId="16" xfId="7" applyNumberFormat="1" applyFont="1" applyFill="1" applyAlignment="1" applyProtection="1">
      <alignment horizontal="center" vertical="center"/>
    </xf>
    <xf numFmtId="9" fontId="14" fillId="6" borderId="16" xfId="3" applyFont="1" applyFill="1" applyBorder="1" applyAlignment="1" applyProtection="1">
      <alignment horizontal="center" vertical="center"/>
    </xf>
    <xf numFmtId="0" fontId="14" fillId="6" borderId="16" xfId="7" applyFont="1" applyFill="1" applyAlignment="1">
      <alignment horizontal="left" vertical="center"/>
    </xf>
    <xf numFmtId="44" fontId="14" fillId="6" borderId="17" xfId="2" applyFont="1" applyFill="1" applyBorder="1" applyAlignment="1">
      <alignment vertical="center"/>
    </xf>
    <xf numFmtId="42" fontId="14" fillId="6" borderId="17" xfId="7" applyNumberFormat="1" applyFont="1" applyFill="1" applyBorder="1" applyAlignment="1">
      <alignment vertical="center"/>
    </xf>
    <xf numFmtId="9" fontId="14" fillId="6" borderId="16" xfId="3" applyFont="1" applyFill="1" applyBorder="1" applyAlignment="1">
      <alignment horizontal="center" vertical="center"/>
    </xf>
    <xf numFmtId="167" fontId="14" fillId="6" borderId="16" xfId="7" applyNumberFormat="1" applyFont="1" applyFill="1" applyAlignment="1">
      <alignment horizontal="left" vertical="center"/>
    </xf>
    <xf numFmtId="44" fontId="14" fillId="6" borderId="16" xfId="2" applyFont="1" applyFill="1" applyBorder="1" applyAlignment="1">
      <alignment horizontal="left" vertical="center"/>
    </xf>
    <xf numFmtId="168" fontId="15" fillId="7" borderId="0" xfId="1" applyNumberFormat="1" applyFont="1" applyFill="1" applyAlignment="1">
      <alignment horizontal="right" vertical="center"/>
    </xf>
    <xf numFmtId="0" fontId="15" fillId="7" borderId="0" xfId="0" applyFont="1" applyFill="1" applyAlignment="1">
      <alignment horizontal="right" vertical="center"/>
    </xf>
    <xf numFmtId="168" fontId="15" fillId="7" borderId="0" xfId="0" applyNumberFormat="1" applyFont="1" applyFill="1" applyAlignment="1">
      <alignment horizontal="center" vertical="center"/>
    </xf>
    <xf numFmtId="0" fontId="13" fillId="0" borderId="0" xfId="0" applyFont="1" applyAlignment="1">
      <alignment vertical="top"/>
    </xf>
    <xf numFmtId="167" fontId="14" fillId="6" borderId="18" xfId="7" applyNumberFormat="1" applyFont="1" applyFill="1" applyBorder="1" applyAlignment="1">
      <alignment vertical="center"/>
    </xf>
    <xf numFmtId="0" fontId="16" fillId="4" borderId="0" xfId="18" applyFont="1" applyFill="1"/>
    <xf numFmtId="0" fontId="17" fillId="4" borderId="0" xfId="18" applyFont="1" applyFill="1" applyAlignment="1">
      <alignment horizontal="center" vertical="center"/>
    </xf>
    <xf numFmtId="0" fontId="11" fillId="4" borderId="0" xfId="16" applyFont="1" applyFill="1" applyAlignment="1">
      <alignment vertical="center"/>
    </xf>
    <xf numFmtId="0" fontId="18" fillId="4" borderId="0" xfId="18" applyFill="1"/>
    <xf numFmtId="0" fontId="18" fillId="0" borderId="0" xfId="18"/>
    <xf numFmtId="0" fontId="19" fillId="0" borderId="0" xfId="18" applyFont="1"/>
    <xf numFmtId="0" fontId="18" fillId="0" borderId="0" xfId="18" applyAlignment="1">
      <alignment wrapText="1"/>
    </xf>
    <xf numFmtId="169" fontId="18" fillId="0" borderId="0" xfId="18" applyNumberFormat="1"/>
    <xf numFmtId="2" fontId="18" fillId="0" borderId="0" xfId="18" applyNumberFormat="1"/>
    <xf numFmtId="170" fontId="18" fillId="0" borderId="0" xfId="18" applyNumberFormat="1"/>
    <xf numFmtId="44" fontId="18" fillId="0" borderId="0" xfId="18" applyNumberFormat="1"/>
    <xf numFmtId="0" fontId="21" fillId="0" borderId="0" xfId="18" applyFont="1" applyAlignment="1">
      <alignment horizontal="left" vertical="center"/>
    </xf>
    <xf numFmtId="14" fontId="22" fillId="0" borderId="0" xfId="18" applyNumberFormat="1" applyFont="1" applyAlignment="1">
      <alignment horizontal="left" vertical="center" wrapText="1"/>
    </xf>
    <xf numFmtId="0" fontId="22" fillId="0" borderId="0" xfId="18" applyFont="1" applyAlignment="1">
      <alignment horizontal="left" vertical="center" wrapText="1"/>
    </xf>
    <xf numFmtId="0" fontId="17" fillId="0" borderId="1" xfId="18" applyFont="1" applyBorder="1" applyAlignment="1">
      <alignment horizontal="center" vertical="center"/>
    </xf>
    <xf numFmtId="0" fontId="17" fillId="0" borderId="0" xfId="18" applyFont="1" applyAlignment="1">
      <alignment horizontal="center" vertical="center"/>
    </xf>
    <xf numFmtId="0" fontId="17" fillId="0" borderId="0" xfId="18" applyFont="1" applyAlignment="1">
      <alignment horizontal="center" vertical="center" wrapText="1"/>
    </xf>
    <xf numFmtId="0" fontId="23" fillId="2" borderId="5" xfId="18" applyFont="1" applyFill="1" applyBorder="1" applyAlignment="1">
      <alignment horizontal="center" vertical="center"/>
    </xf>
    <xf numFmtId="169" fontId="23" fillId="2" borderId="5" xfId="18" applyNumberFormat="1" applyFont="1" applyFill="1" applyBorder="1" applyAlignment="1">
      <alignment horizontal="center" vertical="center"/>
    </xf>
    <xf numFmtId="2" fontId="23" fillId="2" borderId="5" xfId="18" applyNumberFormat="1" applyFont="1" applyFill="1" applyBorder="1" applyAlignment="1">
      <alignment horizontal="center" vertical="center"/>
    </xf>
    <xf numFmtId="170" fontId="23" fillId="2" borderId="5" xfId="18" applyNumberFormat="1" applyFont="1" applyFill="1" applyBorder="1" applyAlignment="1">
      <alignment horizontal="center" vertical="center"/>
    </xf>
    <xf numFmtId="170" fontId="23" fillId="2" borderId="5" xfId="18" applyNumberFormat="1" applyFont="1" applyFill="1" applyBorder="1" applyAlignment="1">
      <alignment horizontal="center" vertical="center" wrapText="1"/>
    </xf>
    <xf numFmtId="169" fontId="17" fillId="0" borderId="0" xfId="18" applyNumberFormat="1" applyFont="1" applyAlignment="1">
      <alignment horizontal="right" vertical="center"/>
    </xf>
    <xf numFmtId="2" fontId="17" fillId="0" borderId="0" xfId="18" applyNumberFormat="1" applyFont="1" applyAlignment="1">
      <alignment horizontal="right" vertical="center"/>
    </xf>
    <xf numFmtId="0" fontId="17" fillId="0" borderId="0" xfId="18" applyFont="1" applyAlignment="1">
      <alignment horizontal="right" vertical="center"/>
    </xf>
    <xf numFmtId="170" fontId="17" fillId="0" borderId="0" xfId="18" applyNumberFormat="1" applyFont="1" applyAlignment="1">
      <alignment horizontal="right" vertical="center"/>
    </xf>
    <xf numFmtId="44" fontId="17" fillId="0" borderId="0" xfId="18" applyNumberFormat="1" applyFont="1" applyAlignment="1">
      <alignment horizontal="right" vertical="center"/>
    </xf>
    <xf numFmtId="1" fontId="11" fillId="0" borderId="28" xfId="33" applyNumberFormat="1" applyFont="1" applyFill="1" applyBorder="1" applyAlignment="1">
      <alignment horizontal="center" vertical="top"/>
    </xf>
    <xf numFmtId="0" fontId="11" fillId="0" borderId="29" xfId="33" applyNumberFormat="1" applyFont="1" applyFill="1" applyBorder="1" applyAlignment="1">
      <alignment horizontal="center" vertical="center" wrapText="1"/>
    </xf>
    <xf numFmtId="169" fontId="11" fillId="0" borderId="30" xfId="32" applyNumberFormat="1" applyFont="1" applyFill="1" applyBorder="1" applyAlignment="1">
      <alignment horizontal="right" vertical="center"/>
    </xf>
    <xf numFmtId="0" fontId="11" fillId="0" borderId="30" xfId="32" applyNumberFormat="1" applyFont="1" applyFill="1" applyBorder="1" applyAlignment="1">
      <alignment horizontal="right" vertical="center"/>
    </xf>
    <xf numFmtId="44" fontId="11" fillId="0" borderId="30" xfId="33" applyNumberFormat="1" applyFont="1" applyFill="1" applyBorder="1" applyAlignment="1">
      <alignment horizontal="right" vertical="center"/>
    </xf>
    <xf numFmtId="167" fontId="11" fillId="0" borderId="30" xfId="33" applyNumberFormat="1" applyFont="1" applyFill="1" applyBorder="1" applyAlignment="1">
      <alignment horizontal="right" vertical="center"/>
    </xf>
    <xf numFmtId="0" fontId="22" fillId="2" borderId="5" xfId="18" applyFont="1" applyFill="1" applyBorder="1" applyAlignment="1">
      <alignment horizontal="left" vertical="center" wrapText="1"/>
    </xf>
    <xf numFmtId="0" fontId="24" fillId="0" borderId="30" xfId="33" applyFont="1" applyFill="1" applyBorder="1" applyAlignment="1">
      <alignment horizontal="left" vertical="center" wrapText="1"/>
    </xf>
    <xf numFmtId="169" fontId="11" fillId="0" borderId="30" xfId="33" applyNumberFormat="1" applyFont="1" applyFill="1" applyBorder="1" applyAlignment="1">
      <alignment horizontal="right" vertical="center"/>
    </xf>
    <xf numFmtId="0" fontId="11" fillId="0" borderId="30" xfId="33" applyNumberFormat="1" applyFont="1" applyFill="1" applyBorder="1" applyAlignment="1">
      <alignment horizontal="right" vertical="center"/>
    </xf>
    <xf numFmtId="0" fontId="11" fillId="0" borderId="31" xfId="33" applyNumberFormat="1" applyFont="1" applyFill="1" applyBorder="1" applyAlignment="1">
      <alignment horizontal="center" vertical="center" wrapText="1"/>
    </xf>
    <xf numFmtId="0" fontId="24" fillId="0" borderId="32" xfId="33" applyFont="1" applyFill="1" applyBorder="1" applyAlignment="1">
      <alignment horizontal="left" vertical="center" wrapText="1"/>
    </xf>
    <xf numFmtId="169" fontId="11" fillId="0" borderId="32" xfId="33" applyNumberFormat="1" applyFont="1" applyFill="1" applyBorder="1" applyAlignment="1">
      <alignment horizontal="right" vertical="center"/>
    </xf>
    <xf numFmtId="0" fontId="11" fillId="0" borderId="32" xfId="33" applyNumberFormat="1" applyFont="1" applyFill="1" applyBorder="1" applyAlignment="1">
      <alignment horizontal="right" vertical="center"/>
    </xf>
    <xf numFmtId="44" fontId="11" fillId="0" borderId="32" xfId="33" applyNumberFormat="1" applyFont="1" applyFill="1" applyBorder="1" applyAlignment="1">
      <alignment horizontal="right" vertical="center"/>
    </xf>
    <xf numFmtId="167" fontId="11" fillId="0" borderId="32" xfId="33" applyNumberFormat="1" applyFont="1" applyFill="1" applyBorder="1" applyAlignment="1">
      <alignment horizontal="right" vertical="center"/>
    </xf>
    <xf numFmtId="1" fontId="11" fillId="0" borderId="33" xfId="33" applyNumberFormat="1" applyFont="1" applyFill="1" applyBorder="1" applyAlignment="1">
      <alignment horizontal="center" vertical="top"/>
    </xf>
    <xf numFmtId="0" fontId="11" fillId="0" borderId="34" xfId="33" applyNumberFormat="1" applyFont="1" applyFill="1" applyBorder="1" applyAlignment="1">
      <alignment horizontal="center" vertical="center" wrapText="1"/>
    </xf>
    <xf numFmtId="0" fontId="11" fillId="0" borderId="35" xfId="33" applyFont="1" applyFill="1" applyBorder="1" applyAlignment="1">
      <alignment horizontal="left" vertical="center" wrapText="1"/>
    </xf>
    <xf numFmtId="169" fontId="11" fillId="0" borderId="35" xfId="33" applyNumberFormat="1" applyFont="1" applyFill="1" applyBorder="1" applyAlignment="1">
      <alignment horizontal="right" vertical="center"/>
    </xf>
    <xf numFmtId="0" fontId="11" fillId="0" borderId="35" xfId="33" applyNumberFormat="1" applyFont="1" applyFill="1" applyBorder="1" applyAlignment="1">
      <alignment horizontal="right" vertical="center"/>
    </xf>
    <xf numFmtId="44" fontId="11" fillId="0" borderId="35" xfId="33" applyNumberFormat="1" applyFont="1" applyFill="1" applyBorder="1" applyAlignment="1">
      <alignment horizontal="right" vertical="center"/>
    </xf>
    <xf numFmtId="167" fontId="11" fillId="0" borderId="35" xfId="33" applyNumberFormat="1" applyFont="1" applyFill="1" applyBorder="1" applyAlignment="1">
      <alignment horizontal="right" vertical="center"/>
    </xf>
    <xf numFmtId="170" fontId="17" fillId="0" borderId="0" xfId="18" applyNumberFormat="1" applyFont="1" applyAlignment="1">
      <alignment horizontal="center" vertical="center"/>
    </xf>
    <xf numFmtId="0" fontId="23" fillId="2" borderId="36" xfId="18" applyFont="1" applyFill="1" applyBorder="1" applyAlignment="1">
      <alignment horizontal="left" vertical="top"/>
    </xf>
    <xf numFmtId="0" fontId="23" fillId="2" borderId="37" xfId="18" applyFont="1" applyFill="1" applyBorder="1" applyAlignment="1">
      <alignment vertical="top"/>
    </xf>
    <xf numFmtId="0" fontId="25" fillId="2" borderId="37" xfId="18" applyFont="1" applyFill="1" applyBorder="1" applyAlignment="1">
      <alignment vertical="top"/>
    </xf>
    <xf numFmtId="9" fontId="25" fillId="2" borderId="37" xfId="12" applyNumberFormat="1" applyFont="1" applyFill="1" applyBorder="1" applyAlignment="1">
      <alignment vertical="top"/>
    </xf>
    <xf numFmtId="9" fontId="25" fillId="2" borderId="37" xfId="18" applyNumberFormat="1" applyFont="1" applyFill="1" applyBorder="1" applyAlignment="1">
      <alignment vertical="top"/>
    </xf>
    <xf numFmtId="0" fontId="26" fillId="0" borderId="0" xfId="18" applyFont="1" applyAlignment="1">
      <alignment vertical="top" wrapText="1"/>
    </xf>
    <xf numFmtId="0" fontId="19" fillId="0" borderId="0" xfId="18" applyFont="1" applyAlignment="1">
      <alignment horizontal="center" vertical="center"/>
    </xf>
    <xf numFmtId="0" fontId="27" fillId="0" borderId="0" xfId="18" applyFont="1" applyAlignment="1">
      <alignment horizontal="justify" vertical="center" wrapText="1"/>
    </xf>
    <xf numFmtId="169" fontId="27" fillId="0" borderId="0" xfId="18" applyNumberFormat="1" applyFont="1" applyAlignment="1">
      <alignment horizontal="right" vertical="center"/>
    </xf>
    <xf numFmtId="2" fontId="27" fillId="0" borderId="0" xfId="18" applyNumberFormat="1" applyFont="1" applyAlignment="1">
      <alignment horizontal="right" vertical="center"/>
    </xf>
    <xf numFmtId="0" fontId="27" fillId="0" borderId="0" xfId="18" applyFont="1" applyAlignment="1">
      <alignment horizontal="right" vertical="center"/>
    </xf>
    <xf numFmtId="170" fontId="27" fillId="0" borderId="0" xfId="18" applyNumberFormat="1" applyFont="1" applyAlignment="1">
      <alignment horizontal="right" vertical="center"/>
    </xf>
    <xf numFmtId="44" fontId="27" fillId="0" borderId="0" xfId="18" applyNumberFormat="1" applyFont="1" applyAlignment="1">
      <alignment horizontal="right" vertical="center"/>
    </xf>
    <xf numFmtId="0" fontId="16" fillId="0" borderId="0" xfId="18" applyFont="1"/>
    <xf numFmtId="0" fontId="17" fillId="0" borderId="8" xfId="18" applyFont="1" applyBorder="1" applyAlignment="1">
      <alignment horizontal="center" vertical="center"/>
    </xf>
    <xf numFmtId="0" fontId="23" fillId="2" borderId="5" xfId="18" applyFont="1" applyFill="1" applyBorder="1" applyAlignment="1">
      <alignment horizontal="center" vertical="center" wrapText="1"/>
    </xf>
    <xf numFmtId="0" fontId="23" fillId="2" borderId="7" xfId="18" applyFont="1" applyFill="1" applyBorder="1" applyAlignment="1">
      <alignment horizontal="center" vertical="center"/>
    </xf>
    <xf numFmtId="167" fontId="23" fillId="2" borderId="39" xfId="18" applyNumberFormat="1" applyFont="1" applyFill="1" applyBorder="1" applyAlignment="1">
      <alignment horizontal="center" vertical="center"/>
    </xf>
    <xf numFmtId="0" fontId="11" fillId="0" borderId="0" xfId="16" applyFont="1" applyAlignment="1">
      <alignment vertical="center"/>
    </xf>
    <xf numFmtId="164" fontId="23" fillId="2" borderId="39" xfId="18" applyNumberFormat="1" applyFont="1" applyFill="1" applyBorder="1" applyAlignment="1">
      <alignment horizontal="center" vertical="center"/>
    </xf>
    <xf numFmtId="44" fontId="11" fillId="0" borderId="30" xfId="11" applyFont="1" applyFill="1" applyBorder="1" applyAlignment="1">
      <alignment horizontal="right" vertical="center"/>
    </xf>
    <xf numFmtId="166" fontId="11" fillId="0" borderId="30" xfId="33" applyNumberFormat="1" applyFont="1" applyFill="1" applyBorder="1" applyAlignment="1" applyProtection="1">
      <alignment horizontal="right" vertical="center"/>
    </xf>
    <xf numFmtId="166" fontId="11" fillId="0" borderId="40" xfId="33" applyNumberFormat="1" applyFont="1" applyFill="1" applyBorder="1" applyAlignment="1" applyProtection="1">
      <alignment horizontal="right" vertical="center"/>
    </xf>
    <xf numFmtId="166" fontId="11" fillId="0" borderId="29" xfId="33" applyNumberFormat="1" applyFont="1" applyFill="1" applyBorder="1" applyAlignment="1" applyProtection="1">
      <alignment horizontal="left" vertical="top"/>
    </xf>
    <xf numFmtId="166" fontId="28" fillId="0" borderId="40" xfId="33" applyNumberFormat="1" applyFont="1" applyFill="1" applyBorder="1" applyAlignment="1" applyProtection="1">
      <alignment horizontal="right" vertical="center"/>
    </xf>
    <xf numFmtId="171" fontId="28" fillId="0" borderId="29" xfId="33" applyNumberFormat="1" applyFont="1" applyFill="1" applyBorder="1" applyAlignment="1" applyProtection="1">
      <alignment horizontal="left" vertical="top"/>
    </xf>
    <xf numFmtId="170" fontId="11" fillId="0" borderId="30" xfId="11" applyNumberFormat="1" applyFont="1" applyFill="1" applyBorder="1" applyAlignment="1">
      <alignment horizontal="right" vertical="center"/>
    </xf>
    <xf numFmtId="167" fontId="11" fillId="0" borderId="30" xfId="11" applyNumberFormat="1" applyFont="1" applyFill="1" applyBorder="1" applyAlignment="1">
      <alignment horizontal="right" vertical="center"/>
    </xf>
    <xf numFmtId="167" fontId="11" fillId="0" borderId="32" xfId="11" applyNumberFormat="1" applyFont="1" applyFill="1" applyBorder="1" applyAlignment="1">
      <alignment horizontal="right" vertical="center"/>
    </xf>
    <xf numFmtId="166" fontId="11" fillId="0" borderId="32" xfId="33" applyNumberFormat="1" applyFont="1" applyFill="1" applyBorder="1" applyAlignment="1" applyProtection="1">
      <alignment horizontal="right" vertical="center"/>
    </xf>
    <xf numFmtId="166" fontId="28" fillId="0" borderId="41" xfId="33" applyNumberFormat="1" applyFont="1" applyFill="1" applyBorder="1" applyAlignment="1" applyProtection="1">
      <alignment horizontal="right" vertical="center"/>
    </xf>
    <xf numFmtId="44" fontId="11" fillId="0" borderId="35" xfId="11" applyFont="1" applyFill="1" applyBorder="1" applyAlignment="1">
      <alignment horizontal="right" vertical="center"/>
    </xf>
    <xf numFmtId="166" fontId="11" fillId="0" borderId="35" xfId="33" applyNumberFormat="1" applyFont="1" applyFill="1" applyBorder="1" applyAlignment="1" applyProtection="1">
      <alignment horizontal="right" vertical="center"/>
    </xf>
    <xf numFmtId="166" fontId="11" fillId="0" borderId="42" xfId="33" applyNumberFormat="1" applyFont="1" applyFill="1" applyBorder="1" applyAlignment="1" applyProtection="1">
      <alignment horizontal="right" vertical="center"/>
    </xf>
    <xf numFmtId="166" fontId="11" fillId="0" borderId="34" xfId="33" applyNumberFormat="1" applyFont="1" applyFill="1" applyBorder="1" applyAlignment="1" applyProtection="1">
      <alignment horizontal="left" vertical="top"/>
    </xf>
    <xf numFmtId="0" fontId="17" fillId="0" borderId="43" xfId="18" applyFont="1" applyBorder="1" applyAlignment="1">
      <alignment horizontal="center" vertical="center"/>
    </xf>
    <xf numFmtId="167" fontId="23" fillId="2" borderId="44" xfId="11" applyNumberFormat="1" applyFont="1" applyFill="1" applyBorder="1" applyAlignment="1">
      <alignment vertical="top"/>
    </xf>
    <xf numFmtId="172" fontId="11" fillId="0" borderId="0" xfId="16" applyNumberFormat="1" applyFont="1" applyAlignment="1">
      <alignment vertical="center"/>
    </xf>
    <xf numFmtId="9" fontId="23" fillId="2" borderId="37" xfId="18" applyNumberFormat="1" applyFont="1" applyFill="1" applyBorder="1" applyAlignment="1">
      <alignment horizontal="center" vertical="top"/>
    </xf>
    <xf numFmtId="44" fontId="11" fillId="0" borderId="0" xfId="16" applyNumberFormat="1" applyFont="1" applyAlignment="1">
      <alignment vertical="center"/>
    </xf>
    <xf numFmtId="172" fontId="18" fillId="0" borderId="0" xfId="18" applyNumberFormat="1" applyAlignment="1">
      <alignment horizontal="right" vertical="center"/>
    </xf>
    <xf numFmtId="0" fontId="4" fillId="0" borderId="0" xfId="16" applyFont="1" applyAlignment="1">
      <alignment vertical="center"/>
    </xf>
    <xf numFmtId="0" fontId="4" fillId="4" borderId="0" xfId="16" applyFont="1" applyFill="1" applyAlignment="1">
      <alignment vertical="center"/>
    </xf>
    <xf numFmtId="0" fontId="9" fillId="12" borderId="48" xfId="4" applyFont="1" applyFill="1" applyBorder="1" applyAlignment="1">
      <alignment horizontal="justify" vertical="top" wrapText="1"/>
    </xf>
    <xf numFmtId="0" fontId="9" fillId="0" borderId="48" xfId="0" applyFont="1" applyBorder="1" applyAlignment="1">
      <alignment horizontal="right" vertical="center"/>
    </xf>
    <xf numFmtId="0" fontId="9" fillId="0" borderId="48" xfId="0" applyFont="1" applyBorder="1" applyAlignment="1">
      <alignment horizontal="center" vertical="center"/>
    </xf>
    <xf numFmtId="0" fontId="12" fillId="0" borderId="48" xfId="0" applyFont="1" applyBorder="1" applyAlignment="1">
      <alignment vertical="center" wrapText="1"/>
    </xf>
    <xf numFmtId="9" fontId="5" fillId="4" borderId="48" xfId="3" applyFont="1" applyFill="1" applyBorder="1" applyAlignment="1">
      <alignment horizontal="right" vertical="center"/>
    </xf>
    <xf numFmtId="41" fontId="5" fillId="4" borderId="48" xfId="4" applyNumberFormat="1" applyFont="1" applyFill="1" applyBorder="1" applyAlignment="1">
      <alignment horizontal="center" vertical="center"/>
    </xf>
    <xf numFmtId="1" fontId="9" fillId="0" borderId="48" xfId="0" applyNumberFormat="1" applyFont="1" applyBorder="1" applyAlignment="1">
      <alignment horizontal="right" vertical="center"/>
    </xf>
    <xf numFmtId="0" fontId="9" fillId="0" borderId="48" xfId="34" applyFont="1" applyBorder="1"/>
    <xf numFmtId="0" fontId="9" fillId="0" borderId="48" xfId="34" applyFont="1" applyBorder="1" applyAlignment="1">
      <alignment horizontal="center"/>
    </xf>
    <xf numFmtId="0" fontId="12" fillId="0" borderId="48" xfId="34" applyFont="1" applyBorder="1" applyAlignment="1">
      <alignment horizontal="left"/>
    </xf>
    <xf numFmtId="1" fontId="9" fillId="0" borderId="48" xfId="34" applyNumberFormat="1" applyFont="1" applyBorder="1"/>
    <xf numFmtId="0" fontId="9" fillId="0" borderId="48" xfId="34" applyFont="1" applyBorder="1" applyAlignment="1">
      <alignment horizontal="right" vertical="center"/>
    </xf>
    <xf numFmtId="0" fontId="9" fillId="0" borderId="48" xfId="34" applyFont="1" applyBorder="1" applyAlignment="1">
      <alignment horizontal="center" vertical="center"/>
    </xf>
    <xf numFmtId="0" fontId="12" fillId="0" borderId="48" xfId="34" applyFont="1" applyBorder="1" applyAlignment="1">
      <alignment wrapText="1"/>
    </xf>
    <xf numFmtId="0" fontId="36" fillId="0" borderId="48" xfId="34" applyFont="1" applyBorder="1" applyAlignment="1">
      <alignment wrapText="1"/>
    </xf>
    <xf numFmtId="0" fontId="12" fillId="0" borderId="48" xfId="34" applyFont="1" applyBorder="1"/>
    <xf numFmtId="0" fontId="38" fillId="12" borderId="48" xfId="35" applyFont="1" applyFill="1" applyBorder="1" applyAlignment="1">
      <alignment horizontal="left" vertical="center"/>
    </xf>
    <xf numFmtId="0" fontId="38" fillId="0" borderId="48" xfId="35" applyFont="1" applyBorder="1" applyAlignment="1">
      <alignment horizontal="right" vertical="center"/>
    </xf>
    <xf numFmtId="0" fontId="38" fillId="0" borderId="48" xfId="35" applyFont="1" applyBorder="1" applyAlignment="1">
      <alignment horizontal="center" vertical="center"/>
    </xf>
    <xf numFmtId="0" fontId="39" fillId="0" borderId="48" xfId="35" applyFont="1" applyBorder="1" applyAlignment="1">
      <alignment horizontal="left" vertical="center" wrapText="1"/>
    </xf>
    <xf numFmtId="1" fontId="38" fillId="0" borderId="48" xfId="35" applyNumberFormat="1" applyFont="1" applyBorder="1" applyAlignment="1">
      <alignment horizontal="right" vertical="center"/>
    </xf>
    <xf numFmtId="0" fontId="39" fillId="0" borderId="48" xfId="35" applyFont="1" applyBorder="1" applyAlignment="1">
      <alignment horizontal="left" vertical="center"/>
    </xf>
    <xf numFmtId="0" fontId="40" fillId="0" borderId="48" xfId="35" applyFont="1" applyBorder="1" applyAlignment="1">
      <alignment horizontal="left" vertical="center"/>
    </xf>
    <xf numFmtId="0" fontId="9" fillId="12" borderId="48" xfId="0" applyFont="1" applyFill="1" applyBorder="1"/>
    <xf numFmtId="0" fontId="12" fillId="0" borderId="48" xfId="0" applyFont="1" applyBorder="1" applyAlignment="1">
      <alignment horizontal="right" vertical="center"/>
    </xf>
    <xf numFmtId="0" fontId="12" fillId="0" borderId="48" xfId="0" applyFont="1" applyBorder="1"/>
    <xf numFmtId="44" fontId="5" fillId="4" borderId="48" xfId="2" applyFont="1" applyFill="1" applyBorder="1" applyAlignment="1" applyProtection="1">
      <alignment horizontal="left" vertical="center"/>
    </xf>
    <xf numFmtId="2" fontId="6" fillId="2" borderId="0" xfId="0" applyNumberFormat="1" applyFont="1" applyFill="1" applyAlignment="1">
      <alignment horizontal="center"/>
    </xf>
    <xf numFmtId="2" fontId="7" fillId="2" borderId="0" xfId="0" applyNumberFormat="1" applyFont="1" applyFill="1" applyAlignment="1">
      <alignment horizontal="center"/>
    </xf>
    <xf numFmtId="0" fontId="14" fillId="6" borderId="12" xfId="7" applyFont="1" applyFill="1" applyBorder="1" applyAlignment="1">
      <alignment horizontal="left" vertical="center"/>
    </xf>
    <xf numFmtId="0" fontId="14" fillId="6" borderId="13" xfId="7" applyFont="1" applyFill="1" applyBorder="1" applyAlignment="1">
      <alignment horizontal="left" vertical="center"/>
    </xf>
    <xf numFmtId="0" fontId="14" fillId="6" borderId="14" xfId="7" applyFont="1" applyFill="1" applyBorder="1" applyAlignment="1">
      <alignment horizontal="left" vertical="center"/>
    </xf>
    <xf numFmtId="0" fontId="14" fillId="6" borderId="15" xfId="7" applyFont="1" applyFill="1" applyBorder="1" applyAlignment="1">
      <alignment horizontal="left" vertical="center"/>
    </xf>
    <xf numFmtId="0" fontId="20" fillId="2" borderId="19" xfId="18" applyFont="1" applyFill="1" applyBorder="1" applyAlignment="1">
      <alignment horizontal="center" vertical="center"/>
    </xf>
    <xf numFmtId="0" fontId="20" fillId="2" borderId="20" xfId="18" applyFont="1" applyFill="1" applyBorder="1" applyAlignment="1">
      <alignment horizontal="center" vertical="center"/>
    </xf>
    <xf numFmtId="0" fontId="20" fillId="2" borderId="21" xfId="18" applyFont="1" applyFill="1" applyBorder="1" applyAlignment="1">
      <alignment horizontal="center" vertical="center"/>
    </xf>
    <xf numFmtId="14" fontId="22" fillId="0" borderId="0" xfId="18" applyNumberFormat="1" applyFont="1" applyAlignment="1">
      <alignment horizontal="left" vertical="center" wrapText="1"/>
    </xf>
    <xf numFmtId="0" fontId="22" fillId="0" borderId="0" xfId="18" applyFont="1" applyAlignment="1">
      <alignment horizontal="left" vertical="center" wrapText="1"/>
    </xf>
    <xf numFmtId="0" fontId="22" fillId="0" borderId="20" xfId="18" applyFont="1" applyBorder="1" applyAlignment="1">
      <alignment horizontal="left" vertical="center" wrapText="1"/>
    </xf>
    <xf numFmtId="0" fontId="20" fillId="2" borderId="7" xfId="18" applyFont="1" applyFill="1" applyBorder="1" applyAlignment="1">
      <alignment horizontal="center" vertical="center"/>
    </xf>
    <xf numFmtId="0" fontId="22" fillId="0" borderId="24" xfId="18" applyFont="1" applyBorder="1" applyAlignment="1">
      <alignment horizontal="center" vertical="center" wrapText="1"/>
    </xf>
    <xf numFmtId="0" fontId="22" fillId="0" borderId="27" xfId="18" applyFont="1" applyBorder="1" applyAlignment="1">
      <alignment horizontal="center" vertical="center" wrapText="1"/>
    </xf>
    <xf numFmtId="0" fontId="21" fillId="0" borderId="24" xfId="18" applyFont="1" applyBorder="1" applyAlignment="1">
      <alignment horizontal="center" vertical="center" wrapText="1"/>
    </xf>
    <xf numFmtId="0" fontId="21" fillId="0" borderId="27" xfId="18" applyFont="1" applyBorder="1" applyAlignment="1">
      <alignment horizontal="center" vertical="center" wrapText="1"/>
    </xf>
    <xf numFmtId="0" fontId="26" fillId="0" borderId="38" xfId="18" applyFont="1" applyBorder="1" applyAlignment="1">
      <alignment horizontal="center" vertical="center"/>
    </xf>
    <xf numFmtId="0" fontId="21" fillId="0" borderId="22" xfId="18" applyFont="1" applyBorder="1" applyAlignment="1">
      <alignment horizontal="center" vertical="center" wrapText="1"/>
    </xf>
    <xf numFmtId="0" fontId="21" fillId="0" borderId="23" xfId="18" applyFont="1" applyBorder="1" applyAlignment="1">
      <alignment horizontal="center" vertical="center" wrapText="1"/>
    </xf>
    <xf numFmtId="0" fontId="21" fillId="0" borderId="25" xfId="18" applyFont="1" applyBorder="1" applyAlignment="1">
      <alignment horizontal="center" vertical="center" wrapText="1"/>
    </xf>
    <xf numFmtId="0" fontId="21" fillId="0" borderId="26" xfId="18" applyFont="1" applyBorder="1" applyAlignment="1">
      <alignment horizontal="center" vertical="center" wrapText="1"/>
    </xf>
    <xf numFmtId="0" fontId="21" fillId="0" borderId="22" xfId="18" applyFont="1" applyBorder="1" applyAlignment="1">
      <alignment horizontal="center" vertical="center"/>
    </xf>
    <xf numFmtId="0" fontId="21" fillId="0" borderId="23" xfId="18" applyFont="1" applyBorder="1" applyAlignment="1">
      <alignment horizontal="center" vertical="center"/>
    </xf>
    <xf numFmtId="0" fontId="21" fillId="0" borderId="25" xfId="18" applyFont="1" applyBorder="1" applyAlignment="1">
      <alignment horizontal="center" vertical="center"/>
    </xf>
    <xf numFmtId="0" fontId="21" fillId="0" borderId="26" xfId="18" applyFont="1" applyBorder="1" applyAlignment="1">
      <alignment horizontal="center" vertical="center"/>
    </xf>
  </cellXfs>
  <cellStyles count="36">
    <cellStyle name="Comma" xfId="1" builtinId="3"/>
    <cellStyle name="Comma 2" xfId="8" xr:uid="{00000000-0005-0000-0000-000031000000}"/>
    <cellStyle name="Comma 2 2" xfId="9" xr:uid="{00000000-0005-0000-0000-000032000000}"/>
    <cellStyle name="Currency" xfId="2" builtinId="4"/>
    <cellStyle name="Currency 2" xfId="10" xr:uid="{00000000-0005-0000-0000-000033000000}"/>
    <cellStyle name="Currency 2 2 2" xfId="11" xr:uid="{00000000-0005-0000-0000-000034000000}"/>
    <cellStyle name="Input" xfId="5" builtinId="20"/>
    <cellStyle name="Normal" xfId="0" builtinId="0"/>
    <cellStyle name="Normal 10" xfId="12" xr:uid="{00000000-0005-0000-0000-000035000000}"/>
    <cellStyle name="Normal 11" xfId="34" xr:uid="{285C153A-A5F8-4B6C-A9C1-ECD936B9EB49}"/>
    <cellStyle name="Normal 12" xfId="35" xr:uid="{649308AB-CC27-4C31-8666-AC341EA8260D}"/>
    <cellStyle name="Normal 2" xfId="13" xr:uid="{00000000-0005-0000-0000-000036000000}"/>
    <cellStyle name="Normal 2 2" xfId="14" xr:uid="{00000000-0005-0000-0000-000037000000}"/>
    <cellStyle name="Normal 2 3" xfId="15" xr:uid="{00000000-0005-0000-0000-000038000000}"/>
    <cellStyle name="Normal 2 3 2" xfId="16" xr:uid="{00000000-0005-0000-0000-000039000000}"/>
    <cellStyle name="Normal 3" xfId="17" xr:uid="{00000000-0005-0000-0000-00003A000000}"/>
    <cellStyle name="Normal 3 2" xfId="18" xr:uid="{00000000-0005-0000-0000-00003B000000}"/>
    <cellStyle name="Normal 4" xfId="19" xr:uid="{00000000-0005-0000-0000-00003C000000}"/>
    <cellStyle name="Normal 4 2" xfId="20" xr:uid="{00000000-0005-0000-0000-00003D000000}"/>
    <cellStyle name="Normal 4 2 2" xfId="21" xr:uid="{00000000-0005-0000-0000-00003E000000}"/>
    <cellStyle name="Normal 4 3" xfId="22" xr:uid="{00000000-0005-0000-0000-00003F000000}"/>
    <cellStyle name="Normal 4 3 2" xfId="23" xr:uid="{00000000-0005-0000-0000-000040000000}"/>
    <cellStyle name="Normal 4 4" xfId="24" xr:uid="{00000000-0005-0000-0000-000041000000}"/>
    <cellStyle name="Normal 5" xfId="25" xr:uid="{00000000-0005-0000-0000-000042000000}"/>
    <cellStyle name="Normal 6" xfId="26" xr:uid="{00000000-0005-0000-0000-000043000000}"/>
    <cellStyle name="Normal 7" xfId="27" xr:uid="{00000000-0005-0000-0000-000044000000}"/>
    <cellStyle name="Normal 7 2" xfId="28" xr:uid="{00000000-0005-0000-0000-000045000000}"/>
    <cellStyle name="Normal 8" xfId="29" xr:uid="{00000000-0005-0000-0000-000046000000}"/>
    <cellStyle name="Normal 9" xfId="30" xr:uid="{00000000-0005-0000-0000-000047000000}"/>
    <cellStyle name="Note" xfId="4" builtinId="10"/>
    <cellStyle name="Note 2" xfId="31" xr:uid="{00000000-0005-0000-0000-000048000000}"/>
    <cellStyle name="Note 2 2 2 2" xfId="32" xr:uid="{00000000-0005-0000-0000-000049000000}"/>
    <cellStyle name="Note 3 2" xfId="33" xr:uid="{00000000-0005-0000-0000-00004A000000}"/>
    <cellStyle name="Output" xfId="6" builtinId="21"/>
    <cellStyle name="Percent" xfId="3" builtinId="5"/>
    <cellStyle name="Total" xfId="7" builtinId="2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462644</xdr:colOff>
      <xdr:row>1</xdr:row>
      <xdr:rowOff>122464</xdr:rowOff>
    </xdr:from>
    <xdr:to>
      <xdr:col>14</xdr:col>
      <xdr:colOff>1303565</xdr:colOff>
      <xdr:row>6</xdr:row>
      <xdr:rowOff>166007</xdr:rowOff>
    </xdr:to>
    <xdr:pic>
      <xdr:nvPicPr>
        <xdr:cNvPr id="3" name="Picture 2">
          <a:extLst>
            <a:ext uri="{FF2B5EF4-FFF2-40B4-BE49-F238E27FC236}">
              <a16:creationId xmlns:a16="http://schemas.microsoft.com/office/drawing/2014/main" id="{BC8EE624-ECC3-DFAF-54EE-0E5D2E309DB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29608" y="408214"/>
          <a:ext cx="5943600" cy="1485900"/>
        </a:xfrm>
        <a:prstGeom prst="rect">
          <a:avLst/>
        </a:prstGeom>
        <a:solidFill>
          <a:schemeClr val="tx1"/>
        </a:solid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CE386"/>
  <sheetViews>
    <sheetView showGridLines="0" zoomScale="70" zoomScaleNormal="70" zoomScaleSheetLayoutView="160" zoomScalePageLayoutView="10" workbookViewId="0">
      <pane ySplit="7" topLeftCell="A8" activePane="bottomLeft" state="frozen"/>
      <selection pane="bottomLeft" activeCell="C20" sqref="C20"/>
    </sheetView>
  </sheetViews>
  <sheetFormatPr defaultColWidth="7.33203125" defaultRowHeight="15"/>
  <cols>
    <col min="1" max="1" width="7.6640625" style="91" customWidth="1"/>
    <col min="2" max="2" width="13.33203125" style="92" customWidth="1"/>
    <col min="3" max="3" width="64.44140625" style="93" customWidth="1"/>
    <col min="4" max="4" width="9.33203125" style="94" customWidth="1"/>
    <col min="5" max="5" width="0.33203125" style="95" customWidth="1"/>
    <col min="6" max="6" width="8.44140625" style="91" hidden="1" customWidth="1"/>
    <col min="7" max="7" width="10.21875" style="96" hidden="1" customWidth="1"/>
    <col min="8" max="8" width="11.77734375" style="97" hidden="1" customWidth="1"/>
    <col min="9" max="9" width="10.109375" style="91" hidden="1" customWidth="1"/>
    <col min="10" max="10" width="11.33203125" style="91" customWidth="1"/>
    <col min="11" max="11" width="19" style="91" customWidth="1"/>
    <col min="12" max="12" width="16.5546875" style="91" customWidth="1"/>
    <col min="13" max="13" width="14.109375" style="91" customWidth="1"/>
    <col min="14" max="16" width="7.77734375" style="91" customWidth="1"/>
    <col min="17" max="16384" width="7.33203125" style="91"/>
  </cols>
  <sheetData>
    <row r="1" spans="1:83" s="87" customFormat="1" ht="25.35" customHeight="1">
      <c r="A1" s="214" t="s">
        <v>0</v>
      </c>
      <c r="B1" s="215"/>
      <c r="C1" s="215"/>
      <c r="D1" s="216"/>
      <c r="E1" s="216"/>
      <c r="F1" s="216"/>
      <c r="G1" s="216"/>
      <c r="H1" s="216"/>
      <c r="I1" s="216"/>
      <c r="J1" s="216"/>
      <c r="K1" s="216"/>
      <c r="L1" s="216"/>
      <c r="M1" s="216"/>
      <c r="N1" s="151"/>
      <c r="O1" s="151"/>
      <c r="P1" s="151"/>
      <c r="Q1" s="151"/>
      <c r="R1" s="151"/>
      <c r="S1" s="151"/>
      <c r="T1" s="151"/>
      <c r="U1" s="151"/>
      <c r="V1" s="151"/>
      <c r="W1" s="151"/>
      <c r="X1" s="151"/>
      <c r="Y1" s="151"/>
      <c r="Z1" s="151"/>
      <c r="AA1" s="151"/>
      <c r="AB1" s="151"/>
      <c r="AC1" s="151"/>
      <c r="AD1" s="151"/>
      <c r="AE1" s="151"/>
      <c r="AF1" s="151"/>
      <c r="AG1" s="151"/>
      <c r="AH1" s="151"/>
      <c r="AI1" s="151"/>
      <c r="AJ1" s="151"/>
      <c r="AK1" s="151"/>
      <c r="AL1" s="151"/>
      <c r="AM1" s="151"/>
      <c r="AN1" s="151"/>
      <c r="AO1" s="151"/>
      <c r="AP1" s="151"/>
      <c r="AQ1" s="151"/>
      <c r="AR1" s="151"/>
      <c r="AS1" s="151"/>
      <c r="AT1" s="151"/>
      <c r="AU1" s="151"/>
      <c r="AV1" s="151"/>
      <c r="AW1" s="151"/>
      <c r="AX1" s="151"/>
      <c r="AY1" s="151"/>
      <c r="AZ1" s="151"/>
      <c r="BA1" s="151"/>
      <c r="BB1" s="151"/>
      <c r="BC1" s="151"/>
      <c r="BD1" s="151"/>
      <c r="BE1" s="151"/>
      <c r="BF1" s="151"/>
      <c r="BG1" s="151"/>
      <c r="BH1" s="151"/>
      <c r="BI1" s="151"/>
      <c r="BJ1" s="151"/>
      <c r="BK1" s="151"/>
      <c r="BL1" s="151"/>
      <c r="BM1" s="151"/>
      <c r="BN1" s="151"/>
      <c r="BO1" s="151"/>
    </row>
    <row r="2" spans="1:83" s="88" customFormat="1" ht="18.600000000000001" customHeight="1">
      <c r="A2" s="226" t="s">
        <v>1</v>
      </c>
      <c r="B2" s="227"/>
      <c r="C2" s="221" t="str">
        <f>BASEBID!E4</f>
        <v>LANDSCAPING SAMPLE</v>
      </c>
      <c r="D2" s="98"/>
      <c r="E2" s="217"/>
      <c r="F2" s="218"/>
      <c r="G2" s="219"/>
      <c r="H2" s="219"/>
      <c r="I2" s="102"/>
      <c r="J2" s="102"/>
      <c r="K2" s="102"/>
      <c r="L2" s="103"/>
      <c r="M2" s="15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row>
    <row r="3" spans="1:83" s="88" customFormat="1" ht="18.600000000000001" customHeight="1">
      <c r="A3" s="228"/>
      <c r="B3" s="229"/>
      <c r="C3" s="222"/>
      <c r="D3" s="98"/>
      <c r="E3" s="99"/>
      <c r="F3" s="100"/>
      <c r="G3" s="100"/>
      <c r="H3" s="100"/>
      <c r="I3" s="102"/>
      <c r="J3" s="102"/>
      <c r="K3" s="102"/>
      <c r="L3" s="103"/>
      <c r="M3" s="15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row>
    <row r="4" spans="1:83" s="88" customFormat="1" ht="18.600000000000001" customHeight="1">
      <c r="A4" s="226" t="s">
        <v>2</v>
      </c>
      <c r="B4" s="227"/>
      <c r="C4" s="221">
        <f>BASEBID!E5</f>
        <v>0</v>
      </c>
      <c r="D4" s="98"/>
      <c r="E4" s="218"/>
      <c r="F4" s="218"/>
      <c r="G4" s="218"/>
      <c r="H4" s="218"/>
      <c r="I4" s="102"/>
      <c r="J4" s="230" t="s">
        <v>3</v>
      </c>
      <c r="K4" s="231"/>
      <c r="L4" s="223">
        <v>3500</v>
      </c>
      <c r="M4" s="225" t="s">
        <v>4</v>
      </c>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row>
    <row r="5" spans="1:83" s="88" customFormat="1" ht="18.600000000000001" customHeight="1">
      <c r="A5" s="228"/>
      <c r="B5" s="229"/>
      <c r="C5" s="222"/>
      <c r="D5" s="98"/>
      <c r="E5" s="100"/>
      <c r="F5" s="100"/>
      <c r="G5" s="100"/>
      <c r="H5" s="100"/>
      <c r="I5" s="102"/>
      <c r="J5" s="232"/>
      <c r="K5" s="233"/>
      <c r="L5" s="224"/>
      <c r="M5" s="225"/>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row>
    <row r="6" spans="1:83" s="88" customFormat="1">
      <c r="A6" s="101"/>
      <c r="B6" s="102"/>
      <c r="C6" s="103"/>
      <c r="D6" s="102"/>
      <c r="E6" s="102"/>
      <c r="F6" s="102"/>
      <c r="G6" s="102"/>
      <c r="H6" s="102"/>
      <c r="I6" s="102"/>
      <c r="J6" s="102"/>
      <c r="K6" s="102"/>
      <c r="L6" s="103"/>
      <c r="M6" s="152"/>
      <c r="N6" s="102"/>
      <c r="O6" s="102"/>
      <c r="P6" s="102"/>
      <c r="Q6" s="102"/>
      <c r="R6" s="102"/>
      <c r="S6" s="102"/>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row>
    <row r="7" spans="1:83" s="87" customFormat="1" ht="30.75" customHeight="1">
      <c r="A7" s="21" t="s">
        <v>5</v>
      </c>
      <c r="B7" s="104" t="s">
        <v>6</v>
      </c>
      <c r="C7" s="104" t="s">
        <v>7</v>
      </c>
      <c r="D7" s="105"/>
      <c r="E7" s="106"/>
      <c r="F7" s="104"/>
      <c r="G7" s="107"/>
      <c r="H7" s="108"/>
      <c r="I7" s="153"/>
      <c r="J7" s="153"/>
      <c r="K7" s="154" t="s">
        <v>8</v>
      </c>
      <c r="L7" s="104" t="s">
        <v>9</v>
      </c>
      <c r="M7" s="155">
        <f>M39/L4</f>
        <v>1573.4376993680542</v>
      </c>
      <c r="N7" s="156"/>
      <c r="O7" s="156"/>
      <c r="P7" s="151"/>
      <c r="Q7" s="151"/>
      <c r="R7" s="151"/>
      <c r="S7" s="151"/>
      <c r="T7" s="151"/>
      <c r="U7" s="151"/>
      <c r="V7" s="151"/>
      <c r="W7" s="151"/>
      <c r="X7" s="151"/>
      <c r="Y7" s="151"/>
      <c r="Z7" s="151"/>
      <c r="AA7" s="151"/>
      <c r="AB7" s="151"/>
      <c r="AC7" s="151"/>
      <c r="AD7" s="151"/>
      <c r="AE7" s="151"/>
      <c r="AF7" s="151"/>
      <c r="AG7" s="151"/>
      <c r="AH7" s="151"/>
      <c r="AI7" s="151"/>
      <c r="AJ7" s="151"/>
      <c r="AK7" s="151"/>
      <c r="AL7" s="151"/>
      <c r="AM7" s="151"/>
      <c r="AN7" s="151"/>
      <c r="AO7" s="151"/>
      <c r="AP7" s="151"/>
      <c r="AQ7" s="151"/>
      <c r="AR7" s="151"/>
      <c r="AS7" s="151"/>
      <c r="AT7" s="151"/>
      <c r="AU7" s="151"/>
      <c r="AV7" s="151"/>
      <c r="AW7" s="151"/>
      <c r="AX7" s="151"/>
      <c r="AY7" s="151"/>
      <c r="AZ7" s="151"/>
      <c r="BA7" s="151"/>
      <c r="BB7" s="151"/>
      <c r="BC7" s="151"/>
      <c r="BD7" s="151"/>
      <c r="BE7" s="151"/>
      <c r="BF7" s="151"/>
      <c r="BG7" s="151"/>
      <c r="BH7" s="151"/>
      <c r="BI7" s="151"/>
      <c r="BJ7" s="151"/>
      <c r="BK7" s="151"/>
      <c r="BL7" s="151"/>
      <c r="BM7" s="151"/>
      <c r="BN7" s="151"/>
      <c r="BO7" s="151"/>
    </row>
    <row r="8" spans="1:83" s="87" customFormat="1" ht="15.75">
      <c r="A8" s="102"/>
      <c r="B8" s="102"/>
      <c r="C8" s="103"/>
      <c r="D8" s="109"/>
      <c r="E8" s="110"/>
      <c r="F8" s="111"/>
      <c r="G8" s="112"/>
      <c r="H8" s="113"/>
      <c r="I8" s="111"/>
      <c r="J8" s="111"/>
      <c r="K8" s="111"/>
      <c r="L8" s="103"/>
      <c r="M8" s="102"/>
      <c r="N8" s="156"/>
      <c r="O8" s="156"/>
      <c r="P8" s="156"/>
      <c r="Q8" s="156"/>
      <c r="R8" s="156"/>
      <c r="S8" s="156"/>
      <c r="T8" s="156"/>
      <c r="U8" s="156"/>
      <c r="V8" s="156"/>
      <c r="W8" s="156"/>
      <c r="X8" s="156"/>
      <c r="Y8" s="156"/>
      <c r="Z8" s="156"/>
      <c r="AA8" s="156"/>
      <c r="AB8" s="156"/>
      <c r="AC8" s="156"/>
      <c r="AD8" s="156"/>
      <c r="AE8" s="156"/>
      <c r="AF8" s="156"/>
      <c r="AG8" s="156"/>
      <c r="AH8" s="156"/>
      <c r="AI8" s="156"/>
      <c r="AJ8" s="156"/>
      <c r="AK8" s="156"/>
      <c r="AL8" s="156"/>
      <c r="AM8" s="156"/>
      <c r="AN8" s="156"/>
      <c r="AO8" s="156"/>
      <c r="AP8" s="156"/>
      <c r="AQ8" s="156"/>
      <c r="AR8" s="156"/>
      <c r="AS8" s="156"/>
      <c r="AT8" s="156"/>
      <c r="AU8" s="156"/>
      <c r="AV8" s="156"/>
      <c r="AW8" s="156"/>
      <c r="AX8" s="156"/>
      <c r="AY8" s="156"/>
      <c r="AZ8" s="156"/>
      <c r="BA8" s="156"/>
      <c r="BB8" s="156"/>
      <c r="BC8" s="156"/>
      <c r="BD8" s="156"/>
      <c r="BE8" s="156"/>
      <c r="BF8" s="156"/>
      <c r="BG8" s="156"/>
      <c r="BH8" s="156"/>
      <c r="BI8" s="156"/>
      <c r="BJ8" s="156"/>
      <c r="BK8" s="156"/>
      <c r="BL8" s="156"/>
      <c r="BM8" s="156"/>
      <c r="BN8" s="156"/>
      <c r="BO8" s="156"/>
      <c r="BP8" s="89"/>
      <c r="BQ8" s="89"/>
      <c r="BR8" s="89"/>
      <c r="BS8" s="89"/>
      <c r="BT8" s="89"/>
      <c r="BU8" s="89"/>
      <c r="BV8" s="89"/>
      <c r="BW8" s="89"/>
      <c r="BX8" s="89"/>
      <c r="BY8" s="89"/>
      <c r="BZ8" s="89"/>
      <c r="CA8" s="89"/>
      <c r="CB8" s="89"/>
      <c r="CC8" s="89"/>
      <c r="CD8" s="89"/>
      <c r="CE8" s="89"/>
    </row>
    <row r="9" spans="1:83" s="87" customFormat="1" ht="21" customHeight="1">
      <c r="A9" s="220" t="s">
        <v>10</v>
      </c>
      <c r="B9" s="216"/>
      <c r="C9" s="216"/>
      <c r="D9" s="216"/>
      <c r="E9" s="216"/>
      <c r="F9" s="216"/>
      <c r="G9" s="216"/>
      <c r="H9" s="216"/>
      <c r="I9" s="216"/>
      <c r="J9" s="216"/>
      <c r="K9" s="216"/>
      <c r="L9" s="216"/>
      <c r="M9" s="157" t="e">
        <f>SUM(K10:K33)</f>
        <v>#REF!</v>
      </c>
      <c r="N9" s="156"/>
      <c r="O9" s="156"/>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151"/>
      <c r="AO9" s="151"/>
      <c r="AP9" s="151"/>
      <c r="AQ9" s="151"/>
      <c r="AR9" s="151"/>
      <c r="AS9" s="151"/>
      <c r="AT9" s="151"/>
      <c r="AU9" s="151"/>
      <c r="AV9" s="151"/>
      <c r="AW9" s="151"/>
      <c r="AX9" s="151"/>
      <c r="AY9" s="151"/>
      <c r="AZ9" s="151"/>
      <c r="BA9" s="151"/>
      <c r="BB9" s="151"/>
      <c r="BC9" s="151"/>
      <c r="BD9" s="151"/>
      <c r="BE9" s="151"/>
      <c r="BF9" s="151"/>
      <c r="BG9" s="151"/>
      <c r="BH9" s="151"/>
      <c r="BI9" s="151"/>
      <c r="BJ9" s="151"/>
      <c r="BK9" s="151"/>
      <c r="BL9" s="151"/>
      <c r="BM9" s="151"/>
      <c r="BN9" s="151"/>
      <c r="BO9" s="151"/>
    </row>
    <row r="10" spans="1:83" s="87" customFormat="1" ht="15.75">
      <c r="A10" s="114"/>
      <c r="B10" s="115"/>
      <c r="C10" s="103"/>
      <c r="D10" s="116"/>
      <c r="E10" s="116"/>
      <c r="F10" s="117"/>
      <c r="G10" s="118"/>
      <c r="H10" s="119"/>
      <c r="I10" s="158"/>
      <c r="J10" s="159"/>
      <c r="K10" s="160"/>
      <c r="L10" s="161"/>
      <c r="M10" s="152"/>
      <c r="N10" s="156"/>
      <c r="O10" s="156"/>
      <c r="P10" s="156"/>
      <c r="Q10" s="156"/>
      <c r="R10" s="156"/>
      <c r="S10" s="156"/>
      <c r="T10" s="156"/>
      <c r="U10" s="156"/>
      <c r="V10" s="156"/>
      <c r="W10" s="156"/>
      <c r="X10" s="156"/>
      <c r="Y10" s="156"/>
      <c r="Z10" s="156"/>
      <c r="AA10" s="156"/>
      <c r="AB10" s="156"/>
      <c r="AC10" s="156"/>
      <c r="AD10" s="156"/>
      <c r="AE10" s="156"/>
      <c r="AF10" s="156"/>
      <c r="AG10" s="156"/>
      <c r="AH10" s="156"/>
      <c r="AI10" s="156"/>
      <c r="AJ10" s="156"/>
      <c r="AK10" s="156"/>
      <c r="AL10" s="156"/>
      <c r="AM10" s="156"/>
      <c r="AN10" s="156"/>
      <c r="AO10" s="156"/>
      <c r="AP10" s="156"/>
      <c r="AQ10" s="156"/>
      <c r="AR10" s="156"/>
      <c r="AS10" s="156"/>
      <c r="AT10" s="156"/>
      <c r="AU10" s="156"/>
      <c r="AV10" s="156"/>
      <c r="AW10" s="156"/>
      <c r="AX10" s="156"/>
      <c r="AY10" s="156"/>
      <c r="AZ10" s="156"/>
      <c r="BA10" s="156"/>
      <c r="BB10" s="156"/>
      <c r="BC10" s="156"/>
      <c r="BD10" s="156"/>
      <c r="BE10" s="156"/>
      <c r="BF10" s="156"/>
      <c r="BG10" s="156"/>
      <c r="BH10" s="156"/>
      <c r="BI10" s="156"/>
      <c r="BJ10" s="156"/>
      <c r="BK10" s="156"/>
      <c r="BL10" s="156"/>
      <c r="BM10" s="156"/>
      <c r="BN10" s="156"/>
      <c r="BO10" s="156"/>
      <c r="BP10" s="89"/>
      <c r="BQ10" s="89"/>
      <c r="BR10" s="89"/>
      <c r="BS10" s="89"/>
      <c r="BT10" s="89"/>
      <c r="BU10" s="89"/>
      <c r="BV10" s="89"/>
      <c r="BW10" s="89"/>
      <c r="BX10" s="89"/>
      <c r="BY10" s="89"/>
      <c r="BZ10" s="89"/>
      <c r="CA10" s="89"/>
      <c r="CB10" s="89"/>
      <c r="CC10" s="89"/>
      <c r="CD10" s="89"/>
      <c r="CE10" s="89"/>
    </row>
    <row r="11" spans="1:83" s="87" customFormat="1" ht="21" customHeight="1">
      <c r="A11" s="114"/>
      <c r="B11" s="115"/>
      <c r="C11" s="120" t="s">
        <v>11</v>
      </c>
      <c r="D11" s="116"/>
      <c r="E11" s="116"/>
      <c r="F11" s="117"/>
      <c r="G11" s="118"/>
      <c r="H11" s="119"/>
      <c r="I11" s="158"/>
      <c r="J11" s="159"/>
      <c r="K11" s="160"/>
      <c r="L11" s="161"/>
      <c r="M11" s="152"/>
      <c r="N11" s="156"/>
      <c r="O11" s="156"/>
      <c r="P11" s="156"/>
      <c r="Q11" s="156"/>
      <c r="R11" s="156"/>
      <c r="S11" s="156"/>
      <c r="T11" s="156"/>
      <c r="U11" s="156"/>
      <c r="V11" s="156"/>
      <c r="W11" s="156"/>
      <c r="X11" s="156"/>
      <c r="Y11" s="156"/>
      <c r="Z11" s="156"/>
      <c r="AA11" s="156"/>
      <c r="AB11" s="156"/>
      <c r="AC11" s="156"/>
      <c r="AD11" s="156"/>
      <c r="AE11" s="156"/>
      <c r="AF11" s="156"/>
      <c r="AG11" s="156"/>
      <c r="AH11" s="156"/>
      <c r="AI11" s="156"/>
      <c r="AJ11" s="156"/>
      <c r="AK11" s="156"/>
      <c r="AL11" s="156"/>
      <c r="AM11" s="156"/>
      <c r="AN11" s="156"/>
      <c r="AO11" s="156"/>
      <c r="AP11" s="156"/>
      <c r="AQ11" s="156"/>
      <c r="AR11" s="156"/>
      <c r="AS11" s="156"/>
      <c r="AT11" s="156"/>
      <c r="AU11" s="156"/>
      <c r="AV11" s="156"/>
      <c r="AW11" s="156"/>
      <c r="AX11" s="156"/>
      <c r="AY11" s="156"/>
      <c r="AZ11" s="156"/>
      <c r="BA11" s="156"/>
      <c r="BB11" s="156"/>
      <c r="BC11" s="156"/>
      <c r="BD11" s="156"/>
      <c r="BE11" s="156"/>
      <c r="BF11" s="156"/>
      <c r="BG11" s="156"/>
      <c r="BH11" s="156"/>
      <c r="BI11" s="156"/>
      <c r="BJ11" s="156"/>
      <c r="BK11" s="156"/>
      <c r="BL11" s="156"/>
      <c r="BM11" s="156"/>
      <c r="BN11" s="156"/>
      <c r="BO11" s="156"/>
      <c r="BP11" s="89"/>
      <c r="BQ11" s="89"/>
      <c r="BR11" s="89"/>
      <c r="BS11" s="89"/>
      <c r="BT11" s="89"/>
      <c r="BU11" s="89"/>
      <c r="BV11" s="89"/>
      <c r="BW11" s="89"/>
      <c r="BX11" s="89"/>
      <c r="BY11" s="89"/>
      <c r="BZ11" s="89"/>
      <c r="CA11" s="89"/>
      <c r="CB11" s="89"/>
      <c r="CC11" s="89"/>
      <c r="CD11" s="89"/>
      <c r="CE11" s="89"/>
    </row>
    <row r="12" spans="1:83" s="89" customFormat="1" ht="24.75">
      <c r="A12" s="114">
        <f>IF(C12&lt;&gt;"",1+MAX($A$2:A11),"")</f>
        <v>1</v>
      </c>
      <c r="B12" s="115"/>
      <c r="C12" s="121" t="s">
        <v>12</v>
      </c>
      <c r="D12" s="122"/>
      <c r="E12" s="122"/>
      <c r="F12" s="123"/>
      <c r="G12" s="118"/>
      <c r="H12" s="119"/>
      <c r="I12" s="158"/>
      <c r="J12" s="159"/>
      <c r="K12" s="162">
        <f>BASEBID!O9</f>
        <v>0</v>
      </c>
      <c r="L12" s="163">
        <f>K12/$L$4</f>
        <v>0</v>
      </c>
      <c r="M12" s="152"/>
      <c r="N12" s="156"/>
      <c r="O12" s="156"/>
      <c r="P12" s="156"/>
      <c r="Q12" s="156"/>
      <c r="R12" s="156"/>
      <c r="S12" s="156"/>
      <c r="T12" s="156"/>
      <c r="U12" s="156"/>
      <c r="V12" s="156"/>
      <c r="W12" s="156"/>
      <c r="X12" s="156"/>
      <c r="Y12" s="156"/>
      <c r="Z12" s="156"/>
      <c r="AA12" s="156"/>
      <c r="AB12" s="156"/>
      <c r="AC12" s="156"/>
      <c r="AD12" s="156"/>
      <c r="AE12" s="156"/>
      <c r="AF12" s="156"/>
      <c r="AG12" s="156"/>
      <c r="AH12" s="156"/>
      <c r="AI12" s="156"/>
      <c r="AJ12" s="156"/>
      <c r="AK12" s="156"/>
      <c r="AL12" s="156"/>
      <c r="AM12" s="156"/>
      <c r="AN12" s="156"/>
      <c r="AO12" s="156"/>
      <c r="AP12" s="156"/>
      <c r="AQ12" s="156"/>
      <c r="AR12" s="156"/>
      <c r="AS12" s="156"/>
      <c r="AT12" s="156"/>
      <c r="AU12" s="156"/>
      <c r="AV12" s="156"/>
      <c r="AW12" s="156"/>
      <c r="AX12" s="156"/>
      <c r="AY12" s="156"/>
      <c r="AZ12" s="156"/>
      <c r="BA12" s="156"/>
      <c r="BB12" s="156"/>
      <c r="BC12" s="156"/>
      <c r="BD12" s="156"/>
      <c r="BE12" s="156"/>
      <c r="BF12" s="156"/>
      <c r="BG12" s="156"/>
      <c r="BH12" s="156"/>
      <c r="BI12" s="156"/>
      <c r="BJ12" s="156"/>
      <c r="BK12" s="156"/>
      <c r="BL12" s="156"/>
      <c r="BM12" s="156"/>
      <c r="BN12" s="156"/>
      <c r="BO12" s="156"/>
      <c r="BP12" s="156"/>
      <c r="BQ12" s="156"/>
      <c r="BR12" s="156"/>
      <c r="BS12" s="156"/>
      <c r="BT12" s="156"/>
      <c r="BU12" s="156"/>
      <c r="BV12" s="156"/>
    </row>
    <row r="13" spans="1:83" s="89" customFormat="1" ht="24.75">
      <c r="A13" s="114">
        <f>IF(C13&lt;&gt;"",1+MAX($A$2:A12),"")</f>
        <v>2</v>
      </c>
      <c r="B13" s="115"/>
      <c r="C13" s="121" t="s">
        <v>13</v>
      </c>
      <c r="D13" s="122"/>
      <c r="E13" s="122"/>
      <c r="F13" s="123"/>
      <c r="G13" s="118"/>
      <c r="H13" s="119"/>
      <c r="I13" s="164"/>
      <c r="J13" s="159"/>
      <c r="K13" s="162" t="e">
        <f>BASEBID!#REF!</f>
        <v>#REF!</v>
      </c>
      <c r="L13" s="163" t="e">
        <f t="shared" ref="L13:L32" si="0">K13/$L$4</f>
        <v>#REF!</v>
      </c>
      <c r="M13" s="152"/>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c r="AK13" s="156"/>
      <c r="AL13" s="156"/>
      <c r="AM13" s="156"/>
      <c r="AN13" s="156"/>
      <c r="AO13" s="156"/>
      <c r="AP13" s="156"/>
      <c r="AQ13" s="156"/>
      <c r="AR13" s="156"/>
      <c r="AS13" s="156"/>
      <c r="AT13" s="156"/>
      <c r="AU13" s="156"/>
      <c r="AV13" s="156"/>
      <c r="AW13" s="156"/>
      <c r="AX13" s="156"/>
      <c r="AY13" s="156"/>
      <c r="AZ13" s="156"/>
      <c r="BA13" s="156"/>
      <c r="BB13" s="156"/>
      <c r="BC13" s="156"/>
      <c r="BD13" s="156"/>
      <c r="BE13" s="156"/>
      <c r="BF13" s="156"/>
      <c r="BG13" s="156"/>
      <c r="BH13" s="156"/>
      <c r="BI13" s="156"/>
      <c r="BJ13" s="156"/>
      <c r="BK13" s="156"/>
      <c r="BL13" s="156"/>
      <c r="BM13" s="156"/>
      <c r="BN13" s="156"/>
      <c r="BO13" s="156"/>
      <c r="BP13" s="156"/>
      <c r="BQ13" s="156"/>
      <c r="BR13" s="156"/>
      <c r="BS13" s="156"/>
      <c r="BT13" s="156"/>
      <c r="BU13" s="156"/>
      <c r="BV13" s="156"/>
    </row>
    <row r="14" spans="1:83" s="89" customFormat="1" ht="23.1" customHeight="1">
      <c r="A14" s="114">
        <f>IF(C14&lt;&gt;"",1+MAX($A$2:A13),"")</f>
        <v>3</v>
      </c>
      <c r="B14" s="115"/>
      <c r="C14" s="121" t="s">
        <v>14</v>
      </c>
      <c r="D14" s="122"/>
      <c r="E14" s="122"/>
      <c r="F14" s="123"/>
      <c r="G14" s="118"/>
      <c r="H14" s="119"/>
      <c r="I14" s="158"/>
      <c r="J14" s="159"/>
      <c r="K14" s="162" t="e">
        <f>BASEBID!#REF!</f>
        <v>#REF!</v>
      </c>
      <c r="L14" s="163" t="e">
        <f t="shared" si="0"/>
        <v>#REF!</v>
      </c>
      <c r="M14" s="152"/>
      <c r="N14" s="156"/>
      <c r="O14" s="156"/>
      <c r="P14" s="156"/>
      <c r="Q14" s="156"/>
      <c r="R14" s="156"/>
      <c r="S14" s="156"/>
      <c r="T14" s="156"/>
      <c r="U14" s="156"/>
      <c r="V14" s="156"/>
      <c r="W14" s="156"/>
      <c r="X14" s="156"/>
      <c r="Y14" s="156"/>
      <c r="Z14" s="156"/>
      <c r="AA14" s="156"/>
      <c r="AB14" s="156"/>
      <c r="AC14" s="156"/>
      <c r="AD14" s="156"/>
      <c r="AE14" s="156"/>
      <c r="AF14" s="156"/>
      <c r="AG14" s="156"/>
      <c r="AH14" s="156"/>
      <c r="AI14" s="156"/>
      <c r="AJ14" s="156"/>
      <c r="AK14" s="156"/>
      <c r="AL14" s="156"/>
      <c r="AM14" s="156"/>
      <c r="AN14" s="156"/>
      <c r="AO14" s="156"/>
      <c r="AP14" s="156"/>
      <c r="AQ14" s="156"/>
      <c r="AR14" s="156"/>
      <c r="AS14" s="156"/>
      <c r="AT14" s="156"/>
      <c r="AU14" s="156"/>
      <c r="AV14" s="156"/>
      <c r="AW14" s="156"/>
      <c r="AX14" s="156"/>
      <c r="AY14" s="156"/>
      <c r="AZ14" s="156"/>
      <c r="BA14" s="156"/>
      <c r="BB14" s="156"/>
      <c r="BC14" s="156"/>
      <c r="BD14" s="156"/>
      <c r="BE14" s="156"/>
      <c r="BF14" s="156"/>
      <c r="BG14" s="156"/>
      <c r="BH14" s="156"/>
      <c r="BI14" s="156"/>
      <c r="BJ14" s="156"/>
      <c r="BK14" s="156"/>
      <c r="BL14" s="156"/>
      <c r="BM14" s="156"/>
      <c r="BN14" s="156"/>
      <c r="BO14" s="156"/>
      <c r="BP14" s="156"/>
      <c r="BQ14" s="156"/>
      <c r="BR14" s="156"/>
      <c r="BS14" s="156"/>
      <c r="BT14" s="156"/>
      <c r="BU14" s="156"/>
      <c r="BV14" s="156"/>
    </row>
    <row r="15" spans="1:83" s="89" customFormat="1" ht="23.1" customHeight="1">
      <c r="A15" s="114">
        <f>IF(C15&lt;&gt;"",1+MAX($A$2:A14),"")</f>
        <v>4</v>
      </c>
      <c r="B15" s="115"/>
      <c r="C15" s="121" t="s">
        <v>15</v>
      </c>
      <c r="D15" s="122"/>
      <c r="E15" s="122"/>
      <c r="F15" s="123"/>
      <c r="G15" s="118"/>
      <c r="H15" s="119"/>
      <c r="I15" s="158"/>
      <c r="J15" s="159"/>
      <c r="K15" s="162" t="e">
        <f>BASEBID!#REF!</f>
        <v>#REF!</v>
      </c>
      <c r="L15" s="163" t="e">
        <f t="shared" si="0"/>
        <v>#REF!</v>
      </c>
      <c r="M15" s="152"/>
      <c r="N15" s="156"/>
      <c r="O15" s="156"/>
      <c r="P15" s="156"/>
      <c r="Q15" s="156"/>
      <c r="R15" s="156"/>
      <c r="S15" s="156"/>
      <c r="T15" s="156"/>
      <c r="U15" s="156"/>
      <c r="V15" s="156"/>
      <c r="W15" s="156"/>
      <c r="X15" s="156"/>
      <c r="Y15" s="156"/>
      <c r="Z15" s="156"/>
      <c r="AA15" s="156"/>
      <c r="AB15" s="156"/>
      <c r="AC15" s="156"/>
      <c r="AD15" s="156"/>
      <c r="AE15" s="156"/>
      <c r="AF15" s="156"/>
      <c r="AG15" s="156"/>
      <c r="AH15" s="156"/>
      <c r="AI15" s="156"/>
      <c r="AJ15" s="156"/>
      <c r="AK15" s="156"/>
      <c r="AL15" s="156"/>
      <c r="AM15" s="156"/>
      <c r="AN15" s="156"/>
      <c r="AO15" s="156"/>
      <c r="AP15" s="156"/>
      <c r="AQ15" s="156"/>
      <c r="AR15" s="156"/>
      <c r="AS15" s="156"/>
      <c r="AT15" s="156"/>
      <c r="AU15" s="156"/>
      <c r="AV15" s="156"/>
      <c r="AW15" s="156"/>
      <c r="AX15" s="156"/>
      <c r="AY15" s="156"/>
      <c r="AZ15" s="156"/>
      <c r="BA15" s="156"/>
      <c r="BB15" s="156"/>
      <c r="BC15" s="156"/>
      <c r="BD15" s="156"/>
      <c r="BE15" s="156"/>
      <c r="BF15" s="156"/>
      <c r="BG15" s="156"/>
      <c r="BH15" s="156"/>
      <c r="BI15" s="156"/>
      <c r="BJ15" s="156"/>
      <c r="BK15" s="156"/>
      <c r="BL15" s="156"/>
      <c r="BM15" s="156"/>
      <c r="BN15" s="156"/>
      <c r="BO15" s="156"/>
      <c r="BP15" s="156"/>
      <c r="BQ15" s="156"/>
      <c r="BR15" s="156"/>
      <c r="BS15" s="156"/>
      <c r="BT15" s="156"/>
      <c r="BU15" s="156"/>
      <c r="BV15" s="156"/>
    </row>
    <row r="16" spans="1:83" s="89" customFormat="1" ht="24.75">
      <c r="A16" s="114">
        <f>IF(C16&lt;&gt;"",1+MAX($A$2:A15),"")</f>
        <v>5</v>
      </c>
      <c r="B16" s="115"/>
      <c r="C16" s="121" t="s">
        <v>16</v>
      </c>
      <c r="D16" s="122"/>
      <c r="E16" s="122"/>
      <c r="F16" s="123"/>
      <c r="G16" s="118"/>
      <c r="H16" s="119"/>
      <c r="I16" s="158"/>
      <c r="J16" s="159"/>
      <c r="K16" s="162" t="e">
        <f>BASEBID!#REF!</f>
        <v>#REF!</v>
      </c>
      <c r="L16" s="163" t="e">
        <f t="shared" si="0"/>
        <v>#REF!</v>
      </c>
      <c r="M16" s="152"/>
      <c r="N16" s="156"/>
      <c r="O16" s="156"/>
      <c r="P16" s="156"/>
      <c r="Q16" s="156"/>
      <c r="R16" s="156"/>
      <c r="S16" s="156"/>
      <c r="T16" s="156"/>
      <c r="U16" s="156"/>
      <c r="V16" s="156"/>
      <c r="W16" s="156"/>
      <c r="X16" s="156"/>
      <c r="Y16" s="156"/>
      <c r="Z16" s="156"/>
      <c r="AA16" s="156"/>
      <c r="AB16" s="156"/>
      <c r="AC16" s="156"/>
      <c r="AD16" s="156"/>
      <c r="AE16" s="156"/>
      <c r="AF16" s="156"/>
      <c r="AG16" s="156"/>
      <c r="AH16" s="156"/>
      <c r="AI16" s="156"/>
      <c r="AJ16" s="156"/>
      <c r="AK16" s="156"/>
      <c r="AL16" s="156"/>
      <c r="AM16" s="156"/>
      <c r="AN16" s="156"/>
      <c r="AO16" s="156"/>
      <c r="AP16" s="156"/>
      <c r="AQ16" s="156"/>
      <c r="AR16" s="156"/>
      <c r="AS16" s="156"/>
      <c r="AT16" s="156"/>
      <c r="AU16" s="156"/>
      <c r="AV16" s="156"/>
      <c r="AW16" s="156"/>
      <c r="AX16" s="156"/>
      <c r="AY16" s="156"/>
      <c r="AZ16" s="156"/>
      <c r="BA16" s="156"/>
      <c r="BB16" s="156"/>
      <c r="BC16" s="156"/>
      <c r="BD16" s="156"/>
      <c r="BE16" s="156"/>
      <c r="BF16" s="156"/>
      <c r="BG16" s="156"/>
      <c r="BH16" s="156"/>
      <c r="BI16" s="156"/>
      <c r="BJ16" s="156"/>
      <c r="BK16" s="156"/>
      <c r="BL16" s="156"/>
      <c r="BM16" s="156"/>
      <c r="BN16" s="156"/>
      <c r="BO16" s="156"/>
      <c r="BP16" s="156"/>
      <c r="BQ16" s="156"/>
      <c r="BR16" s="156"/>
      <c r="BS16" s="156"/>
      <c r="BT16" s="156"/>
      <c r="BU16" s="156"/>
      <c r="BV16" s="156"/>
    </row>
    <row r="17" spans="1:74" s="89" customFormat="1" ht="24.75">
      <c r="A17" s="114">
        <f>IF(C17&lt;&gt;"",1+MAX($A$2:A16),"")</f>
        <v>6</v>
      </c>
      <c r="B17" s="115"/>
      <c r="C17" s="121" t="s">
        <v>17</v>
      </c>
      <c r="D17" s="122"/>
      <c r="E17" s="122"/>
      <c r="F17" s="123"/>
      <c r="G17" s="118"/>
      <c r="H17" s="119"/>
      <c r="I17" s="158"/>
      <c r="J17" s="159"/>
      <c r="K17" s="162" t="e">
        <f>BASEBID!#REF!</f>
        <v>#REF!</v>
      </c>
      <c r="L17" s="163" t="e">
        <f t="shared" si="0"/>
        <v>#REF!</v>
      </c>
      <c r="M17" s="152"/>
      <c r="N17" s="156"/>
      <c r="O17" s="156"/>
      <c r="P17" s="156"/>
      <c r="Q17" s="156"/>
      <c r="R17" s="156"/>
      <c r="S17" s="156"/>
      <c r="T17" s="156"/>
      <c r="U17" s="156"/>
      <c r="V17" s="156"/>
      <c r="W17" s="156"/>
      <c r="X17" s="156"/>
      <c r="Y17" s="156"/>
      <c r="Z17" s="156"/>
      <c r="AA17" s="156"/>
      <c r="AB17" s="156"/>
      <c r="AC17" s="156"/>
      <c r="AD17" s="156"/>
      <c r="AE17" s="156"/>
      <c r="AF17" s="156"/>
      <c r="AG17" s="156"/>
      <c r="AH17" s="156"/>
      <c r="AI17" s="156"/>
      <c r="AJ17" s="156"/>
      <c r="AK17" s="156"/>
      <c r="AL17" s="156"/>
      <c r="AM17" s="156"/>
      <c r="AN17" s="156"/>
      <c r="AO17" s="156"/>
      <c r="AP17" s="156"/>
      <c r="AQ17" s="156"/>
      <c r="AR17" s="156"/>
      <c r="AS17" s="156"/>
      <c r="AT17" s="156"/>
      <c r="AU17" s="156"/>
      <c r="AV17" s="156"/>
      <c r="AW17" s="156"/>
      <c r="AX17" s="156"/>
      <c r="AY17" s="156"/>
      <c r="AZ17" s="156"/>
      <c r="BA17" s="156"/>
      <c r="BB17" s="156"/>
      <c r="BC17" s="156"/>
      <c r="BD17" s="156"/>
      <c r="BE17" s="156"/>
      <c r="BF17" s="156"/>
      <c r="BG17" s="156"/>
      <c r="BH17" s="156"/>
      <c r="BI17" s="156"/>
      <c r="BJ17" s="156"/>
      <c r="BK17" s="156"/>
      <c r="BL17" s="156"/>
      <c r="BM17" s="156"/>
      <c r="BN17" s="156"/>
      <c r="BO17" s="156"/>
      <c r="BP17" s="156"/>
      <c r="BQ17" s="156"/>
      <c r="BR17" s="156"/>
      <c r="BS17" s="156"/>
      <c r="BT17" s="156"/>
      <c r="BU17" s="156"/>
      <c r="BV17" s="156"/>
    </row>
    <row r="18" spans="1:74" s="89" customFormat="1" ht="24.75">
      <c r="A18" s="114">
        <f>IF(C18&lt;&gt;"",1+MAX($A$2:A17),"")</f>
        <v>7</v>
      </c>
      <c r="B18" s="115"/>
      <c r="C18" s="121" t="s">
        <v>18</v>
      </c>
      <c r="D18" s="122"/>
      <c r="E18" s="122"/>
      <c r="F18" s="123"/>
      <c r="G18" s="118"/>
      <c r="H18" s="119"/>
      <c r="I18" s="158"/>
      <c r="J18" s="159"/>
      <c r="K18" s="162" t="e">
        <f>BASEBID!#REF!</f>
        <v>#REF!</v>
      </c>
      <c r="L18" s="163" t="e">
        <f t="shared" si="0"/>
        <v>#REF!</v>
      </c>
      <c r="M18" s="152"/>
      <c r="N18" s="156"/>
      <c r="O18" s="156"/>
      <c r="P18" s="156"/>
      <c r="Q18" s="156"/>
      <c r="R18" s="156"/>
      <c r="S18" s="156"/>
      <c r="T18" s="156"/>
      <c r="U18" s="156"/>
      <c r="V18" s="156"/>
      <c r="W18" s="156"/>
      <c r="X18" s="156"/>
      <c r="Y18" s="156"/>
      <c r="Z18" s="156"/>
      <c r="AA18" s="156"/>
      <c r="AB18" s="156"/>
      <c r="AC18" s="156"/>
      <c r="AD18" s="156"/>
      <c r="AE18" s="156"/>
      <c r="AF18" s="156"/>
      <c r="AG18" s="156"/>
      <c r="AH18" s="156"/>
      <c r="AI18" s="156"/>
      <c r="AJ18" s="156"/>
      <c r="AK18" s="156"/>
      <c r="AL18" s="156"/>
      <c r="AM18" s="156"/>
      <c r="AN18" s="156"/>
      <c r="AO18" s="156"/>
      <c r="AP18" s="156"/>
      <c r="AQ18" s="156"/>
      <c r="AR18" s="156"/>
      <c r="AS18" s="156"/>
      <c r="AT18" s="156"/>
      <c r="AU18" s="156"/>
      <c r="AV18" s="156"/>
      <c r="AW18" s="156"/>
      <c r="AX18" s="156"/>
      <c r="AY18" s="156"/>
      <c r="AZ18" s="156"/>
      <c r="BA18" s="156"/>
      <c r="BB18" s="156"/>
      <c r="BC18" s="156"/>
      <c r="BD18" s="156"/>
      <c r="BE18" s="156"/>
      <c r="BF18" s="156"/>
      <c r="BG18" s="156"/>
      <c r="BH18" s="156"/>
      <c r="BI18" s="156"/>
      <c r="BJ18" s="156"/>
      <c r="BK18" s="156"/>
      <c r="BL18" s="156"/>
      <c r="BM18" s="156"/>
      <c r="BN18" s="156"/>
      <c r="BO18" s="156"/>
      <c r="BP18" s="156"/>
      <c r="BQ18" s="156"/>
      <c r="BR18" s="156"/>
      <c r="BS18" s="156"/>
      <c r="BT18" s="156"/>
      <c r="BU18" s="156"/>
      <c r="BV18" s="156"/>
    </row>
    <row r="19" spans="1:74" s="89" customFormat="1" ht="24.75">
      <c r="A19" s="114">
        <f>IF(C19&lt;&gt;"",1+MAX($A$2:A18),"")</f>
        <v>8</v>
      </c>
      <c r="B19" s="115"/>
      <c r="C19" s="121" t="s">
        <v>19</v>
      </c>
      <c r="D19" s="122"/>
      <c r="E19" s="122"/>
      <c r="F19" s="123"/>
      <c r="G19" s="118"/>
      <c r="H19" s="119"/>
      <c r="I19" s="158"/>
      <c r="J19" s="159"/>
      <c r="K19" s="162" t="e">
        <f>BASEBID!#REF!</f>
        <v>#REF!</v>
      </c>
      <c r="L19" s="163" t="e">
        <f t="shared" si="0"/>
        <v>#REF!</v>
      </c>
      <c r="M19" s="152"/>
      <c r="N19" s="156"/>
      <c r="O19" s="156"/>
      <c r="P19" s="156"/>
      <c r="Q19" s="156"/>
      <c r="R19" s="156"/>
      <c r="S19" s="156"/>
      <c r="T19" s="156"/>
      <c r="U19" s="156"/>
      <c r="V19" s="156"/>
      <c r="W19" s="156"/>
      <c r="X19" s="156"/>
      <c r="Y19" s="156"/>
      <c r="Z19" s="156"/>
      <c r="AA19" s="156"/>
      <c r="AB19" s="156"/>
      <c r="AC19" s="156"/>
      <c r="AD19" s="156"/>
      <c r="AE19" s="156"/>
      <c r="AF19" s="156"/>
      <c r="AG19" s="156"/>
      <c r="AH19" s="156"/>
      <c r="AI19" s="156"/>
      <c r="AJ19" s="156"/>
      <c r="AK19" s="156"/>
      <c r="AL19" s="156"/>
      <c r="AM19" s="156"/>
      <c r="AN19" s="156"/>
      <c r="AO19" s="156"/>
      <c r="AP19" s="156"/>
      <c r="AQ19" s="156"/>
      <c r="AR19" s="156"/>
      <c r="AS19" s="156"/>
      <c r="AT19" s="156"/>
      <c r="AU19" s="156"/>
      <c r="AV19" s="156"/>
      <c r="AW19" s="156"/>
      <c r="AX19" s="156"/>
      <c r="AY19" s="156"/>
      <c r="AZ19" s="156"/>
      <c r="BA19" s="156"/>
      <c r="BB19" s="156"/>
      <c r="BC19" s="156"/>
      <c r="BD19" s="156"/>
      <c r="BE19" s="156"/>
      <c r="BF19" s="156"/>
      <c r="BG19" s="156"/>
      <c r="BH19" s="156"/>
      <c r="BI19" s="156"/>
      <c r="BJ19" s="156"/>
      <c r="BK19" s="156"/>
      <c r="BL19" s="156"/>
      <c r="BM19" s="156"/>
      <c r="BN19" s="156"/>
      <c r="BO19" s="156"/>
      <c r="BP19" s="156"/>
      <c r="BQ19" s="156"/>
      <c r="BR19" s="156"/>
      <c r="BS19" s="156"/>
      <c r="BT19" s="156"/>
      <c r="BU19" s="156"/>
      <c r="BV19" s="156"/>
    </row>
    <row r="20" spans="1:74" s="89" customFormat="1" ht="24.75">
      <c r="A20" s="114">
        <f>IF(C20&lt;&gt;"",1+MAX($A$2:A19),"")</f>
        <v>9</v>
      </c>
      <c r="B20" s="115"/>
      <c r="C20" s="121" t="s">
        <v>20</v>
      </c>
      <c r="D20" s="122"/>
      <c r="E20" s="122"/>
      <c r="F20" s="123"/>
      <c r="G20" s="118"/>
      <c r="H20" s="119"/>
      <c r="I20" s="165"/>
      <c r="J20" s="159"/>
      <c r="K20" s="162" t="e">
        <f>BASEBID!#REF!</f>
        <v>#REF!</v>
      </c>
      <c r="L20" s="163" t="e">
        <f t="shared" si="0"/>
        <v>#REF!</v>
      </c>
      <c r="M20" s="152"/>
      <c r="N20" s="156"/>
      <c r="O20" s="156"/>
      <c r="P20" s="156"/>
      <c r="Q20" s="156"/>
      <c r="R20" s="156"/>
      <c r="S20" s="156"/>
      <c r="T20" s="156"/>
      <c r="U20" s="156"/>
      <c r="V20" s="156"/>
      <c r="W20" s="156"/>
      <c r="X20" s="156"/>
      <c r="Y20" s="156"/>
      <c r="Z20" s="156"/>
      <c r="AA20" s="156"/>
      <c r="AB20" s="156"/>
      <c r="AC20" s="156"/>
      <c r="AD20" s="156"/>
      <c r="AE20" s="156"/>
      <c r="AF20" s="156"/>
      <c r="AG20" s="156"/>
      <c r="AH20" s="156"/>
      <c r="AI20" s="156"/>
      <c r="AJ20" s="156"/>
      <c r="AK20" s="156"/>
      <c r="AL20" s="156"/>
      <c r="AM20" s="156"/>
      <c r="AN20" s="156"/>
      <c r="AO20" s="156"/>
      <c r="AP20" s="156"/>
      <c r="AQ20" s="156"/>
      <c r="AR20" s="156"/>
      <c r="AS20" s="156"/>
      <c r="AT20" s="156"/>
      <c r="AU20" s="156"/>
      <c r="AV20" s="156"/>
      <c r="AW20" s="156"/>
      <c r="AX20" s="156"/>
      <c r="AY20" s="156"/>
      <c r="AZ20" s="156"/>
      <c r="BA20" s="156"/>
      <c r="BB20" s="156"/>
      <c r="BC20" s="156"/>
      <c r="BD20" s="156"/>
      <c r="BE20" s="156"/>
      <c r="BF20" s="156"/>
      <c r="BG20" s="156"/>
      <c r="BH20" s="156"/>
      <c r="BI20" s="156"/>
      <c r="BJ20" s="156"/>
      <c r="BK20" s="156"/>
      <c r="BL20" s="156"/>
      <c r="BM20" s="156"/>
      <c r="BN20" s="156"/>
      <c r="BO20" s="156"/>
      <c r="BP20" s="156"/>
      <c r="BQ20" s="156"/>
      <c r="BR20" s="156"/>
      <c r="BS20" s="156"/>
      <c r="BT20" s="156"/>
      <c r="BU20" s="156"/>
      <c r="BV20" s="156"/>
    </row>
    <row r="21" spans="1:74" s="89" customFormat="1" ht="24.75">
      <c r="A21" s="114">
        <f>IF(C21&lt;&gt;"",1+MAX($A$2:A20),"")</f>
        <v>10</v>
      </c>
      <c r="B21" s="124"/>
      <c r="C21" s="121" t="s">
        <v>21</v>
      </c>
      <c r="D21" s="122"/>
      <c r="E21" s="122"/>
      <c r="F21" s="123"/>
      <c r="G21" s="118"/>
      <c r="H21" s="119"/>
      <c r="I21" s="165"/>
      <c r="J21" s="159"/>
      <c r="K21" s="162" t="e">
        <f>BASEBID!#REF!</f>
        <v>#REF!</v>
      </c>
      <c r="L21" s="163" t="e">
        <f t="shared" si="0"/>
        <v>#REF!</v>
      </c>
      <c r="M21" s="152"/>
      <c r="N21" s="156"/>
      <c r="O21" s="156"/>
      <c r="P21" s="156"/>
      <c r="Q21" s="156"/>
      <c r="R21" s="156"/>
      <c r="S21" s="156"/>
      <c r="T21" s="156"/>
      <c r="U21" s="156"/>
      <c r="V21" s="156"/>
      <c r="W21" s="156"/>
      <c r="X21" s="156"/>
      <c r="Y21" s="156"/>
      <c r="Z21" s="156"/>
      <c r="AA21" s="156"/>
      <c r="AB21" s="156"/>
      <c r="AC21" s="156"/>
      <c r="AD21" s="156"/>
      <c r="AE21" s="156"/>
      <c r="AF21" s="156"/>
      <c r="AG21" s="156"/>
      <c r="AH21" s="156"/>
      <c r="AI21" s="156"/>
      <c r="AJ21" s="156"/>
      <c r="AK21" s="156"/>
      <c r="AL21" s="156"/>
      <c r="AM21" s="156"/>
      <c r="AN21" s="156"/>
      <c r="AO21" s="156"/>
      <c r="AP21" s="156"/>
      <c r="AQ21" s="156"/>
      <c r="AR21" s="156"/>
      <c r="AS21" s="156"/>
      <c r="AT21" s="156"/>
      <c r="AU21" s="156"/>
      <c r="AV21" s="156"/>
      <c r="AW21" s="156"/>
      <c r="AX21" s="156"/>
      <c r="AY21" s="156"/>
      <c r="AZ21" s="156"/>
      <c r="BA21" s="156"/>
      <c r="BB21" s="156"/>
      <c r="BC21" s="156"/>
      <c r="BD21" s="156"/>
      <c r="BE21" s="156"/>
      <c r="BF21" s="156"/>
      <c r="BG21" s="156"/>
      <c r="BH21" s="156"/>
      <c r="BI21" s="156"/>
      <c r="BJ21" s="156"/>
      <c r="BK21" s="156"/>
      <c r="BL21" s="156"/>
      <c r="BM21" s="156"/>
      <c r="BN21" s="156"/>
      <c r="BO21" s="156"/>
      <c r="BP21" s="156"/>
      <c r="BQ21" s="156"/>
      <c r="BR21" s="156"/>
      <c r="BS21" s="156"/>
      <c r="BT21" s="156"/>
      <c r="BU21" s="156"/>
      <c r="BV21" s="156"/>
    </row>
    <row r="22" spans="1:74" s="89" customFormat="1" ht="24.75">
      <c r="A22" s="114">
        <f>IF(C22&lt;&gt;"",1+MAX($A$2:A21),"")</f>
        <v>11</v>
      </c>
      <c r="B22" s="124"/>
      <c r="C22" s="121" t="s">
        <v>22</v>
      </c>
      <c r="D22" s="122"/>
      <c r="E22" s="122"/>
      <c r="F22" s="123"/>
      <c r="G22" s="118"/>
      <c r="H22" s="119"/>
      <c r="I22" s="165"/>
      <c r="J22" s="159"/>
      <c r="K22" s="162" t="e">
        <f>BASEBID!#REF!</f>
        <v>#REF!</v>
      </c>
      <c r="L22" s="163" t="e">
        <f t="shared" si="0"/>
        <v>#REF!</v>
      </c>
      <c r="M22" s="152"/>
      <c r="N22" s="156"/>
      <c r="O22" s="156"/>
      <c r="P22" s="156"/>
      <c r="Q22" s="156"/>
      <c r="R22" s="156"/>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156"/>
      <c r="AW22" s="156"/>
      <c r="AX22" s="156"/>
      <c r="AY22" s="156"/>
      <c r="AZ22" s="156"/>
      <c r="BA22" s="156"/>
      <c r="BB22" s="156"/>
      <c r="BC22" s="156"/>
      <c r="BD22" s="156"/>
      <c r="BE22" s="156"/>
      <c r="BF22" s="156"/>
      <c r="BG22" s="156"/>
      <c r="BH22" s="156"/>
      <c r="BI22" s="156"/>
      <c r="BJ22" s="156"/>
      <c r="BK22" s="156"/>
      <c r="BL22" s="156"/>
      <c r="BM22" s="156"/>
      <c r="BN22" s="156"/>
      <c r="BO22" s="156"/>
      <c r="BP22" s="156"/>
      <c r="BQ22" s="156"/>
      <c r="BR22" s="156"/>
      <c r="BS22" s="156"/>
      <c r="BT22" s="156"/>
      <c r="BU22" s="156"/>
      <c r="BV22" s="156"/>
    </row>
    <row r="23" spans="1:74" s="89" customFormat="1" ht="24.75">
      <c r="A23" s="114">
        <f>IF(C23&lt;&gt;"",1+MAX($A$2:A22),"")</f>
        <v>12</v>
      </c>
      <c r="B23" s="124"/>
      <c r="C23" s="121" t="s">
        <v>23</v>
      </c>
      <c r="D23" s="122"/>
      <c r="E23" s="122"/>
      <c r="F23" s="123"/>
      <c r="G23" s="118"/>
      <c r="H23" s="119"/>
      <c r="I23" s="165"/>
      <c r="J23" s="159"/>
      <c r="K23" s="162" t="e">
        <f>BASEBID!#REF!</f>
        <v>#REF!</v>
      </c>
      <c r="L23" s="163" t="e">
        <f t="shared" si="0"/>
        <v>#REF!</v>
      </c>
      <c r="M23" s="152"/>
      <c r="N23" s="156"/>
      <c r="O23" s="156"/>
      <c r="P23" s="156"/>
      <c r="Q23" s="156"/>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156"/>
      <c r="AW23" s="156"/>
      <c r="AX23" s="156"/>
      <c r="AY23" s="156"/>
      <c r="AZ23" s="156"/>
      <c r="BA23" s="156"/>
      <c r="BB23" s="156"/>
      <c r="BC23" s="156"/>
      <c r="BD23" s="156"/>
      <c r="BE23" s="156"/>
      <c r="BF23" s="156"/>
      <c r="BG23" s="156"/>
      <c r="BH23" s="156"/>
      <c r="BI23" s="156"/>
      <c r="BJ23" s="156"/>
      <c r="BK23" s="156"/>
      <c r="BL23" s="156"/>
      <c r="BM23" s="156"/>
      <c r="BN23" s="156"/>
      <c r="BO23" s="156"/>
      <c r="BP23" s="156"/>
      <c r="BQ23" s="156"/>
      <c r="BR23" s="156"/>
      <c r="BS23" s="156"/>
      <c r="BT23" s="156"/>
      <c r="BU23" s="156"/>
      <c r="BV23" s="156"/>
    </row>
    <row r="24" spans="1:74" s="89" customFormat="1" ht="24.75">
      <c r="A24" s="114">
        <f>IF(C24&lt;&gt;"",1+MAX($A$2:A23),"")</f>
        <v>13</v>
      </c>
      <c r="B24" s="124"/>
      <c r="C24" s="121" t="s">
        <v>24</v>
      </c>
      <c r="D24" s="122"/>
      <c r="E24" s="122"/>
      <c r="F24" s="123"/>
      <c r="G24" s="118"/>
      <c r="H24" s="119"/>
      <c r="I24" s="165"/>
      <c r="J24" s="159"/>
      <c r="K24" s="162" t="e">
        <f>BASEBID!#REF!</f>
        <v>#REF!</v>
      </c>
      <c r="L24" s="163" t="e">
        <f t="shared" si="0"/>
        <v>#REF!</v>
      </c>
      <c r="M24" s="152"/>
      <c r="N24" s="156"/>
      <c r="O24" s="156"/>
      <c r="P24" s="156"/>
      <c r="Q24" s="156"/>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156"/>
      <c r="AW24" s="156"/>
      <c r="AX24" s="156"/>
      <c r="AY24" s="156"/>
      <c r="AZ24" s="156"/>
      <c r="BA24" s="156"/>
      <c r="BB24" s="156"/>
      <c r="BC24" s="156"/>
      <c r="BD24" s="156"/>
      <c r="BE24" s="156"/>
      <c r="BF24" s="156"/>
      <c r="BG24" s="156"/>
      <c r="BH24" s="156"/>
      <c r="BI24" s="156"/>
      <c r="BJ24" s="156"/>
      <c r="BK24" s="156"/>
      <c r="BL24" s="156"/>
      <c r="BM24" s="156"/>
      <c r="BN24" s="156"/>
      <c r="BO24" s="156"/>
      <c r="BP24" s="156"/>
      <c r="BQ24" s="156"/>
      <c r="BR24" s="156"/>
      <c r="BS24" s="156"/>
      <c r="BT24" s="156"/>
      <c r="BU24" s="156"/>
      <c r="BV24" s="156"/>
    </row>
    <row r="25" spans="1:74" s="89" customFormat="1" ht="24.75">
      <c r="A25" s="114">
        <f>IF(C25&lt;&gt;"",1+MAX($A$2:A24),"")</f>
        <v>14</v>
      </c>
      <c r="B25" s="124"/>
      <c r="C25" s="121" t="s">
        <v>25</v>
      </c>
      <c r="D25" s="122"/>
      <c r="E25" s="122"/>
      <c r="F25" s="123"/>
      <c r="G25" s="118"/>
      <c r="H25" s="119"/>
      <c r="I25" s="165"/>
      <c r="J25" s="159"/>
      <c r="K25" s="162" t="e">
        <f>BASEBID!#REF!</f>
        <v>#REF!</v>
      </c>
      <c r="L25" s="163" t="e">
        <f t="shared" si="0"/>
        <v>#REF!</v>
      </c>
      <c r="M25" s="152"/>
      <c r="N25" s="156"/>
      <c r="O25" s="156"/>
      <c r="P25" s="156"/>
      <c r="Q25" s="156"/>
      <c r="R25" s="156"/>
      <c r="S25" s="156"/>
      <c r="T25" s="156"/>
      <c r="U25" s="156"/>
      <c r="V25" s="156"/>
      <c r="W25" s="156"/>
      <c r="X25" s="156"/>
      <c r="Y25" s="156"/>
      <c r="Z25" s="156"/>
      <c r="AA25" s="156"/>
      <c r="AB25" s="156"/>
      <c r="AC25" s="156"/>
      <c r="AD25" s="156"/>
      <c r="AE25" s="156"/>
      <c r="AF25" s="156"/>
      <c r="AG25" s="156"/>
      <c r="AH25" s="156"/>
      <c r="AI25" s="156"/>
      <c r="AJ25" s="156"/>
      <c r="AK25" s="156"/>
      <c r="AL25" s="156"/>
      <c r="AM25" s="156"/>
      <c r="AN25" s="156"/>
      <c r="AO25" s="156"/>
      <c r="AP25" s="156"/>
      <c r="AQ25" s="156"/>
      <c r="AR25" s="156"/>
      <c r="AS25" s="156"/>
      <c r="AT25" s="156"/>
      <c r="AU25" s="156"/>
      <c r="AV25" s="156"/>
      <c r="AW25" s="156"/>
      <c r="AX25" s="156"/>
      <c r="AY25" s="156"/>
      <c r="AZ25" s="156"/>
      <c r="BA25" s="156"/>
      <c r="BB25" s="156"/>
      <c r="BC25" s="156"/>
      <c r="BD25" s="156"/>
      <c r="BE25" s="156"/>
      <c r="BF25" s="156"/>
      <c r="BG25" s="156"/>
      <c r="BH25" s="156"/>
      <c r="BI25" s="156"/>
      <c r="BJ25" s="156"/>
      <c r="BK25" s="156"/>
      <c r="BL25" s="156"/>
      <c r="BM25" s="156"/>
      <c r="BN25" s="156"/>
      <c r="BO25" s="156"/>
      <c r="BP25" s="156"/>
      <c r="BQ25" s="156"/>
      <c r="BR25" s="156"/>
      <c r="BS25" s="156"/>
      <c r="BT25" s="156"/>
      <c r="BU25" s="156"/>
      <c r="BV25" s="156"/>
    </row>
    <row r="26" spans="1:74" s="89" customFormat="1" ht="24.75">
      <c r="A26" s="114">
        <f>IF(C26&lt;&gt;"",1+MAX($A$2:A25),"")</f>
        <v>15</v>
      </c>
      <c r="B26" s="124"/>
      <c r="C26" s="121" t="s">
        <v>26</v>
      </c>
      <c r="D26" s="122"/>
      <c r="E26" s="122"/>
      <c r="F26" s="123"/>
      <c r="G26" s="118"/>
      <c r="H26" s="119"/>
      <c r="I26" s="165"/>
      <c r="J26" s="159"/>
      <c r="K26" s="162" t="e">
        <f>BASEBID!#REF!</f>
        <v>#REF!</v>
      </c>
      <c r="L26" s="163" t="e">
        <f t="shared" si="0"/>
        <v>#REF!</v>
      </c>
      <c r="M26" s="152"/>
      <c r="N26" s="156"/>
      <c r="O26" s="156"/>
      <c r="P26" s="156"/>
      <c r="Q26" s="156"/>
      <c r="R26" s="156"/>
      <c r="S26" s="156"/>
      <c r="T26" s="156"/>
      <c r="U26" s="156"/>
      <c r="V26" s="156"/>
      <c r="W26" s="156"/>
      <c r="X26" s="156"/>
      <c r="Y26" s="156"/>
      <c r="Z26" s="156"/>
      <c r="AA26" s="156"/>
      <c r="AB26" s="156"/>
      <c r="AC26" s="156"/>
      <c r="AD26" s="156"/>
      <c r="AE26" s="156"/>
      <c r="AF26" s="156"/>
      <c r="AG26" s="156"/>
      <c r="AH26" s="156"/>
      <c r="AI26" s="156"/>
      <c r="AJ26" s="156"/>
      <c r="AK26" s="156"/>
      <c r="AL26" s="156"/>
      <c r="AM26" s="156"/>
      <c r="AN26" s="156"/>
      <c r="AO26" s="156"/>
      <c r="AP26" s="156"/>
      <c r="AQ26" s="156"/>
      <c r="AR26" s="156"/>
      <c r="AS26" s="156"/>
      <c r="AT26" s="156"/>
      <c r="AU26" s="156"/>
      <c r="AV26" s="156"/>
      <c r="AW26" s="156"/>
      <c r="AX26" s="156"/>
      <c r="AY26" s="156"/>
      <c r="AZ26" s="156"/>
      <c r="BA26" s="156"/>
      <c r="BB26" s="156"/>
      <c r="BC26" s="156"/>
      <c r="BD26" s="156"/>
      <c r="BE26" s="156"/>
      <c r="BF26" s="156"/>
      <c r="BG26" s="156"/>
      <c r="BH26" s="156"/>
      <c r="BI26" s="156"/>
      <c r="BJ26" s="156"/>
      <c r="BK26" s="156"/>
      <c r="BL26" s="156"/>
      <c r="BM26" s="156"/>
      <c r="BN26" s="156"/>
      <c r="BO26" s="156"/>
      <c r="BP26" s="156"/>
      <c r="BQ26" s="156"/>
      <c r="BR26" s="156"/>
      <c r="BS26" s="156"/>
      <c r="BT26" s="156"/>
      <c r="BU26" s="156"/>
      <c r="BV26" s="156"/>
    </row>
    <row r="27" spans="1:74" s="89" customFormat="1" ht="24.75">
      <c r="A27" s="114">
        <f>IF(C27&lt;&gt;"",1+MAX($A$2:A26),"")</f>
        <v>16</v>
      </c>
      <c r="B27" s="124"/>
      <c r="C27" s="121" t="s">
        <v>27</v>
      </c>
      <c r="D27" s="122"/>
      <c r="E27" s="122"/>
      <c r="F27" s="123"/>
      <c r="G27" s="118"/>
      <c r="H27" s="119"/>
      <c r="I27" s="165"/>
      <c r="J27" s="159"/>
      <c r="K27" s="162" t="e">
        <f>BASEBID!#REF!</f>
        <v>#REF!</v>
      </c>
      <c r="L27" s="163" t="e">
        <f t="shared" si="0"/>
        <v>#REF!</v>
      </c>
      <c r="M27" s="152"/>
      <c r="N27" s="156"/>
      <c r="O27" s="156"/>
      <c r="P27" s="156"/>
      <c r="Q27" s="156"/>
      <c r="R27" s="156"/>
      <c r="S27" s="156"/>
      <c r="T27" s="156"/>
      <c r="U27" s="156"/>
      <c r="V27" s="156"/>
      <c r="W27" s="156"/>
      <c r="X27" s="156"/>
      <c r="Y27" s="156"/>
      <c r="Z27" s="156"/>
      <c r="AA27" s="156"/>
      <c r="AB27" s="156"/>
      <c r="AC27" s="156"/>
      <c r="AD27" s="156"/>
      <c r="AE27" s="156"/>
      <c r="AF27" s="156"/>
      <c r="AG27" s="156"/>
      <c r="AH27" s="156"/>
      <c r="AI27" s="156"/>
      <c r="AJ27" s="156"/>
      <c r="AK27" s="156"/>
      <c r="AL27" s="156"/>
      <c r="AM27" s="156"/>
      <c r="AN27" s="156"/>
      <c r="AO27" s="156"/>
      <c r="AP27" s="156"/>
      <c r="AQ27" s="156"/>
      <c r="AR27" s="156"/>
      <c r="AS27" s="156"/>
      <c r="AT27" s="156"/>
      <c r="AU27" s="156"/>
      <c r="AV27" s="156"/>
      <c r="AW27" s="156"/>
      <c r="AX27" s="156"/>
      <c r="AY27" s="156"/>
      <c r="AZ27" s="156"/>
      <c r="BA27" s="156"/>
      <c r="BB27" s="156"/>
      <c r="BC27" s="156"/>
      <c r="BD27" s="156"/>
      <c r="BE27" s="156"/>
      <c r="BF27" s="156"/>
      <c r="BG27" s="156"/>
      <c r="BH27" s="156"/>
      <c r="BI27" s="156"/>
      <c r="BJ27" s="156"/>
      <c r="BK27" s="156"/>
      <c r="BL27" s="156"/>
      <c r="BM27" s="156"/>
      <c r="BN27" s="156"/>
      <c r="BO27" s="156"/>
      <c r="BP27" s="156"/>
      <c r="BQ27" s="156"/>
      <c r="BR27" s="156"/>
      <c r="BS27" s="156"/>
      <c r="BT27" s="156"/>
      <c r="BU27" s="156"/>
      <c r="BV27" s="156"/>
    </row>
    <row r="28" spans="1:74" s="89" customFormat="1" ht="24.75">
      <c r="A28" s="114">
        <f>IF(C28&lt;&gt;"",1+MAX($A$2:A27),"")</f>
        <v>17</v>
      </c>
      <c r="B28" s="124"/>
      <c r="C28" s="121" t="s">
        <v>28</v>
      </c>
      <c r="D28" s="122"/>
      <c r="E28" s="122"/>
      <c r="F28" s="123"/>
      <c r="G28" s="118"/>
      <c r="H28" s="119"/>
      <c r="I28" s="165"/>
      <c r="J28" s="159"/>
      <c r="K28" s="162" t="e">
        <f>BASEBID!#REF!</f>
        <v>#REF!</v>
      </c>
      <c r="L28" s="163" t="e">
        <f t="shared" si="0"/>
        <v>#REF!</v>
      </c>
      <c r="M28" s="152"/>
      <c r="N28" s="156"/>
      <c r="O28" s="156"/>
      <c r="P28" s="156"/>
      <c r="Q28" s="156"/>
      <c r="R28" s="156"/>
      <c r="S28" s="156"/>
      <c r="T28" s="156"/>
      <c r="U28" s="156"/>
      <c r="V28" s="156"/>
      <c r="W28" s="156"/>
      <c r="X28" s="156"/>
      <c r="Y28" s="156"/>
      <c r="Z28" s="156"/>
      <c r="AA28" s="156"/>
      <c r="AB28" s="156"/>
      <c r="AC28" s="156"/>
      <c r="AD28" s="156"/>
      <c r="AE28" s="156"/>
      <c r="AF28" s="156"/>
      <c r="AG28" s="156"/>
      <c r="AH28" s="156"/>
      <c r="AI28" s="156"/>
      <c r="AJ28" s="156"/>
      <c r="AK28" s="156"/>
      <c r="AL28" s="156"/>
      <c r="AM28" s="156"/>
      <c r="AN28" s="156"/>
      <c r="AO28" s="156"/>
      <c r="AP28" s="156"/>
      <c r="AQ28" s="156"/>
      <c r="AR28" s="156"/>
      <c r="AS28" s="156"/>
      <c r="AT28" s="156"/>
      <c r="AU28" s="156"/>
      <c r="AV28" s="156"/>
      <c r="AW28" s="156"/>
      <c r="AX28" s="156"/>
      <c r="AY28" s="156"/>
      <c r="AZ28" s="156"/>
      <c r="BA28" s="156"/>
      <c r="BB28" s="156"/>
      <c r="BC28" s="156"/>
      <c r="BD28" s="156"/>
      <c r="BE28" s="156"/>
      <c r="BF28" s="156"/>
      <c r="BG28" s="156"/>
      <c r="BH28" s="156"/>
      <c r="BI28" s="156"/>
      <c r="BJ28" s="156"/>
      <c r="BK28" s="156"/>
      <c r="BL28" s="156"/>
      <c r="BM28" s="156"/>
      <c r="BN28" s="156"/>
      <c r="BO28" s="156"/>
      <c r="BP28" s="156"/>
      <c r="BQ28" s="156"/>
      <c r="BR28" s="156"/>
      <c r="BS28" s="156"/>
      <c r="BT28" s="156"/>
      <c r="BU28" s="156"/>
      <c r="BV28" s="156"/>
    </row>
    <row r="29" spans="1:74" s="89" customFormat="1" ht="24.75">
      <c r="A29" s="114">
        <f>IF(C29&lt;&gt;"",1+MAX($A$2:A28),"")</f>
        <v>18</v>
      </c>
      <c r="B29" s="124"/>
      <c r="C29" s="121" t="s">
        <v>29</v>
      </c>
      <c r="D29" s="122"/>
      <c r="E29" s="122"/>
      <c r="F29" s="123"/>
      <c r="G29" s="118"/>
      <c r="H29" s="119"/>
      <c r="I29" s="165"/>
      <c r="J29" s="159"/>
      <c r="K29" s="162" t="e">
        <f>BASEBID!#REF!</f>
        <v>#REF!</v>
      </c>
      <c r="L29" s="163" t="e">
        <f t="shared" si="0"/>
        <v>#REF!</v>
      </c>
      <c r="M29" s="152"/>
      <c r="N29" s="156"/>
      <c r="O29" s="156"/>
      <c r="P29" s="156"/>
      <c r="Q29" s="156"/>
      <c r="R29" s="156"/>
      <c r="S29" s="156"/>
      <c r="T29" s="156"/>
      <c r="U29" s="156"/>
      <c r="V29" s="156"/>
      <c r="W29" s="156"/>
      <c r="X29" s="156"/>
      <c r="Y29" s="156"/>
      <c r="Z29" s="156"/>
      <c r="AA29" s="156"/>
      <c r="AB29" s="156"/>
      <c r="AC29" s="156"/>
      <c r="AD29" s="156"/>
      <c r="AE29" s="156"/>
      <c r="AF29" s="156"/>
      <c r="AG29" s="156"/>
      <c r="AH29" s="156"/>
      <c r="AI29" s="156"/>
      <c r="AJ29" s="156"/>
      <c r="AK29" s="156"/>
      <c r="AL29" s="156"/>
      <c r="AM29" s="156"/>
      <c r="AN29" s="156"/>
      <c r="AO29" s="156"/>
      <c r="AP29" s="156"/>
      <c r="AQ29" s="156"/>
      <c r="AR29" s="156"/>
      <c r="AS29" s="156"/>
      <c r="AT29" s="156"/>
      <c r="AU29" s="156"/>
      <c r="AV29" s="156"/>
      <c r="AW29" s="156"/>
      <c r="AX29" s="156"/>
      <c r="AY29" s="156"/>
      <c r="AZ29" s="156"/>
      <c r="BA29" s="156"/>
      <c r="BB29" s="156"/>
      <c r="BC29" s="156"/>
      <c r="BD29" s="156"/>
      <c r="BE29" s="156"/>
      <c r="BF29" s="156"/>
      <c r="BG29" s="156"/>
      <c r="BH29" s="156"/>
      <c r="BI29" s="156"/>
      <c r="BJ29" s="156"/>
      <c r="BK29" s="156"/>
      <c r="BL29" s="156"/>
      <c r="BM29" s="156"/>
      <c r="BN29" s="156"/>
      <c r="BO29" s="156"/>
      <c r="BP29" s="156"/>
      <c r="BQ29" s="156"/>
      <c r="BR29" s="156"/>
      <c r="BS29" s="156"/>
      <c r="BT29" s="156"/>
      <c r="BU29" s="156"/>
      <c r="BV29" s="156"/>
    </row>
    <row r="30" spans="1:74" s="89" customFormat="1" ht="24.75">
      <c r="A30" s="114">
        <f>IF(C30&lt;&gt;"",1+MAX($A$2:A29),"")</f>
        <v>19</v>
      </c>
      <c r="B30" s="124"/>
      <c r="C30" s="121" t="s">
        <v>30</v>
      </c>
      <c r="D30" s="122"/>
      <c r="E30" s="122"/>
      <c r="F30" s="123"/>
      <c r="G30" s="118"/>
      <c r="H30" s="119"/>
      <c r="I30" s="165"/>
      <c r="J30" s="159"/>
      <c r="K30" s="162" t="e">
        <f>BASEBID!#REF!</f>
        <v>#REF!</v>
      </c>
      <c r="L30" s="163" t="e">
        <f t="shared" si="0"/>
        <v>#REF!</v>
      </c>
      <c r="M30" s="152"/>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56"/>
      <c r="AK30" s="156"/>
      <c r="AL30" s="156"/>
      <c r="AM30" s="156"/>
      <c r="AN30" s="156"/>
      <c r="AO30" s="156"/>
      <c r="AP30" s="156"/>
      <c r="AQ30" s="156"/>
      <c r="AR30" s="156"/>
      <c r="AS30" s="156"/>
      <c r="AT30" s="156"/>
      <c r="AU30" s="156"/>
      <c r="AV30" s="156"/>
      <c r="AW30" s="156"/>
      <c r="AX30" s="156"/>
      <c r="AY30" s="156"/>
      <c r="AZ30" s="156"/>
      <c r="BA30" s="156"/>
      <c r="BB30" s="156"/>
      <c r="BC30" s="156"/>
      <c r="BD30" s="156"/>
      <c r="BE30" s="156"/>
      <c r="BF30" s="156"/>
      <c r="BG30" s="156"/>
      <c r="BH30" s="156"/>
      <c r="BI30" s="156"/>
      <c r="BJ30" s="156"/>
      <c r="BK30" s="156"/>
      <c r="BL30" s="156"/>
      <c r="BM30" s="156"/>
      <c r="BN30" s="156"/>
      <c r="BO30" s="156"/>
      <c r="BP30" s="156"/>
      <c r="BQ30" s="156"/>
      <c r="BR30" s="156"/>
      <c r="BS30" s="156"/>
      <c r="BT30" s="156"/>
      <c r="BU30" s="156"/>
      <c r="BV30" s="156"/>
    </row>
    <row r="31" spans="1:74" s="89" customFormat="1" ht="24.75">
      <c r="A31" s="114">
        <f>IF(C31&lt;&gt;"",1+MAX($A$2:A30),"")</f>
        <v>20</v>
      </c>
      <c r="B31" s="124"/>
      <c r="C31" s="125" t="s">
        <v>31</v>
      </c>
      <c r="D31" s="126"/>
      <c r="E31" s="126"/>
      <c r="F31" s="127"/>
      <c r="G31" s="128"/>
      <c r="H31" s="129"/>
      <c r="I31" s="166"/>
      <c r="J31" s="167"/>
      <c r="K31" s="168">
        <f>BASEBID!O26</f>
        <v>4589193.2898234911</v>
      </c>
      <c r="L31" s="163">
        <f t="shared" si="0"/>
        <v>1311.1980828067117</v>
      </c>
      <c r="M31" s="152"/>
      <c r="N31" s="156"/>
      <c r="O31" s="156"/>
      <c r="P31" s="156"/>
      <c r="Q31" s="156"/>
      <c r="R31" s="156"/>
      <c r="S31" s="156"/>
      <c r="T31" s="156"/>
      <c r="U31" s="156"/>
      <c r="V31" s="156"/>
      <c r="W31" s="156"/>
      <c r="X31" s="156"/>
      <c r="Y31" s="156"/>
      <c r="Z31" s="156"/>
      <c r="AA31" s="156"/>
      <c r="AB31" s="156"/>
      <c r="AC31" s="156"/>
      <c r="AD31" s="156"/>
      <c r="AE31" s="156"/>
      <c r="AF31" s="156"/>
      <c r="AG31" s="156"/>
      <c r="AH31" s="156"/>
      <c r="AI31" s="156"/>
      <c r="AJ31" s="156"/>
      <c r="AK31" s="156"/>
      <c r="AL31" s="156"/>
      <c r="AM31" s="156"/>
      <c r="AN31" s="156"/>
      <c r="AO31" s="156"/>
      <c r="AP31" s="156"/>
      <c r="AQ31" s="156"/>
      <c r="AR31" s="156"/>
      <c r="AS31" s="156"/>
      <c r="AT31" s="156"/>
      <c r="AU31" s="156"/>
      <c r="AV31" s="156"/>
      <c r="AW31" s="156"/>
      <c r="AX31" s="156"/>
      <c r="AY31" s="156"/>
      <c r="AZ31" s="156"/>
      <c r="BA31" s="156"/>
      <c r="BB31" s="156"/>
      <c r="BC31" s="156"/>
      <c r="BD31" s="156"/>
      <c r="BE31" s="156"/>
      <c r="BF31" s="156"/>
      <c r="BG31" s="156"/>
      <c r="BH31" s="156"/>
      <c r="BI31" s="156"/>
      <c r="BJ31" s="156"/>
      <c r="BK31" s="156"/>
      <c r="BL31" s="156"/>
      <c r="BM31" s="156"/>
      <c r="BN31" s="156"/>
      <c r="BO31" s="156"/>
      <c r="BP31" s="156"/>
      <c r="BQ31" s="156"/>
      <c r="BR31" s="156"/>
      <c r="BS31" s="156"/>
      <c r="BT31" s="156"/>
      <c r="BU31" s="156"/>
      <c r="BV31" s="156"/>
    </row>
    <row r="32" spans="1:74" s="89" customFormat="1" ht="24.75">
      <c r="A32" s="114">
        <f>IF(C32&lt;&gt;"",1+MAX($A$2:A31),"")</f>
        <v>21</v>
      </c>
      <c r="B32" s="124"/>
      <c r="C32" s="125" t="s">
        <v>32</v>
      </c>
      <c r="D32" s="126"/>
      <c r="E32" s="126"/>
      <c r="F32" s="127"/>
      <c r="G32" s="128"/>
      <c r="H32" s="129"/>
      <c r="I32" s="166"/>
      <c r="J32" s="167"/>
      <c r="K32" s="168" t="e">
        <f>BASEBID!#REF!</f>
        <v>#REF!</v>
      </c>
      <c r="L32" s="163" t="e">
        <f t="shared" si="0"/>
        <v>#REF!</v>
      </c>
      <c r="M32" s="152"/>
      <c r="N32" s="156"/>
      <c r="O32" s="156"/>
      <c r="P32" s="156"/>
      <c r="Q32" s="156"/>
      <c r="R32" s="156"/>
      <c r="S32" s="156"/>
      <c r="T32" s="156"/>
      <c r="U32" s="156"/>
      <c r="V32" s="156"/>
      <c r="W32" s="156"/>
      <c r="X32" s="156"/>
      <c r="Y32" s="156"/>
      <c r="Z32" s="156"/>
      <c r="AA32" s="156"/>
      <c r="AB32" s="156"/>
      <c r="AC32" s="156"/>
      <c r="AD32" s="156"/>
      <c r="AE32" s="156"/>
      <c r="AF32" s="156"/>
      <c r="AG32" s="156"/>
      <c r="AH32" s="156"/>
      <c r="AI32" s="156"/>
      <c r="AJ32" s="156"/>
      <c r="AK32" s="156"/>
      <c r="AL32" s="156"/>
      <c r="AM32" s="156"/>
      <c r="AN32" s="156"/>
      <c r="AO32" s="156"/>
      <c r="AP32" s="156"/>
      <c r="AQ32" s="156"/>
      <c r="AR32" s="156"/>
      <c r="AS32" s="156"/>
      <c r="AT32" s="156"/>
      <c r="AU32" s="156"/>
      <c r="AV32" s="156"/>
      <c r="AW32" s="156"/>
      <c r="AX32" s="156"/>
      <c r="AY32" s="156"/>
      <c r="AZ32" s="156"/>
      <c r="BA32" s="156"/>
      <c r="BB32" s="156"/>
      <c r="BC32" s="156"/>
      <c r="BD32" s="156"/>
      <c r="BE32" s="156"/>
      <c r="BF32" s="156"/>
      <c r="BG32" s="156"/>
      <c r="BH32" s="156"/>
      <c r="BI32" s="156"/>
      <c r="BJ32" s="156"/>
      <c r="BK32" s="156"/>
      <c r="BL32" s="156"/>
      <c r="BM32" s="156"/>
      <c r="BN32" s="156"/>
      <c r="BO32" s="156"/>
      <c r="BP32" s="156"/>
      <c r="BQ32" s="156"/>
      <c r="BR32" s="156"/>
      <c r="BS32" s="156"/>
      <c r="BT32" s="156"/>
      <c r="BU32" s="156"/>
      <c r="BV32" s="156"/>
    </row>
    <row r="33" spans="1:83" s="89" customFormat="1" ht="15.75">
      <c r="A33" s="130"/>
      <c r="B33" s="131"/>
      <c r="C33" s="132"/>
      <c r="D33" s="133"/>
      <c r="E33" s="133"/>
      <c r="F33" s="134"/>
      <c r="G33" s="135"/>
      <c r="H33" s="136"/>
      <c r="I33" s="169"/>
      <c r="J33" s="170"/>
      <c r="K33" s="171"/>
      <c r="L33" s="172"/>
      <c r="M33" s="173"/>
      <c r="N33" s="156"/>
      <c r="O33" s="156"/>
      <c r="P33" s="156"/>
      <c r="Q33" s="156"/>
      <c r="R33" s="156"/>
      <c r="S33" s="156"/>
      <c r="T33" s="156"/>
      <c r="U33" s="156"/>
      <c r="V33" s="156"/>
      <c r="W33" s="156"/>
      <c r="X33" s="156"/>
      <c r="Y33" s="156"/>
      <c r="Z33" s="156"/>
      <c r="AA33" s="156"/>
      <c r="AB33" s="156"/>
      <c r="AC33" s="156"/>
      <c r="AD33" s="156"/>
      <c r="AE33" s="156"/>
      <c r="AF33" s="156"/>
      <c r="AG33" s="156"/>
      <c r="AH33" s="156"/>
      <c r="AI33" s="156"/>
      <c r="AJ33" s="156"/>
      <c r="AK33" s="156"/>
      <c r="AL33" s="156"/>
      <c r="AM33" s="156"/>
      <c r="AN33" s="156"/>
      <c r="AO33" s="156"/>
      <c r="AP33" s="156"/>
      <c r="AQ33" s="156"/>
      <c r="AR33" s="156"/>
      <c r="AS33" s="156"/>
      <c r="AT33" s="156"/>
      <c r="AU33" s="156"/>
      <c r="AV33" s="156"/>
      <c r="AW33" s="156"/>
      <c r="AX33" s="156"/>
      <c r="AY33" s="156"/>
      <c r="AZ33" s="156"/>
      <c r="BA33" s="156"/>
      <c r="BB33" s="156"/>
      <c r="BC33" s="156"/>
      <c r="BD33" s="156"/>
      <c r="BE33" s="156"/>
      <c r="BF33" s="156"/>
      <c r="BG33" s="156"/>
      <c r="BH33" s="156"/>
      <c r="BI33" s="156"/>
      <c r="BJ33" s="156"/>
      <c r="BK33" s="156"/>
      <c r="BL33" s="156"/>
      <c r="BM33" s="156"/>
      <c r="BN33" s="156"/>
      <c r="BO33" s="156"/>
      <c r="BP33" s="156"/>
      <c r="BQ33" s="156"/>
      <c r="BR33" s="156"/>
      <c r="BS33" s="156"/>
      <c r="BT33" s="156"/>
      <c r="BU33" s="156"/>
      <c r="BV33" s="156"/>
    </row>
    <row r="34" spans="1:83" s="89" customFormat="1" ht="15.75">
      <c r="A34" s="102"/>
      <c r="B34" s="102"/>
      <c r="C34" s="102"/>
      <c r="D34" s="102"/>
      <c r="E34" s="102"/>
      <c r="F34" s="102"/>
      <c r="G34" s="137"/>
      <c r="H34" s="102"/>
      <c r="I34" s="102"/>
      <c r="J34" s="102"/>
      <c r="K34" s="102"/>
      <c r="L34" s="102"/>
      <c r="M34" s="152"/>
      <c r="N34" s="156"/>
      <c r="O34" s="156"/>
      <c r="P34" s="156"/>
      <c r="Q34" s="156"/>
      <c r="R34" s="156"/>
      <c r="S34" s="156"/>
      <c r="T34" s="156"/>
      <c r="U34" s="156"/>
      <c r="V34" s="156"/>
      <c r="W34" s="156"/>
      <c r="X34" s="156"/>
      <c r="Y34" s="156"/>
      <c r="Z34" s="156"/>
      <c r="AA34" s="156"/>
      <c r="AB34" s="156"/>
      <c r="AC34" s="156"/>
      <c r="AD34" s="156"/>
      <c r="AE34" s="156"/>
      <c r="AF34" s="156"/>
      <c r="AG34" s="156"/>
      <c r="AH34" s="156"/>
      <c r="AI34" s="156"/>
      <c r="AJ34" s="156"/>
      <c r="AK34" s="156"/>
      <c r="AL34" s="156"/>
      <c r="AM34" s="156"/>
      <c r="AN34" s="156"/>
      <c r="AO34" s="156"/>
      <c r="AP34" s="156"/>
      <c r="AQ34" s="156"/>
      <c r="AR34" s="156"/>
      <c r="AS34" s="156"/>
      <c r="AT34" s="156"/>
      <c r="AU34" s="156"/>
      <c r="AV34" s="156"/>
      <c r="AW34" s="156"/>
      <c r="AX34" s="156"/>
      <c r="AY34" s="156"/>
      <c r="AZ34" s="156"/>
      <c r="BA34" s="156"/>
      <c r="BB34" s="156"/>
      <c r="BC34" s="156"/>
      <c r="BD34" s="156"/>
      <c r="BE34" s="156"/>
      <c r="BF34" s="156"/>
      <c r="BG34" s="156"/>
      <c r="BH34" s="156"/>
      <c r="BI34" s="156"/>
      <c r="BJ34" s="156"/>
      <c r="BK34" s="156"/>
      <c r="BL34" s="156"/>
      <c r="BM34" s="156"/>
      <c r="BN34" s="156"/>
      <c r="BO34" s="156"/>
      <c r="BP34" s="156"/>
      <c r="BQ34" s="156"/>
      <c r="BR34" s="156"/>
      <c r="BS34" s="156"/>
      <c r="BT34" s="156"/>
      <c r="BU34" s="156"/>
      <c r="BV34" s="156"/>
    </row>
    <row r="35" spans="1:83" s="87" customFormat="1" ht="15.75">
      <c r="A35" s="138" t="s">
        <v>33</v>
      </c>
      <c r="B35" s="139"/>
      <c r="C35" s="140"/>
      <c r="D35" s="140"/>
      <c r="E35" s="140"/>
      <c r="F35" s="140"/>
      <c r="G35" s="140"/>
      <c r="H35" s="140"/>
      <c r="I35" s="142"/>
      <c r="J35" s="142"/>
      <c r="K35" s="142"/>
      <c r="L35" s="142"/>
      <c r="M35" s="174">
        <f>BASEBID!O171</f>
        <v>4589193.2898234911</v>
      </c>
      <c r="N35" s="175"/>
      <c r="O35" s="175"/>
      <c r="P35" s="156"/>
      <c r="Q35" s="156"/>
      <c r="R35" s="156"/>
      <c r="S35" s="156"/>
      <c r="T35" s="156"/>
      <c r="U35" s="156"/>
      <c r="V35" s="156"/>
      <c r="W35" s="156"/>
      <c r="X35" s="156"/>
      <c r="Y35" s="156"/>
      <c r="Z35" s="156"/>
      <c r="AA35" s="156"/>
      <c r="AB35" s="156"/>
      <c r="AC35" s="156"/>
      <c r="AD35" s="156"/>
      <c r="AE35" s="156"/>
      <c r="AF35" s="156"/>
      <c r="AG35" s="156"/>
      <c r="AH35" s="156"/>
      <c r="AI35" s="156"/>
      <c r="AJ35" s="156"/>
      <c r="AK35" s="156"/>
      <c r="AL35" s="156"/>
      <c r="AM35" s="156"/>
      <c r="AN35" s="156"/>
      <c r="AO35" s="156"/>
      <c r="AP35" s="156"/>
      <c r="AQ35" s="156"/>
      <c r="AR35" s="156"/>
      <c r="AS35" s="156"/>
      <c r="AT35" s="156"/>
      <c r="AU35" s="156"/>
      <c r="AV35" s="156"/>
      <c r="AW35" s="156"/>
      <c r="AX35" s="156"/>
      <c r="AY35" s="156"/>
      <c r="AZ35" s="156"/>
      <c r="BA35" s="156"/>
      <c r="BB35" s="156"/>
      <c r="BC35" s="156"/>
      <c r="BD35" s="156"/>
      <c r="BE35" s="156"/>
      <c r="BF35" s="156"/>
      <c r="BG35" s="156"/>
      <c r="BH35" s="156"/>
      <c r="BI35" s="156"/>
      <c r="BJ35" s="156"/>
      <c r="BK35" s="156"/>
      <c r="BL35" s="156"/>
      <c r="BM35" s="156"/>
      <c r="BN35" s="156"/>
      <c r="BO35" s="156"/>
      <c r="BP35" s="156"/>
      <c r="BQ35" s="156"/>
      <c r="BR35" s="156"/>
      <c r="BS35" s="156"/>
      <c r="BT35" s="156"/>
      <c r="BU35" s="156"/>
      <c r="BV35" s="156"/>
      <c r="BW35" s="89"/>
      <c r="BX35" s="89"/>
      <c r="BY35" s="89"/>
      <c r="BZ35" s="89"/>
      <c r="CA35" s="89"/>
      <c r="CB35" s="89"/>
      <c r="CC35" s="89"/>
      <c r="CD35" s="89"/>
      <c r="CE35" s="89"/>
    </row>
    <row r="36" spans="1:83" s="87" customFormat="1" ht="15.75">
      <c r="A36" s="138" t="s">
        <v>34</v>
      </c>
      <c r="B36" s="139"/>
      <c r="C36" s="140"/>
      <c r="D36" s="141">
        <f>BASEBID!J172</f>
        <v>0</v>
      </c>
      <c r="E36" s="140"/>
      <c r="F36" s="142"/>
      <c r="G36" s="142"/>
      <c r="H36" s="142"/>
      <c r="I36" s="176"/>
      <c r="J36" s="142"/>
      <c r="K36" s="142"/>
      <c r="L36" s="142"/>
      <c r="M36" s="174">
        <f>M$35*D36</f>
        <v>0</v>
      </c>
      <c r="N36" s="156"/>
      <c r="O36" s="156"/>
      <c r="P36" s="156"/>
      <c r="Q36" s="156"/>
      <c r="R36" s="156"/>
      <c r="S36" s="156"/>
      <c r="T36" s="156"/>
      <c r="U36" s="156"/>
      <c r="V36" s="156"/>
      <c r="W36" s="156"/>
      <c r="X36" s="156"/>
      <c r="Y36" s="156"/>
      <c r="Z36" s="156"/>
      <c r="AA36" s="156"/>
      <c r="AB36" s="156"/>
      <c r="AC36" s="156"/>
      <c r="AD36" s="156"/>
      <c r="AE36" s="156"/>
      <c r="AF36" s="156"/>
      <c r="AG36" s="156"/>
      <c r="AH36" s="156"/>
      <c r="AI36" s="156"/>
      <c r="AJ36" s="156"/>
      <c r="AK36" s="156"/>
      <c r="AL36" s="156"/>
      <c r="AM36" s="156"/>
      <c r="AN36" s="156"/>
      <c r="AO36" s="156"/>
      <c r="AP36" s="156"/>
      <c r="AQ36" s="156"/>
      <c r="AR36" s="156"/>
      <c r="AS36" s="156"/>
      <c r="AT36" s="156"/>
      <c r="AU36" s="156"/>
      <c r="AV36" s="156"/>
      <c r="AW36" s="156"/>
      <c r="AX36" s="156"/>
      <c r="AY36" s="156"/>
      <c r="AZ36" s="156"/>
      <c r="BA36" s="156"/>
      <c r="BB36" s="156"/>
      <c r="BC36" s="156"/>
      <c r="BD36" s="156"/>
      <c r="BE36" s="156"/>
      <c r="BF36" s="156"/>
      <c r="BG36" s="156"/>
      <c r="BH36" s="156"/>
      <c r="BI36" s="156"/>
      <c r="BJ36" s="156"/>
      <c r="BK36" s="156"/>
      <c r="BL36" s="156"/>
      <c r="BM36" s="156"/>
      <c r="BN36" s="156"/>
      <c r="BO36" s="156"/>
      <c r="BP36" s="156"/>
      <c r="BQ36" s="156"/>
      <c r="BR36" s="156"/>
      <c r="BS36" s="156"/>
      <c r="BT36" s="156"/>
      <c r="BU36" s="156"/>
      <c r="BV36" s="156"/>
      <c r="BW36" s="89"/>
      <c r="BX36" s="89"/>
      <c r="BY36" s="89"/>
      <c r="BZ36" s="89"/>
      <c r="CA36" s="89"/>
      <c r="CB36" s="89"/>
      <c r="CC36" s="89"/>
      <c r="CD36" s="89"/>
      <c r="CE36" s="89"/>
    </row>
    <row r="37" spans="1:83" s="87" customFormat="1" ht="15.75">
      <c r="A37" s="138" t="s">
        <v>35</v>
      </c>
      <c r="B37" s="139"/>
      <c r="C37" s="140"/>
      <c r="D37" s="141">
        <f>BASEBID!J173</f>
        <v>0.2</v>
      </c>
      <c r="E37" s="140"/>
      <c r="F37" s="142"/>
      <c r="G37" s="142"/>
      <c r="H37" s="142"/>
      <c r="I37" s="176"/>
      <c r="J37" s="142"/>
      <c r="K37" s="142"/>
      <c r="L37" s="142"/>
      <c r="M37" s="174">
        <f t="shared" ref="M37:M38" si="1">M$35*D37</f>
        <v>917838.65796469827</v>
      </c>
      <c r="N37" s="156"/>
      <c r="O37" s="156"/>
      <c r="P37" s="156"/>
      <c r="Q37" s="156"/>
      <c r="R37" s="156"/>
      <c r="S37" s="156"/>
      <c r="T37" s="156"/>
      <c r="U37" s="156"/>
      <c r="V37" s="156"/>
      <c r="W37" s="156"/>
      <c r="X37" s="156"/>
      <c r="Y37" s="156"/>
      <c r="Z37" s="156"/>
      <c r="AA37" s="156"/>
      <c r="AB37" s="156"/>
      <c r="AC37" s="156"/>
      <c r="AD37" s="156"/>
      <c r="AE37" s="156"/>
      <c r="AF37" s="156"/>
      <c r="AG37" s="156"/>
      <c r="AH37" s="156"/>
      <c r="AI37" s="156"/>
      <c r="AJ37" s="156"/>
      <c r="AK37" s="156"/>
      <c r="AL37" s="156"/>
      <c r="AM37" s="156"/>
      <c r="AN37" s="156"/>
      <c r="AO37" s="156"/>
      <c r="AP37" s="156"/>
      <c r="AQ37" s="156"/>
      <c r="AR37" s="156"/>
      <c r="AS37" s="156"/>
      <c r="AT37" s="156"/>
      <c r="AU37" s="156"/>
      <c r="AV37" s="156"/>
      <c r="AW37" s="156"/>
      <c r="AX37" s="156"/>
      <c r="AY37" s="156"/>
      <c r="AZ37" s="156"/>
      <c r="BA37" s="156"/>
      <c r="BB37" s="156"/>
      <c r="BC37" s="156"/>
      <c r="BD37" s="156"/>
      <c r="BE37" s="156"/>
      <c r="BF37" s="156"/>
      <c r="BG37" s="156"/>
      <c r="BH37" s="156"/>
      <c r="BI37" s="156"/>
      <c r="BJ37" s="156"/>
      <c r="BK37" s="156"/>
      <c r="BL37" s="156"/>
      <c r="BM37" s="156"/>
      <c r="BN37" s="156"/>
      <c r="BO37" s="156"/>
      <c r="BP37" s="156"/>
      <c r="BQ37" s="156"/>
      <c r="BR37" s="156"/>
      <c r="BS37" s="156"/>
      <c r="BT37" s="156"/>
      <c r="BU37" s="156"/>
      <c r="BV37" s="156"/>
      <c r="BW37" s="89"/>
      <c r="BX37" s="89"/>
      <c r="BY37" s="89"/>
      <c r="BZ37" s="89"/>
      <c r="CA37" s="89"/>
      <c r="CB37" s="89"/>
      <c r="CC37" s="89"/>
      <c r="CD37" s="89"/>
      <c r="CE37" s="89"/>
    </row>
    <row r="38" spans="1:83" s="87" customFormat="1" ht="15.75">
      <c r="A38" s="138" t="s">
        <v>36</v>
      </c>
      <c r="B38" s="139"/>
      <c r="C38" s="140"/>
      <c r="D38" s="141">
        <f>BASEBID!J174</f>
        <v>0</v>
      </c>
      <c r="E38" s="140"/>
      <c r="F38" s="142"/>
      <c r="G38" s="142"/>
      <c r="H38" s="142"/>
      <c r="I38" s="176"/>
      <c r="J38" s="142"/>
      <c r="K38" s="142"/>
      <c r="L38" s="142"/>
      <c r="M38" s="174">
        <f t="shared" si="1"/>
        <v>0</v>
      </c>
      <c r="N38" s="156"/>
      <c r="O38" s="156"/>
      <c r="P38" s="177"/>
      <c r="Q38" s="156"/>
      <c r="R38" s="156"/>
      <c r="S38" s="156"/>
      <c r="T38" s="156"/>
      <c r="U38" s="156"/>
      <c r="V38" s="156"/>
      <c r="W38" s="156"/>
      <c r="X38" s="156"/>
      <c r="Y38" s="156"/>
      <c r="Z38" s="156"/>
      <c r="AA38" s="156"/>
      <c r="AB38" s="156"/>
      <c r="AC38" s="156"/>
      <c r="AD38" s="156"/>
      <c r="AE38" s="156"/>
      <c r="AF38" s="156"/>
      <c r="AG38" s="156"/>
      <c r="AH38" s="156"/>
      <c r="AI38" s="156"/>
      <c r="AJ38" s="156"/>
      <c r="AK38" s="156"/>
      <c r="AL38" s="156"/>
      <c r="AM38" s="156"/>
      <c r="AN38" s="156"/>
      <c r="AO38" s="156"/>
      <c r="AP38" s="156"/>
      <c r="AQ38" s="156"/>
      <c r="AR38" s="156"/>
      <c r="AS38" s="156"/>
      <c r="AT38" s="156"/>
      <c r="AU38" s="156"/>
      <c r="AV38" s="156"/>
      <c r="AW38" s="156"/>
      <c r="AX38" s="156"/>
      <c r="AY38" s="156"/>
      <c r="AZ38" s="156"/>
      <c r="BA38" s="156"/>
      <c r="BB38" s="156"/>
      <c r="BC38" s="156"/>
      <c r="BD38" s="156"/>
      <c r="BE38" s="156"/>
      <c r="BF38" s="156"/>
      <c r="BG38" s="156"/>
      <c r="BH38" s="156"/>
      <c r="BI38" s="156"/>
      <c r="BJ38" s="156"/>
      <c r="BK38" s="156"/>
      <c r="BL38" s="156"/>
      <c r="BM38" s="156"/>
      <c r="BN38" s="156"/>
      <c r="BO38" s="156"/>
      <c r="BP38" s="156"/>
      <c r="BQ38" s="156"/>
      <c r="BR38" s="156"/>
      <c r="BS38" s="156"/>
      <c r="BT38" s="156"/>
      <c r="BU38" s="156"/>
      <c r="BV38" s="156"/>
      <c r="BW38" s="89"/>
      <c r="BX38" s="89"/>
      <c r="BY38" s="89"/>
      <c r="BZ38" s="89"/>
      <c r="CA38" s="89"/>
      <c r="CB38" s="89"/>
      <c r="CC38" s="89"/>
      <c r="CD38" s="89"/>
      <c r="CE38" s="89"/>
    </row>
    <row r="39" spans="1:83" s="87" customFormat="1" ht="15.75">
      <c r="A39" s="138" t="s">
        <v>37</v>
      </c>
      <c r="B39" s="139"/>
      <c r="C39" s="140"/>
      <c r="D39" s="140"/>
      <c r="E39" s="140"/>
      <c r="F39" s="140"/>
      <c r="G39" s="140"/>
      <c r="H39" s="140"/>
      <c r="I39" s="140"/>
      <c r="J39" s="142"/>
      <c r="K39" s="142"/>
      <c r="L39" s="142"/>
      <c r="M39" s="174">
        <f>SUM(M35:M38)</f>
        <v>5507031.9477881892</v>
      </c>
      <c r="N39" s="177"/>
      <c r="O39" s="177"/>
      <c r="P39" s="156"/>
      <c r="Q39" s="156"/>
      <c r="R39" s="156"/>
      <c r="S39" s="156"/>
      <c r="T39" s="156"/>
      <c r="U39" s="156"/>
      <c r="V39" s="156"/>
      <c r="W39" s="156"/>
      <c r="X39" s="156"/>
      <c r="Y39" s="156"/>
      <c r="Z39" s="156"/>
      <c r="AA39" s="156"/>
      <c r="AB39" s="156"/>
      <c r="AC39" s="156"/>
      <c r="AD39" s="156"/>
      <c r="AE39" s="156"/>
      <c r="AF39" s="156"/>
      <c r="AG39" s="156"/>
      <c r="AH39" s="156"/>
      <c r="AI39" s="156"/>
      <c r="AJ39" s="156"/>
      <c r="AK39" s="156"/>
      <c r="AL39" s="156"/>
      <c r="AM39" s="156"/>
      <c r="AN39" s="156"/>
      <c r="AO39" s="156"/>
      <c r="AP39" s="156"/>
      <c r="AQ39" s="156"/>
      <c r="AR39" s="156"/>
      <c r="AS39" s="156"/>
      <c r="AT39" s="156"/>
      <c r="AU39" s="156"/>
      <c r="AV39" s="156"/>
      <c r="AW39" s="156"/>
      <c r="AX39" s="156"/>
      <c r="AY39" s="156"/>
      <c r="AZ39" s="156"/>
      <c r="BA39" s="156"/>
      <c r="BB39" s="156"/>
      <c r="BC39" s="156"/>
      <c r="BD39" s="156"/>
      <c r="BE39" s="156"/>
      <c r="BF39" s="156"/>
      <c r="BG39" s="156"/>
      <c r="BH39" s="156"/>
      <c r="BI39" s="156"/>
      <c r="BJ39" s="156"/>
      <c r="BK39" s="156"/>
      <c r="BL39" s="156"/>
      <c r="BM39" s="156"/>
      <c r="BN39" s="156"/>
      <c r="BO39" s="156"/>
      <c r="BP39" s="156"/>
      <c r="BQ39" s="156"/>
      <c r="BR39" s="156"/>
      <c r="BS39" s="156"/>
      <c r="BT39" s="156"/>
      <c r="BU39" s="156"/>
      <c r="BV39" s="156"/>
      <c r="BW39" s="89"/>
      <c r="BX39" s="89"/>
      <c r="BY39" s="89"/>
      <c r="BZ39" s="89"/>
      <c r="CA39" s="89"/>
      <c r="CB39" s="89"/>
      <c r="CC39" s="89"/>
      <c r="CD39" s="89"/>
      <c r="CE39" s="89"/>
    </row>
    <row r="40" spans="1:83" s="87" customFormat="1" ht="15.6" customHeight="1">
      <c r="A40" s="143"/>
      <c r="B40" s="143"/>
      <c r="C40" s="143"/>
      <c r="D40" s="143"/>
      <c r="E40" s="143"/>
      <c r="F40" s="143"/>
      <c r="G40" s="143"/>
      <c r="H40" s="143"/>
      <c r="I40" s="143"/>
      <c r="J40" s="143"/>
      <c r="K40" s="178"/>
      <c r="L40" s="178"/>
      <c r="M40" s="91"/>
      <c r="N40" s="143"/>
      <c r="O40" s="143"/>
      <c r="P40" s="156"/>
      <c r="Q40" s="156"/>
      <c r="R40" s="156"/>
      <c r="S40" s="156"/>
      <c r="T40" s="156"/>
      <c r="U40" s="156"/>
      <c r="V40" s="156"/>
      <c r="W40" s="156"/>
      <c r="X40" s="156"/>
      <c r="Y40" s="156"/>
      <c r="Z40" s="156"/>
      <c r="AA40" s="156"/>
      <c r="AB40" s="156"/>
      <c r="AC40" s="156"/>
      <c r="AD40" s="156"/>
      <c r="AE40" s="156"/>
      <c r="AF40" s="156"/>
      <c r="AG40" s="156"/>
      <c r="AH40" s="156"/>
      <c r="AI40" s="156"/>
      <c r="AJ40" s="156"/>
      <c r="AK40" s="156"/>
      <c r="AL40" s="156"/>
      <c r="AM40" s="156"/>
      <c r="AN40" s="156"/>
      <c r="AO40" s="156"/>
      <c r="AP40" s="156"/>
      <c r="AQ40" s="156"/>
      <c r="AR40" s="156"/>
      <c r="AS40" s="156"/>
      <c r="AT40" s="156"/>
      <c r="AU40" s="156"/>
      <c r="AV40" s="156"/>
      <c r="AW40" s="156"/>
      <c r="AX40" s="156"/>
      <c r="AY40" s="156"/>
      <c r="AZ40" s="156"/>
      <c r="BA40" s="156"/>
      <c r="BB40" s="156"/>
      <c r="BC40" s="156"/>
      <c r="BD40" s="156"/>
      <c r="BE40" s="156"/>
      <c r="BF40" s="156"/>
      <c r="BG40" s="156"/>
      <c r="BH40" s="156"/>
      <c r="BI40" s="156"/>
      <c r="BJ40" s="156"/>
      <c r="BK40" s="156"/>
      <c r="BL40" s="156"/>
      <c r="BM40" s="156"/>
      <c r="BN40" s="156"/>
      <c r="BO40" s="156"/>
      <c r="BP40" s="156"/>
      <c r="BQ40" s="156"/>
      <c r="BR40" s="156"/>
      <c r="BS40" s="156"/>
      <c r="BT40" s="156"/>
      <c r="BU40" s="156"/>
      <c r="BV40" s="156"/>
      <c r="BW40" s="89"/>
      <c r="BX40" s="89"/>
      <c r="BY40" s="89"/>
      <c r="BZ40" s="89"/>
      <c r="CA40" s="89"/>
      <c r="CB40" s="89"/>
      <c r="CC40" s="89"/>
      <c r="CD40" s="89"/>
      <c r="CE40" s="89"/>
    </row>
    <row r="41" spans="1:83" s="87" customFormat="1" ht="15.75">
      <c r="A41" s="144"/>
      <c r="B41" s="92"/>
      <c r="C41" s="145"/>
      <c r="D41" s="146"/>
      <c r="E41" s="147"/>
      <c r="F41" s="148"/>
      <c r="G41" s="149"/>
      <c r="H41" s="150"/>
      <c r="I41" s="149"/>
      <c r="J41" s="149"/>
      <c r="K41" s="178"/>
      <c r="L41" s="178"/>
      <c r="M41" s="91"/>
      <c r="N41" s="144"/>
      <c r="O41" s="92"/>
      <c r="P41" s="156"/>
      <c r="Q41" s="156"/>
      <c r="R41" s="156"/>
      <c r="S41" s="156"/>
      <c r="T41" s="156"/>
      <c r="U41" s="156"/>
      <c r="V41" s="156"/>
      <c r="W41" s="156"/>
      <c r="X41" s="156"/>
      <c r="Y41" s="156"/>
      <c r="Z41" s="156"/>
      <c r="AA41" s="156"/>
      <c r="AB41" s="156"/>
      <c r="AC41" s="156"/>
      <c r="AD41" s="156"/>
      <c r="AE41" s="156"/>
      <c r="AF41" s="156"/>
      <c r="AG41" s="156"/>
      <c r="AH41" s="156"/>
      <c r="AI41" s="156"/>
      <c r="AJ41" s="156"/>
      <c r="AK41" s="156"/>
      <c r="AL41" s="156"/>
      <c r="AM41" s="156"/>
      <c r="AN41" s="156"/>
      <c r="AO41" s="156"/>
      <c r="AP41" s="156"/>
      <c r="AQ41" s="156"/>
      <c r="AR41" s="156"/>
      <c r="AS41" s="156"/>
      <c r="AT41" s="156"/>
      <c r="AU41" s="156"/>
      <c r="AV41" s="156"/>
      <c r="AW41" s="156"/>
      <c r="AX41" s="156"/>
      <c r="AY41" s="156"/>
      <c r="AZ41" s="156"/>
      <c r="BA41" s="156"/>
      <c r="BB41" s="156"/>
      <c r="BC41" s="156"/>
      <c r="BD41" s="156"/>
      <c r="BE41" s="156"/>
      <c r="BF41" s="156"/>
      <c r="BG41" s="156"/>
      <c r="BH41" s="156"/>
      <c r="BI41" s="156"/>
      <c r="BJ41" s="156"/>
      <c r="BK41" s="156"/>
      <c r="BL41" s="156"/>
      <c r="BM41" s="156"/>
      <c r="BN41" s="156"/>
      <c r="BO41" s="156"/>
      <c r="BP41" s="156"/>
      <c r="BQ41" s="156"/>
      <c r="BR41" s="156"/>
      <c r="BS41" s="156"/>
      <c r="BT41" s="156"/>
      <c r="BU41" s="156"/>
      <c r="BV41" s="156"/>
      <c r="BW41" s="89"/>
      <c r="BX41" s="89"/>
      <c r="BY41" s="89"/>
      <c r="BZ41" s="89"/>
      <c r="CA41" s="89"/>
      <c r="CB41" s="89"/>
      <c r="CC41" s="89"/>
      <c r="CD41" s="89"/>
      <c r="CE41" s="89"/>
    </row>
    <row r="42" spans="1:83" s="90" customFormat="1" ht="15.75">
      <c r="A42" s="144"/>
      <c r="B42" s="92"/>
      <c r="C42" s="145"/>
      <c r="D42" s="146"/>
      <c r="E42" s="147"/>
      <c r="F42" s="148"/>
      <c r="G42" s="149"/>
      <c r="H42" s="150"/>
      <c r="I42" s="149"/>
      <c r="J42" s="149"/>
      <c r="K42" s="178"/>
      <c r="L42" s="178"/>
      <c r="M42" s="91"/>
      <c r="N42" s="144"/>
      <c r="O42" s="92"/>
      <c r="P42" s="179"/>
      <c r="Q42" s="179"/>
      <c r="R42" s="179"/>
      <c r="S42" s="179"/>
      <c r="T42" s="179"/>
      <c r="U42" s="179"/>
      <c r="V42" s="179"/>
      <c r="W42" s="179"/>
      <c r="X42" s="179"/>
      <c r="Y42" s="179"/>
      <c r="Z42" s="179"/>
      <c r="AA42" s="179"/>
      <c r="AB42" s="179"/>
      <c r="AC42" s="179"/>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80"/>
      <c r="BX42" s="180"/>
      <c r="BY42" s="180"/>
      <c r="BZ42" s="180"/>
      <c r="CA42" s="180"/>
      <c r="CB42" s="180"/>
      <c r="CC42" s="180"/>
      <c r="CD42" s="180"/>
      <c r="CE42" s="180"/>
    </row>
    <row r="43" spans="1:83" s="90" customFormat="1" ht="15.75">
      <c r="A43" s="143"/>
      <c r="B43" s="143"/>
      <c r="C43" s="143"/>
      <c r="D43" s="143"/>
      <c r="E43" s="143"/>
      <c r="F43" s="143"/>
      <c r="G43" s="143"/>
      <c r="H43" s="143"/>
      <c r="I43" s="143"/>
      <c r="J43" s="143"/>
      <c r="K43" s="178"/>
      <c r="L43" s="178"/>
      <c r="M43" s="91"/>
      <c r="N43" s="179"/>
      <c r="O43" s="179"/>
      <c r="P43" s="179"/>
      <c r="Q43" s="179"/>
      <c r="R43" s="179"/>
      <c r="S43" s="179"/>
      <c r="T43" s="179"/>
      <c r="U43" s="179"/>
      <c r="V43" s="179"/>
      <c r="W43" s="179"/>
      <c r="X43" s="179"/>
      <c r="Y43" s="179"/>
      <c r="Z43" s="179"/>
      <c r="AA43" s="179"/>
      <c r="AB43" s="179"/>
      <c r="AC43" s="179"/>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80"/>
      <c r="BX43" s="180"/>
      <c r="BY43" s="180"/>
      <c r="BZ43" s="180"/>
      <c r="CA43" s="180"/>
      <c r="CB43" s="180"/>
      <c r="CC43" s="180"/>
      <c r="CD43" s="180"/>
      <c r="CE43" s="180"/>
    </row>
    <row r="44" spans="1:83" s="90" customFormat="1" ht="15.75">
      <c r="A44" s="144" t="str">
        <f>IF(E44&lt;&gt;"",1+MAX($A$40:A43),"")</f>
        <v/>
      </c>
      <c r="B44" s="92"/>
      <c r="C44" s="145"/>
      <c r="D44" s="146"/>
      <c r="E44" s="147"/>
      <c r="F44" s="148"/>
      <c r="G44" s="149"/>
      <c r="H44" s="150"/>
      <c r="I44" s="149"/>
      <c r="J44" s="149"/>
      <c r="K44" s="178"/>
      <c r="L44" s="178"/>
      <c r="M44" s="91"/>
      <c r="N44" s="179"/>
      <c r="O44" s="179"/>
      <c r="P44" s="179"/>
      <c r="Q44" s="179"/>
      <c r="R44" s="179"/>
      <c r="S44" s="179"/>
      <c r="T44" s="179"/>
      <c r="U44" s="179"/>
      <c r="V44" s="179"/>
      <c r="W44" s="179"/>
      <c r="X44" s="179"/>
      <c r="Y44" s="179"/>
      <c r="Z44" s="179"/>
      <c r="AA44" s="179"/>
      <c r="AB44" s="179"/>
      <c r="AC44" s="179"/>
      <c r="AD44" s="179"/>
      <c r="AE44" s="179"/>
      <c r="AF44" s="179"/>
      <c r="AG44" s="179"/>
      <c r="AH44" s="179"/>
      <c r="AI44" s="179"/>
      <c r="AJ44" s="179"/>
      <c r="AK44" s="179"/>
      <c r="AL44" s="179"/>
      <c r="AM44" s="179"/>
      <c r="AN44" s="179"/>
      <c r="AO44" s="179"/>
      <c r="AP44" s="179"/>
      <c r="AQ44" s="179"/>
      <c r="AR44" s="179"/>
      <c r="AS44" s="179"/>
      <c r="AT44" s="179"/>
      <c r="AU44" s="179"/>
      <c r="AV44" s="179"/>
      <c r="AW44" s="179"/>
      <c r="AX44" s="179"/>
      <c r="AY44" s="179"/>
      <c r="AZ44" s="179"/>
      <c r="BA44" s="179"/>
      <c r="BB44" s="179"/>
      <c r="BC44" s="179"/>
      <c r="BD44" s="179"/>
      <c r="BE44" s="179"/>
      <c r="BF44" s="179"/>
      <c r="BG44" s="179"/>
      <c r="BH44" s="179"/>
      <c r="BI44" s="179"/>
      <c r="BJ44" s="179"/>
      <c r="BK44" s="179"/>
      <c r="BL44" s="179"/>
      <c r="BM44" s="179"/>
      <c r="BN44" s="179"/>
      <c r="BO44" s="179"/>
      <c r="BP44" s="179"/>
      <c r="BQ44" s="179"/>
      <c r="BR44" s="179"/>
      <c r="BS44" s="179"/>
      <c r="BT44" s="179"/>
      <c r="BU44" s="179"/>
      <c r="BV44" s="179"/>
      <c r="BW44" s="180"/>
      <c r="BX44" s="180"/>
      <c r="BY44" s="180"/>
      <c r="BZ44" s="180"/>
      <c r="CA44" s="180"/>
      <c r="CB44" s="180"/>
      <c r="CC44" s="180"/>
      <c r="CD44" s="180"/>
      <c r="CE44" s="180"/>
    </row>
    <row r="45" spans="1:83" s="90" customFormat="1" ht="15.75">
      <c r="A45" s="144" t="str">
        <f>IF(E45&lt;&gt;"",1+MAX($A$40:A44),"")</f>
        <v/>
      </c>
      <c r="B45" s="92"/>
      <c r="C45" s="145"/>
      <c r="D45" s="146"/>
      <c r="E45" s="147"/>
      <c r="F45" s="148"/>
      <c r="G45" s="149"/>
      <c r="H45" s="150"/>
      <c r="I45" s="149"/>
      <c r="J45" s="149"/>
      <c r="K45" s="178"/>
      <c r="L45" s="178"/>
      <c r="M45" s="91"/>
      <c r="N45" s="179"/>
      <c r="O45" s="179"/>
      <c r="P45" s="179"/>
      <c r="Q45" s="179"/>
      <c r="R45" s="179"/>
      <c r="S45" s="179"/>
      <c r="T45" s="179"/>
      <c r="U45" s="179"/>
      <c r="V45" s="179"/>
      <c r="W45" s="179"/>
      <c r="X45" s="179"/>
      <c r="Y45" s="179"/>
      <c r="Z45" s="179"/>
      <c r="AA45" s="179"/>
      <c r="AB45" s="179"/>
      <c r="AC45" s="179"/>
      <c r="AD45" s="179"/>
      <c r="AE45" s="179"/>
      <c r="AF45" s="179"/>
      <c r="AG45" s="179"/>
      <c r="AH45" s="179"/>
      <c r="AI45" s="179"/>
      <c r="AJ45" s="179"/>
      <c r="AK45" s="179"/>
      <c r="AL45" s="179"/>
      <c r="AM45" s="179"/>
      <c r="AN45" s="179"/>
      <c r="AO45" s="179"/>
      <c r="AP45" s="179"/>
      <c r="AQ45" s="179"/>
      <c r="AR45" s="179"/>
      <c r="AS45" s="179"/>
      <c r="AT45" s="179"/>
      <c r="AU45" s="179"/>
      <c r="AV45" s="179"/>
      <c r="AW45" s="179"/>
      <c r="AX45" s="179"/>
      <c r="AY45" s="179"/>
      <c r="AZ45" s="179"/>
      <c r="BA45" s="179"/>
      <c r="BB45" s="179"/>
      <c r="BC45" s="179"/>
      <c r="BD45" s="179"/>
      <c r="BE45" s="179"/>
      <c r="BF45" s="179"/>
      <c r="BG45" s="179"/>
      <c r="BH45" s="179"/>
      <c r="BI45" s="179"/>
      <c r="BJ45" s="179"/>
      <c r="BK45" s="179"/>
      <c r="BL45" s="179"/>
      <c r="BM45" s="179"/>
      <c r="BN45" s="179"/>
      <c r="BO45" s="179"/>
      <c r="BP45" s="179"/>
      <c r="BQ45" s="179"/>
      <c r="BR45" s="179"/>
      <c r="BS45" s="179"/>
      <c r="BT45" s="179"/>
      <c r="BU45" s="179"/>
      <c r="BV45" s="179"/>
      <c r="BW45" s="180"/>
      <c r="BX45" s="180"/>
      <c r="BY45" s="180"/>
      <c r="BZ45" s="180"/>
      <c r="CA45" s="180"/>
      <c r="CB45" s="180"/>
      <c r="CC45" s="180"/>
      <c r="CD45" s="180"/>
      <c r="CE45" s="180"/>
    </row>
    <row r="46" spans="1:83" s="90" customFormat="1">
      <c r="A46" s="144" t="str">
        <f>IF(E46&lt;&gt;"",1+MAX($A$40:A45),"")</f>
        <v/>
      </c>
      <c r="B46" s="92"/>
      <c r="C46" s="145"/>
      <c r="D46" s="146"/>
      <c r="E46" s="147"/>
      <c r="F46" s="148"/>
      <c r="G46" s="149"/>
      <c r="H46" s="150"/>
      <c r="I46" s="149"/>
      <c r="J46" s="149"/>
      <c r="K46" s="178"/>
      <c r="L46" s="178"/>
      <c r="M46" s="91"/>
      <c r="N46" s="91"/>
      <c r="O46" s="91"/>
      <c r="P46" s="91"/>
      <c r="Q46" s="91"/>
      <c r="R46" s="91"/>
      <c r="S46" s="91"/>
      <c r="T46" s="91"/>
      <c r="U46" s="91"/>
      <c r="V46" s="91"/>
      <c r="W46" s="91"/>
      <c r="X46" s="91"/>
      <c r="Y46" s="91"/>
      <c r="Z46" s="91"/>
      <c r="AA46" s="91"/>
      <c r="AB46" s="91"/>
      <c r="AC46" s="91"/>
      <c r="AD46" s="91"/>
      <c r="AE46" s="91"/>
      <c r="AF46" s="91"/>
      <c r="AG46" s="91"/>
      <c r="AH46" s="91"/>
      <c r="AI46" s="91"/>
      <c r="AJ46" s="91"/>
      <c r="AK46" s="91"/>
      <c r="AL46" s="91"/>
      <c r="AM46" s="91"/>
      <c r="AN46" s="91"/>
      <c r="AO46" s="91"/>
      <c r="AP46" s="91"/>
      <c r="AQ46" s="91"/>
      <c r="AR46" s="91"/>
      <c r="AS46" s="91"/>
      <c r="AT46" s="91"/>
      <c r="AU46" s="91"/>
      <c r="AV46" s="91"/>
      <c r="AW46" s="91"/>
      <c r="AX46" s="91"/>
      <c r="AY46" s="91"/>
      <c r="AZ46" s="91"/>
      <c r="BA46" s="91"/>
      <c r="BB46" s="91"/>
      <c r="BC46" s="91"/>
      <c r="BD46" s="91"/>
      <c r="BE46" s="91"/>
      <c r="BF46" s="91"/>
      <c r="BG46" s="91"/>
      <c r="BH46" s="91"/>
      <c r="BI46" s="91"/>
      <c r="BJ46" s="91"/>
      <c r="BK46" s="91"/>
      <c r="BL46" s="91"/>
      <c r="BM46" s="91"/>
      <c r="BN46" s="91"/>
      <c r="BO46" s="91"/>
      <c r="BP46" s="91"/>
      <c r="BQ46" s="91"/>
      <c r="BR46" s="91"/>
      <c r="BS46" s="91"/>
      <c r="BT46" s="91"/>
      <c r="BU46" s="91"/>
      <c r="BV46" s="91"/>
    </row>
    <row r="47" spans="1:83" s="90" customFormat="1">
      <c r="A47" s="144" t="str">
        <f>IF(E47&lt;&gt;"",1+MAX($A$40:A46),"")</f>
        <v/>
      </c>
      <c r="B47" s="92"/>
      <c r="C47" s="145"/>
      <c r="D47" s="146"/>
      <c r="E47" s="147"/>
      <c r="F47" s="148"/>
      <c r="G47" s="149"/>
      <c r="H47" s="150"/>
      <c r="I47" s="149"/>
      <c r="J47" s="149"/>
      <c r="K47" s="178"/>
      <c r="L47" s="178"/>
      <c r="M47" s="91"/>
      <c r="N47" s="91"/>
      <c r="O47" s="91"/>
      <c r="P47" s="91"/>
      <c r="Q47" s="91"/>
      <c r="R47" s="91"/>
      <c r="S47" s="91"/>
      <c r="T47" s="91"/>
      <c r="U47" s="91"/>
      <c r="V47" s="91"/>
      <c r="W47" s="91"/>
      <c r="X47" s="91"/>
      <c r="Y47" s="91"/>
      <c r="Z47" s="91"/>
      <c r="AA47" s="91"/>
      <c r="AB47" s="91"/>
      <c r="AC47" s="91"/>
      <c r="AD47" s="91"/>
      <c r="AE47" s="91"/>
      <c r="AF47" s="91"/>
      <c r="AG47" s="91"/>
      <c r="AH47" s="91"/>
      <c r="AI47" s="91"/>
      <c r="AJ47" s="91"/>
      <c r="AK47" s="91"/>
      <c r="AL47" s="91"/>
      <c r="AM47" s="91"/>
      <c r="AN47" s="91"/>
      <c r="AO47" s="91"/>
      <c r="AP47" s="91"/>
      <c r="AQ47" s="91"/>
      <c r="AR47" s="91"/>
      <c r="AS47" s="91"/>
      <c r="AT47" s="91"/>
      <c r="AU47" s="91"/>
      <c r="AV47" s="91"/>
      <c r="AW47" s="91"/>
      <c r="AX47" s="91"/>
      <c r="AY47" s="91"/>
      <c r="AZ47" s="91"/>
      <c r="BA47" s="91"/>
      <c r="BB47" s="91"/>
      <c r="BC47" s="91"/>
      <c r="BD47" s="91"/>
      <c r="BE47" s="91"/>
      <c r="BF47" s="91"/>
      <c r="BG47" s="91"/>
      <c r="BH47" s="91"/>
      <c r="BI47" s="91"/>
      <c r="BJ47" s="91"/>
      <c r="BK47" s="91"/>
      <c r="BL47" s="91"/>
      <c r="BM47" s="91"/>
      <c r="BN47" s="91"/>
      <c r="BO47" s="91"/>
      <c r="BP47" s="91"/>
      <c r="BQ47" s="91"/>
      <c r="BR47" s="91"/>
      <c r="BS47" s="91"/>
      <c r="BT47" s="91"/>
      <c r="BU47" s="91"/>
      <c r="BV47" s="91"/>
    </row>
    <row r="48" spans="1:83" s="90" customFormat="1">
      <c r="A48" s="144" t="str">
        <f>IF(E48&lt;&gt;"",1+MAX($A$40:A47),"")</f>
        <v/>
      </c>
      <c r="B48" s="92"/>
      <c r="C48" s="145"/>
      <c r="D48" s="146"/>
      <c r="E48" s="147"/>
      <c r="F48" s="148"/>
      <c r="G48" s="149"/>
      <c r="H48" s="150"/>
      <c r="I48" s="149"/>
      <c r="J48" s="149"/>
      <c r="K48" s="178"/>
      <c r="L48" s="178"/>
      <c r="M48" s="91"/>
      <c r="N48" s="91"/>
      <c r="O48" s="91"/>
      <c r="P48" s="91"/>
      <c r="Q48" s="91"/>
      <c r="R48" s="91"/>
      <c r="S48" s="91"/>
      <c r="T48" s="91"/>
      <c r="U48" s="91"/>
      <c r="V48" s="91"/>
      <c r="W48" s="91"/>
      <c r="X48" s="91"/>
      <c r="Y48" s="91"/>
      <c r="Z48" s="91"/>
      <c r="AA48" s="91"/>
      <c r="AB48" s="91"/>
      <c r="AC48" s="91"/>
      <c r="AD48" s="91"/>
      <c r="AE48" s="91"/>
      <c r="AF48" s="91"/>
      <c r="AG48" s="91"/>
      <c r="AH48" s="91"/>
      <c r="AI48" s="91"/>
      <c r="AJ48" s="91"/>
      <c r="AK48" s="91"/>
      <c r="AL48" s="91"/>
      <c r="AM48" s="91"/>
      <c r="AN48" s="91"/>
      <c r="AO48" s="91"/>
      <c r="AP48" s="91"/>
      <c r="AQ48" s="91"/>
      <c r="AR48" s="91"/>
      <c r="AS48" s="91"/>
      <c r="AT48" s="91"/>
      <c r="AU48" s="91"/>
      <c r="AV48" s="91"/>
      <c r="AW48" s="91"/>
      <c r="AX48" s="91"/>
      <c r="AY48" s="91"/>
      <c r="AZ48" s="91"/>
      <c r="BA48" s="91"/>
      <c r="BB48" s="91"/>
      <c r="BC48" s="91"/>
      <c r="BD48" s="91"/>
      <c r="BE48" s="91"/>
      <c r="BF48" s="91"/>
      <c r="BG48" s="91"/>
      <c r="BH48" s="91"/>
      <c r="BI48" s="91"/>
      <c r="BJ48" s="91"/>
      <c r="BK48" s="91"/>
      <c r="BL48" s="91"/>
      <c r="BM48" s="91"/>
      <c r="BN48" s="91"/>
      <c r="BO48" s="91"/>
      <c r="BP48" s="91"/>
      <c r="BQ48" s="91"/>
      <c r="BR48" s="91"/>
      <c r="BS48" s="91"/>
      <c r="BT48" s="91"/>
      <c r="BU48" s="91"/>
      <c r="BV48" s="91"/>
    </row>
    <row r="49" spans="1:74" s="90" customFormat="1">
      <c r="A49" s="144" t="str">
        <f>IF(E49&lt;&gt;"",1+MAX($A$40:A48),"")</f>
        <v/>
      </c>
      <c r="B49" s="92"/>
      <c r="C49" s="145"/>
      <c r="D49" s="146"/>
      <c r="E49" s="147"/>
      <c r="F49" s="148"/>
      <c r="G49" s="149"/>
      <c r="H49" s="150"/>
      <c r="I49" s="149"/>
      <c r="J49" s="149"/>
      <c r="K49" s="178"/>
      <c r="L49" s="178"/>
      <c r="M49" s="91"/>
      <c r="N49" s="91"/>
      <c r="O49" s="91"/>
      <c r="P49" s="91"/>
      <c r="Q49" s="91"/>
      <c r="R49" s="91"/>
      <c r="S49" s="91"/>
      <c r="T49" s="91"/>
      <c r="U49" s="91"/>
      <c r="V49" s="91"/>
      <c r="W49" s="91"/>
      <c r="X49" s="91"/>
      <c r="Y49" s="91"/>
      <c r="Z49" s="91"/>
      <c r="AA49" s="91"/>
      <c r="AB49" s="91"/>
      <c r="AC49" s="91"/>
      <c r="AD49" s="91"/>
      <c r="AE49" s="91"/>
      <c r="AF49" s="91"/>
      <c r="AG49" s="91"/>
      <c r="AH49" s="91"/>
      <c r="AI49" s="91"/>
      <c r="AJ49" s="91"/>
      <c r="AK49" s="91"/>
      <c r="AL49" s="91"/>
      <c r="AM49" s="91"/>
      <c r="AN49" s="91"/>
      <c r="AO49" s="91"/>
      <c r="AP49" s="91"/>
      <c r="AQ49" s="91"/>
      <c r="AR49" s="91"/>
      <c r="AS49" s="91"/>
      <c r="AT49" s="91"/>
      <c r="AU49" s="91"/>
      <c r="AV49" s="91"/>
      <c r="AW49" s="91"/>
      <c r="AX49" s="91"/>
      <c r="AY49" s="91"/>
      <c r="AZ49" s="91"/>
      <c r="BA49" s="91"/>
      <c r="BB49" s="91"/>
      <c r="BC49" s="91"/>
      <c r="BD49" s="91"/>
      <c r="BE49" s="91"/>
      <c r="BF49" s="91"/>
      <c r="BG49" s="91"/>
      <c r="BH49" s="91"/>
      <c r="BI49" s="91"/>
      <c r="BJ49" s="91"/>
      <c r="BK49" s="91"/>
      <c r="BL49" s="91"/>
      <c r="BM49" s="91"/>
      <c r="BN49" s="91"/>
      <c r="BO49" s="91"/>
      <c r="BP49" s="91"/>
      <c r="BQ49" s="91"/>
      <c r="BR49" s="91"/>
      <c r="BS49" s="91"/>
      <c r="BT49" s="91"/>
      <c r="BU49" s="91"/>
      <c r="BV49" s="91"/>
    </row>
    <row r="50" spans="1:74" s="90" customFormat="1">
      <c r="A50" s="144" t="str">
        <f>IF(E50&lt;&gt;"",1+MAX($A$40:A49),"")</f>
        <v/>
      </c>
      <c r="B50" s="92"/>
      <c r="C50" s="145"/>
      <c r="D50" s="146"/>
      <c r="E50" s="147"/>
      <c r="F50" s="148"/>
      <c r="G50" s="149"/>
      <c r="H50" s="150"/>
      <c r="I50" s="149"/>
      <c r="J50" s="149"/>
      <c r="K50" s="178"/>
      <c r="L50" s="178"/>
      <c r="M50" s="91"/>
      <c r="N50" s="91"/>
      <c r="O50" s="91"/>
      <c r="P50" s="91"/>
      <c r="Q50" s="91"/>
      <c r="R50" s="91"/>
      <c r="S50" s="91"/>
      <c r="T50" s="91"/>
      <c r="U50" s="91"/>
      <c r="V50" s="91"/>
      <c r="W50" s="91"/>
      <c r="X50" s="91"/>
      <c r="Y50" s="91"/>
      <c r="Z50" s="91"/>
      <c r="AA50" s="91"/>
      <c r="AB50" s="91"/>
      <c r="AC50" s="91"/>
      <c r="AD50" s="91"/>
      <c r="AE50" s="91"/>
      <c r="AF50" s="91"/>
      <c r="AG50" s="91"/>
      <c r="AH50" s="91"/>
      <c r="AI50" s="91"/>
      <c r="AJ50" s="91"/>
      <c r="AK50" s="91"/>
      <c r="AL50" s="91"/>
      <c r="AM50" s="91"/>
      <c r="AN50" s="91"/>
      <c r="AO50" s="91"/>
      <c r="AP50" s="91"/>
      <c r="AQ50" s="91"/>
      <c r="AR50" s="91"/>
      <c r="AS50" s="91"/>
      <c r="AT50" s="91"/>
      <c r="AU50" s="91"/>
      <c r="AV50" s="91"/>
      <c r="AW50" s="91"/>
      <c r="AX50" s="91"/>
      <c r="AY50" s="91"/>
      <c r="AZ50" s="91"/>
      <c r="BA50" s="91"/>
      <c r="BB50" s="91"/>
      <c r="BC50" s="91"/>
      <c r="BD50" s="91"/>
      <c r="BE50" s="91"/>
      <c r="BF50" s="91"/>
      <c r="BG50" s="91"/>
      <c r="BH50" s="91"/>
      <c r="BI50" s="91"/>
      <c r="BJ50" s="91"/>
      <c r="BK50" s="91"/>
      <c r="BL50" s="91"/>
      <c r="BM50" s="91"/>
      <c r="BN50" s="91"/>
      <c r="BO50" s="91"/>
      <c r="BP50" s="91"/>
      <c r="BQ50" s="91"/>
      <c r="BR50" s="91"/>
      <c r="BS50" s="91"/>
      <c r="BT50" s="91"/>
      <c r="BU50" s="91"/>
      <c r="BV50" s="91"/>
    </row>
    <row r="51" spans="1:74" s="90" customFormat="1">
      <c r="A51" s="144" t="str">
        <f>IF(E51&lt;&gt;"",1+MAX($A$40:A50),"")</f>
        <v/>
      </c>
      <c r="B51" s="92"/>
      <c r="C51" s="145"/>
      <c r="D51" s="146"/>
      <c r="E51" s="147"/>
      <c r="F51" s="148"/>
      <c r="G51" s="149"/>
      <c r="H51" s="150"/>
      <c r="I51" s="149"/>
      <c r="J51" s="149"/>
      <c r="K51" s="178"/>
      <c r="L51" s="178"/>
      <c r="M51" s="91"/>
      <c r="N51" s="91"/>
      <c r="O51" s="91"/>
      <c r="P51" s="91"/>
      <c r="Q51" s="91"/>
      <c r="R51" s="91"/>
      <c r="S51" s="91"/>
      <c r="T51" s="91"/>
      <c r="U51" s="91"/>
      <c r="V51" s="91"/>
      <c r="W51" s="91"/>
      <c r="X51" s="91"/>
      <c r="Y51" s="91"/>
      <c r="Z51" s="91"/>
      <c r="AA51" s="91"/>
      <c r="AB51" s="91"/>
      <c r="AC51" s="91"/>
      <c r="AD51" s="91"/>
      <c r="AE51" s="91"/>
      <c r="AF51" s="91"/>
      <c r="AG51" s="91"/>
      <c r="AH51" s="91"/>
      <c r="AI51" s="91"/>
      <c r="AJ51" s="91"/>
      <c r="AK51" s="91"/>
      <c r="AL51" s="91"/>
      <c r="AM51" s="91"/>
      <c r="AN51" s="91"/>
      <c r="AO51" s="91"/>
      <c r="AP51" s="91"/>
      <c r="AQ51" s="91"/>
      <c r="AR51" s="91"/>
      <c r="AS51" s="91"/>
      <c r="AT51" s="91"/>
      <c r="AU51" s="91"/>
      <c r="AV51" s="91"/>
      <c r="AW51" s="91"/>
      <c r="AX51" s="91"/>
      <c r="AY51" s="91"/>
      <c r="AZ51" s="91"/>
      <c r="BA51" s="91"/>
      <c r="BB51" s="91"/>
      <c r="BC51" s="91"/>
      <c r="BD51" s="91"/>
      <c r="BE51" s="91"/>
      <c r="BF51" s="91"/>
      <c r="BG51" s="91"/>
      <c r="BH51" s="91"/>
      <c r="BI51" s="91"/>
      <c r="BJ51" s="91"/>
      <c r="BK51" s="91"/>
      <c r="BL51" s="91"/>
      <c r="BM51" s="91"/>
      <c r="BN51" s="91"/>
      <c r="BO51" s="91"/>
      <c r="BP51" s="91"/>
      <c r="BQ51" s="91"/>
      <c r="BR51" s="91"/>
      <c r="BS51" s="91"/>
      <c r="BT51" s="91"/>
      <c r="BU51" s="91"/>
      <c r="BV51" s="91"/>
    </row>
    <row r="52" spans="1:74" s="90" customFormat="1">
      <c r="A52" s="144" t="str">
        <f>IF(E52&lt;&gt;"",1+MAX($A$40:A51),"")</f>
        <v/>
      </c>
      <c r="B52" s="92"/>
      <c r="C52" s="145"/>
      <c r="D52" s="146"/>
      <c r="E52" s="147"/>
      <c r="F52" s="148"/>
      <c r="G52" s="149"/>
      <c r="H52" s="150"/>
      <c r="I52" s="149"/>
      <c r="J52" s="149"/>
      <c r="K52" s="178"/>
      <c r="L52" s="178"/>
      <c r="M52" s="91"/>
      <c r="N52" s="91"/>
      <c r="O52" s="91"/>
      <c r="P52" s="91"/>
      <c r="Q52" s="91"/>
      <c r="R52" s="91"/>
      <c r="S52" s="91"/>
      <c r="T52" s="91"/>
      <c r="U52" s="91"/>
      <c r="V52" s="91"/>
      <c r="W52" s="91"/>
      <c r="X52" s="91"/>
      <c r="Y52" s="91"/>
      <c r="Z52" s="91"/>
      <c r="AA52" s="91"/>
      <c r="AB52" s="91"/>
      <c r="AC52" s="91"/>
      <c r="AD52" s="91"/>
      <c r="AE52" s="91"/>
      <c r="AF52" s="91"/>
      <c r="AG52" s="91"/>
      <c r="AH52" s="91"/>
      <c r="AI52" s="91"/>
      <c r="AJ52" s="91"/>
      <c r="AK52" s="91"/>
      <c r="AL52" s="91"/>
      <c r="AM52" s="91"/>
      <c r="AN52" s="91"/>
      <c r="AO52" s="91"/>
      <c r="AP52" s="91"/>
      <c r="AQ52" s="91"/>
      <c r="AR52" s="91"/>
      <c r="AS52" s="91"/>
      <c r="AT52" s="91"/>
      <c r="AU52" s="91"/>
      <c r="AV52" s="91"/>
      <c r="AW52" s="91"/>
      <c r="AX52" s="91"/>
      <c r="AY52" s="91"/>
      <c r="AZ52" s="91"/>
      <c r="BA52" s="91"/>
      <c r="BB52" s="91"/>
      <c r="BC52" s="91"/>
      <c r="BD52" s="91"/>
      <c r="BE52" s="91"/>
      <c r="BF52" s="91"/>
      <c r="BG52" s="91"/>
      <c r="BH52" s="91"/>
      <c r="BI52" s="91"/>
      <c r="BJ52" s="91"/>
      <c r="BK52" s="91"/>
      <c r="BL52" s="91"/>
      <c r="BM52" s="91"/>
      <c r="BN52" s="91"/>
      <c r="BO52" s="91"/>
      <c r="BP52" s="91"/>
      <c r="BQ52" s="91"/>
      <c r="BR52" s="91"/>
      <c r="BS52" s="91"/>
      <c r="BT52" s="91"/>
      <c r="BU52" s="91"/>
      <c r="BV52" s="91"/>
    </row>
    <row r="53" spans="1:74" s="90" customFormat="1">
      <c r="A53" s="144" t="str">
        <f>IF(E53&lt;&gt;"",1+MAX($A$40:A52),"")</f>
        <v/>
      </c>
      <c r="B53" s="92"/>
      <c r="C53" s="145"/>
      <c r="D53" s="146"/>
      <c r="E53" s="147"/>
      <c r="F53" s="148"/>
      <c r="G53" s="149"/>
      <c r="H53" s="150"/>
      <c r="I53" s="149"/>
      <c r="J53" s="178"/>
      <c r="K53" s="178"/>
      <c r="L53" s="178"/>
      <c r="M53" s="91"/>
      <c r="N53" s="91"/>
      <c r="O53" s="91"/>
      <c r="P53" s="91"/>
      <c r="Q53" s="91"/>
      <c r="R53" s="91"/>
      <c r="S53" s="91"/>
      <c r="T53" s="91"/>
      <c r="U53" s="91"/>
      <c r="V53" s="91"/>
      <c r="W53" s="91"/>
      <c r="X53" s="91"/>
      <c r="Y53" s="91"/>
      <c r="Z53" s="91"/>
      <c r="AA53" s="91"/>
      <c r="AB53" s="91"/>
      <c r="AC53" s="91"/>
      <c r="AD53" s="91"/>
      <c r="AE53" s="91"/>
      <c r="AF53" s="91"/>
      <c r="AG53" s="91"/>
      <c r="AH53" s="91"/>
      <c r="AI53" s="91"/>
      <c r="AJ53" s="91"/>
      <c r="AK53" s="91"/>
      <c r="AL53" s="91"/>
      <c r="AM53" s="91"/>
      <c r="AN53" s="91"/>
      <c r="AO53" s="91"/>
      <c r="AP53" s="91"/>
      <c r="AQ53" s="91"/>
      <c r="AR53" s="91"/>
      <c r="AS53" s="91"/>
      <c r="AT53" s="91"/>
      <c r="AU53" s="91"/>
      <c r="AV53" s="91"/>
      <c r="AW53" s="91"/>
      <c r="AX53" s="91"/>
      <c r="AY53" s="91"/>
      <c r="AZ53" s="91"/>
      <c r="BA53" s="91"/>
      <c r="BB53" s="91"/>
      <c r="BC53" s="91"/>
      <c r="BD53" s="91"/>
      <c r="BE53" s="91"/>
      <c r="BF53" s="91"/>
      <c r="BG53" s="91"/>
      <c r="BH53" s="91"/>
      <c r="BI53" s="91"/>
      <c r="BJ53" s="91"/>
      <c r="BK53" s="91"/>
      <c r="BL53" s="91"/>
      <c r="BM53" s="91"/>
      <c r="BN53" s="91"/>
      <c r="BO53" s="91"/>
      <c r="BP53" s="91"/>
      <c r="BQ53" s="91"/>
      <c r="BR53" s="91"/>
      <c r="BS53" s="91"/>
      <c r="BT53" s="91"/>
      <c r="BU53" s="91"/>
      <c r="BV53" s="91"/>
    </row>
    <row r="54" spans="1:74" s="90" customFormat="1">
      <c r="A54" s="144" t="str">
        <f>IF(E54&lt;&gt;"",1+MAX($A$40:A53),"")</f>
        <v/>
      </c>
      <c r="B54" s="92"/>
      <c r="C54" s="145"/>
      <c r="D54" s="146"/>
      <c r="E54" s="147"/>
      <c r="F54" s="148"/>
      <c r="G54" s="149"/>
      <c r="H54" s="150"/>
      <c r="I54" s="149"/>
      <c r="J54" s="149"/>
      <c r="K54" s="178"/>
      <c r="L54" s="178"/>
      <c r="M54" s="91"/>
      <c r="N54" s="91"/>
      <c r="O54" s="91"/>
      <c r="P54" s="91"/>
      <c r="Q54" s="91"/>
      <c r="R54" s="91"/>
      <c r="S54" s="91"/>
      <c r="T54" s="91"/>
      <c r="U54" s="91"/>
      <c r="V54" s="91"/>
      <c r="W54" s="91"/>
      <c r="X54" s="91"/>
      <c r="Y54" s="91"/>
      <c r="Z54" s="91"/>
      <c r="AA54" s="91"/>
      <c r="AB54" s="91"/>
      <c r="AC54" s="91"/>
      <c r="AD54" s="91"/>
      <c r="AE54" s="91"/>
      <c r="AF54" s="91"/>
      <c r="AG54" s="91"/>
      <c r="AH54" s="91"/>
      <c r="AI54" s="91"/>
      <c r="AJ54" s="91"/>
      <c r="AK54" s="91"/>
      <c r="AL54" s="91"/>
      <c r="AM54" s="91"/>
      <c r="AN54" s="91"/>
      <c r="AO54" s="91"/>
      <c r="AP54" s="91"/>
      <c r="AQ54" s="91"/>
      <c r="AR54" s="91"/>
      <c r="AS54" s="91"/>
      <c r="AT54" s="91"/>
      <c r="AU54" s="91"/>
      <c r="AV54" s="91"/>
      <c r="AW54" s="91"/>
      <c r="AX54" s="91"/>
      <c r="AY54" s="91"/>
      <c r="AZ54" s="91"/>
      <c r="BA54" s="91"/>
      <c r="BB54" s="91"/>
      <c r="BC54" s="91"/>
      <c r="BD54" s="91"/>
      <c r="BE54" s="91"/>
      <c r="BF54" s="91"/>
      <c r="BG54" s="91"/>
      <c r="BH54" s="91"/>
      <c r="BI54" s="91"/>
      <c r="BJ54" s="91"/>
      <c r="BK54" s="91"/>
      <c r="BL54" s="91"/>
      <c r="BM54" s="91"/>
      <c r="BN54" s="91"/>
      <c r="BO54" s="91"/>
      <c r="BP54" s="91"/>
      <c r="BQ54" s="91"/>
      <c r="BR54" s="91"/>
      <c r="BS54" s="91"/>
      <c r="BT54" s="91"/>
      <c r="BU54" s="91"/>
      <c r="BV54" s="91"/>
    </row>
    <row r="55" spans="1:74" s="90" customFormat="1">
      <c r="A55" s="144" t="str">
        <f>IF(E55&lt;&gt;"",1+MAX($A$40:A54),"")</f>
        <v/>
      </c>
      <c r="B55" s="92"/>
      <c r="C55" s="145"/>
      <c r="D55" s="146"/>
      <c r="E55" s="147"/>
      <c r="F55" s="148"/>
      <c r="G55" s="149"/>
      <c r="H55" s="150"/>
      <c r="I55" s="149"/>
      <c r="J55" s="149"/>
      <c r="K55" s="178"/>
      <c r="L55" s="178"/>
      <c r="M55" s="91"/>
      <c r="N55" s="91"/>
      <c r="O55" s="91"/>
      <c r="P55" s="91"/>
      <c r="Q55" s="91"/>
      <c r="R55" s="91"/>
      <c r="S55" s="91"/>
      <c r="T55" s="91"/>
      <c r="U55" s="91"/>
      <c r="V55" s="91"/>
      <c r="W55" s="91"/>
      <c r="X55" s="91"/>
      <c r="Y55" s="91"/>
      <c r="Z55" s="91"/>
      <c r="AA55" s="91"/>
      <c r="AB55" s="91"/>
      <c r="AC55" s="91"/>
      <c r="AD55" s="91"/>
      <c r="AE55" s="91"/>
      <c r="AF55" s="91"/>
      <c r="AG55" s="91"/>
      <c r="AH55" s="91"/>
      <c r="AI55" s="91"/>
      <c r="AJ55" s="91"/>
      <c r="AK55" s="91"/>
      <c r="AL55" s="91"/>
      <c r="AM55" s="91"/>
      <c r="AN55" s="91"/>
      <c r="AO55" s="91"/>
      <c r="AP55" s="91"/>
      <c r="AQ55" s="91"/>
      <c r="AR55" s="91"/>
      <c r="AS55" s="91"/>
      <c r="AT55" s="91"/>
      <c r="AU55" s="91"/>
      <c r="AV55" s="91"/>
      <c r="AW55" s="91"/>
      <c r="AX55" s="91"/>
      <c r="AY55" s="91"/>
      <c r="AZ55" s="91"/>
      <c r="BA55" s="91"/>
      <c r="BB55" s="91"/>
      <c r="BC55" s="91"/>
      <c r="BD55" s="91"/>
      <c r="BE55" s="91"/>
      <c r="BF55" s="91"/>
      <c r="BG55" s="91"/>
      <c r="BH55" s="91"/>
      <c r="BI55" s="91"/>
      <c r="BJ55" s="91"/>
      <c r="BK55" s="91"/>
      <c r="BL55" s="91"/>
      <c r="BM55" s="91"/>
      <c r="BN55" s="91"/>
      <c r="BO55" s="91"/>
      <c r="BP55" s="91"/>
      <c r="BQ55" s="91"/>
      <c r="BR55" s="91"/>
      <c r="BS55" s="91"/>
      <c r="BT55" s="91"/>
      <c r="BU55" s="91"/>
      <c r="BV55" s="91"/>
    </row>
    <row r="56" spans="1:74" s="90" customFormat="1">
      <c r="A56" s="144" t="str">
        <f>IF(E56&lt;&gt;"",1+MAX($A$40:A55),"")</f>
        <v/>
      </c>
      <c r="B56" s="92"/>
      <c r="C56" s="145"/>
      <c r="D56" s="146"/>
      <c r="E56" s="147"/>
      <c r="F56" s="148"/>
      <c r="G56" s="149"/>
      <c r="H56" s="150"/>
      <c r="I56" s="149"/>
      <c r="J56" s="149"/>
      <c r="K56" s="178"/>
      <c r="L56" s="178"/>
      <c r="M56" s="91"/>
      <c r="N56" s="91"/>
      <c r="O56" s="91"/>
      <c r="P56" s="91"/>
      <c r="Q56" s="91"/>
      <c r="R56" s="91"/>
      <c r="S56" s="91"/>
      <c r="T56" s="91"/>
      <c r="U56" s="91"/>
      <c r="V56" s="91"/>
      <c r="W56" s="91"/>
      <c r="X56" s="91"/>
      <c r="Y56" s="91"/>
      <c r="Z56" s="91"/>
      <c r="AA56" s="91"/>
      <c r="AB56" s="91"/>
      <c r="AC56" s="91"/>
      <c r="AD56" s="91"/>
      <c r="AE56" s="91"/>
      <c r="AF56" s="91"/>
      <c r="AG56" s="91"/>
      <c r="AH56" s="91"/>
      <c r="AI56" s="91"/>
      <c r="AJ56" s="91"/>
      <c r="AK56" s="91"/>
      <c r="AL56" s="91"/>
      <c r="AM56" s="91"/>
      <c r="AN56" s="91"/>
      <c r="AO56" s="91"/>
      <c r="AP56" s="91"/>
      <c r="AQ56" s="91"/>
      <c r="AR56" s="91"/>
      <c r="AS56" s="91"/>
      <c r="AT56" s="91"/>
      <c r="AU56" s="91"/>
      <c r="AV56" s="91"/>
      <c r="AW56" s="91"/>
      <c r="AX56" s="91"/>
      <c r="AY56" s="91"/>
      <c r="AZ56" s="91"/>
      <c r="BA56" s="91"/>
      <c r="BB56" s="91"/>
      <c r="BC56" s="91"/>
      <c r="BD56" s="91"/>
      <c r="BE56" s="91"/>
      <c r="BF56" s="91"/>
      <c r="BG56" s="91"/>
      <c r="BH56" s="91"/>
      <c r="BI56" s="91"/>
      <c r="BJ56" s="91"/>
      <c r="BK56" s="91"/>
      <c r="BL56" s="91"/>
      <c r="BM56" s="91"/>
      <c r="BN56" s="91"/>
      <c r="BO56" s="91"/>
      <c r="BP56" s="91"/>
      <c r="BQ56" s="91"/>
      <c r="BR56" s="91"/>
      <c r="BS56" s="91"/>
      <c r="BT56" s="91"/>
      <c r="BU56" s="91"/>
      <c r="BV56" s="91"/>
    </row>
    <row r="57" spans="1:74" s="90" customFormat="1">
      <c r="A57" s="144" t="str">
        <f>IF(E57&lt;&gt;"",1+MAX($A$40:A56),"")</f>
        <v/>
      </c>
      <c r="B57" s="92"/>
      <c r="C57" s="145"/>
      <c r="D57" s="146"/>
      <c r="E57" s="147"/>
      <c r="F57" s="148"/>
      <c r="G57" s="149"/>
      <c r="H57" s="150"/>
      <c r="I57" s="149"/>
      <c r="J57" s="149"/>
      <c r="K57" s="178"/>
      <c r="L57" s="178"/>
      <c r="M57" s="91"/>
      <c r="N57" s="91"/>
      <c r="O57" s="91"/>
      <c r="P57" s="91"/>
      <c r="Q57" s="91"/>
      <c r="R57" s="91"/>
      <c r="S57" s="91"/>
      <c r="T57" s="91"/>
      <c r="U57" s="91"/>
      <c r="V57" s="91"/>
      <c r="W57" s="91"/>
      <c r="X57" s="91"/>
      <c r="Y57" s="91"/>
      <c r="Z57" s="91"/>
      <c r="AA57" s="91"/>
      <c r="AB57" s="91"/>
      <c r="AC57" s="91"/>
      <c r="AD57" s="91"/>
      <c r="AE57" s="91"/>
      <c r="AF57" s="91"/>
      <c r="AG57" s="91"/>
      <c r="AH57" s="91"/>
      <c r="AI57" s="91"/>
      <c r="AJ57" s="91"/>
      <c r="AK57" s="91"/>
      <c r="AL57" s="91"/>
      <c r="AM57" s="91"/>
      <c r="AN57" s="91"/>
      <c r="AO57" s="91"/>
      <c r="AP57" s="91"/>
      <c r="AQ57" s="91"/>
      <c r="AR57" s="91"/>
      <c r="AS57" s="91"/>
      <c r="AT57" s="91"/>
      <c r="AU57" s="91"/>
      <c r="AV57" s="91"/>
      <c r="AW57" s="91"/>
      <c r="AX57" s="91"/>
      <c r="AY57" s="91"/>
      <c r="AZ57" s="91"/>
      <c r="BA57" s="91"/>
      <c r="BB57" s="91"/>
      <c r="BC57" s="91"/>
      <c r="BD57" s="91"/>
      <c r="BE57" s="91"/>
      <c r="BF57" s="91"/>
      <c r="BG57" s="91"/>
      <c r="BH57" s="91"/>
      <c r="BI57" s="91"/>
      <c r="BJ57" s="91"/>
      <c r="BK57" s="91"/>
      <c r="BL57" s="91"/>
      <c r="BM57" s="91"/>
      <c r="BN57" s="91"/>
      <c r="BO57" s="91"/>
      <c r="BP57" s="91"/>
      <c r="BQ57" s="91"/>
      <c r="BR57" s="91"/>
      <c r="BS57" s="91"/>
      <c r="BT57" s="91"/>
      <c r="BU57" s="91"/>
      <c r="BV57" s="91"/>
    </row>
    <row r="58" spans="1:74" s="90" customFormat="1">
      <c r="A58" s="144" t="str">
        <f>IF(E58&lt;&gt;"",1+MAX($A$40:A57),"")</f>
        <v/>
      </c>
      <c r="B58" s="92"/>
      <c r="C58" s="145"/>
      <c r="D58" s="146"/>
      <c r="E58" s="147"/>
      <c r="F58" s="148"/>
      <c r="G58" s="149"/>
      <c r="H58" s="150"/>
      <c r="I58" s="149"/>
      <c r="J58" s="149"/>
      <c r="K58" s="178"/>
      <c r="L58" s="178"/>
      <c r="M58" s="91"/>
      <c r="N58" s="91"/>
      <c r="O58" s="91"/>
      <c r="P58" s="91"/>
      <c r="Q58" s="91"/>
      <c r="R58" s="91"/>
      <c r="S58" s="91"/>
      <c r="T58" s="91"/>
      <c r="U58" s="91"/>
      <c r="V58" s="91"/>
      <c r="W58" s="91"/>
      <c r="X58" s="91"/>
      <c r="Y58" s="91"/>
      <c r="Z58" s="91"/>
      <c r="AA58" s="91"/>
      <c r="AB58" s="91"/>
      <c r="AC58" s="91"/>
      <c r="AD58" s="91"/>
      <c r="AE58" s="91"/>
      <c r="AF58" s="91"/>
      <c r="AG58" s="91"/>
      <c r="AH58" s="91"/>
      <c r="AI58" s="91"/>
      <c r="AJ58" s="91"/>
      <c r="AK58" s="91"/>
      <c r="AL58" s="91"/>
      <c r="AM58" s="91"/>
      <c r="AN58" s="91"/>
      <c r="AO58" s="91"/>
      <c r="AP58" s="91"/>
      <c r="AQ58" s="91"/>
      <c r="AR58" s="91"/>
      <c r="AS58" s="91"/>
      <c r="AT58" s="91"/>
      <c r="AU58" s="91"/>
      <c r="AV58" s="91"/>
      <c r="AW58" s="91"/>
      <c r="AX58" s="91"/>
      <c r="AY58" s="91"/>
      <c r="AZ58" s="91"/>
      <c r="BA58" s="91"/>
      <c r="BB58" s="91"/>
      <c r="BC58" s="91"/>
      <c r="BD58" s="91"/>
      <c r="BE58" s="91"/>
      <c r="BF58" s="91"/>
      <c r="BG58" s="91"/>
      <c r="BH58" s="91"/>
      <c r="BI58" s="91"/>
      <c r="BJ58" s="91"/>
      <c r="BK58" s="91"/>
      <c r="BL58" s="91"/>
      <c r="BM58" s="91"/>
      <c r="BN58" s="91"/>
      <c r="BO58" s="91"/>
      <c r="BP58" s="91"/>
      <c r="BQ58" s="91"/>
      <c r="BR58" s="91"/>
      <c r="BS58" s="91"/>
      <c r="BT58" s="91"/>
      <c r="BU58" s="91"/>
      <c r="BV58" s="91"/>
    </row>
    <row r="59" spans="1:74" s="90" customFormat="1">
      <c r="A59" s="144" t="str">
        <f>IF(E59&lt;&gt;"",1+MAX($A$40:A58),"")</f>
        <v/>
      </c>
      <c r="B59" s="92"/>
      <c r="C59" s="145"/>
      <c r="D59" s="146"/>
      <c r="E59" s="147"/>
      <c r="F59" s="148"/>
      <c r="G59" s="149"/>
      <c r="H59" s="150"/>
      <c r="I59" s="149"/>
      <c r="J59" s="149"/>
      <c r="K59" s="178"/>
      <c r="L59" s="178"/>
      <c r="M59" s="91"/>
      <c r="N59" s="91"/>
      <c r="O59" s="91"/>
      <c r="P59" s="91"/>
      <c r="Q59" s="91"/>
      <c r="R59" s="91"/>
      <c r="S59" s="91"/>
      <c r="T59" s="91"/>
      <c r="U59" s="91"/>
      <c r="V59" s="91"/>
      <c r="W59" s="91"/>
      <c r="X59" s="91"/>
      <c r="Y59" s="91"/>
      <c r="Z59" s="91"/>
      <c r="AA59" s="91"/>
      <c r="AB59" s="91"/>
      <c r="AC59" s="91"/>
      <c r="AD59" s="91"/>
      <c r="AE59" s="91"/>
      <c r="AF59" s="91"/>
      <c r="AG59" s="91"/>
      <c r="AH59" s="91"/>
      <c r="AI59" s="91"/>
      <c r="AJ59" s="91"/>
      <c r="AK59" s="91"/>
      <c r="AL59" s="91"/>
      <c r="AM59" s="91"/>
      <c r="AN59" s="91"/>
      <c r="AO59" s="91"/>
      <c r="AP59" s="91"/>
      <c r="AQ59" s="91"/>
      <c r="AR59" s="91"/>
      <c r="AS59" s="91"/>
      <c r="AT59" s="91"/>
      <c r="AU59" s="91"/>
      <c r="AV59" s="91"/>
      <c r="AW59" s="91"/>
      <c r="AX59" s="91"/>
      <c r="AY59" s="91"/>
      <c r="AZ59" s="91"/>
      <c r="BA59" s="91"/>
      <c r="BB59" s="91"/>
      <c r="BC59" s="91"/>
      <c r="BD59" s="91"/>
      <c r="BE59" s="91"/>
      <c r="BF59" s="91"/>
      <c r="BG59" s="91"/>
      <c r="BH59" s="91"/>
      <c r="BI59" s="91"/>
      <c r="BJ59" s="91"/>
      <c r="BK59" s="91"/>
      <c r="BL59" s="91"/>
      <c r="BM59" s="91"/>
      <c r="BN59" s="91"/>
      <c r="BO59" s="91"/>
      <c r="BP59" s="91"/>
      <c r="BQ59" s="91"/>
      <c r="BR59" s="91"/>
      <c r="BS59" s="91"/>
      <c r="BT59" s="91"/>
      <c r="BU59" s="91"/>
      <c r="BV59" s="91"/>
    </row>
    <row r="60" spans="1:74" s="90" customFormat="1">
      <c r="A60" s="144" t="str">
        <f>IF(E60&lt;&gt;"",1+MAX($A$40:A59),"")</f>
        <v/>
      </c>
      <c r="B60" s="92"/>
      <c r="C60" s="145"/>
      <c r="D60" s="146"/>
      <c r="E60" s="147"/>
      <c r="F60" s="148"/>
      <c r="G60" s="149"/>
      <c r="H60" s="150"/>
      <c r="I60" s="149"/>
      <c r="J60" s="149"/>
      <c r="K60" s="178"/>
      <c r="L60" s="178"/>
      <c r="M60" s="91"/>
      <c r="N60" s="91"/>
      <c r="O60" s="91"/>
      <c r="P60" s="91"/>
      <c r="Q60" s="91"/>
      <c r="R60" s="91"/>
      <c r="S60" s="91"/>
      <c r="T60" s="91"/>
      <c r="U60" s="91"/>
      <c r="V60" s="91"/>
      <c r="W60" s="91"/>
      <c r="X60" s="91"/>
      <c r="Y60" s="91"/>
      <c r="Z60" s="91"/>
      <c r="AA60" s="91"/>
      <c r="AB60" s="91"/>
      <c r="AC60" s="91"/>
      <c r="AD60" s="91"/>
      <c r="AE60" s="91"/>
      <c r="AF60" s="91"/>
      <c r="AG60" s="91"/>
      <c r="AH60" s="91"/>
      <c r="AI60" s="91"/>
      <c r="AJ60" s="91"/>
      <c r="AK60" s="91"/>
      <c r="AL60" s="91"/>
      <c r="AM60" s="91"/>
      <c r="AN60" s="91"/>
      <c r="AO60" s="91"/>
      <c r="AP60" s="91"/>
      <c r="AQ60" s="91"/>
      <c r="AR60" s="91"/>
      <c r="AS60" s="91"/>
      <c r="AT60" s="91"/>
      <c r="AU60" s="91"/>
      <c r="AV60" s="91"/>
      <c r="AW60" s="91"/>
      <c r="AX60" s="91"/>
      <c r="AY60" s="91"/>
      <c r="AZ60" s="91"/>
      <c r="BA60" s="91"/>
      <c r="BB60" s="91"/>
      <c r="BC60" s="91"/>
      <c r="BD60" s="91"/>
      <c r="BE60" s="91"/>
      <c r="BF60" s="91"/>
      <c r="BG60" s="91"/>
      <c r="BH60" s="91"/>
      <c r="BI60" s="91"/>
      <c r="BJ60" s="91"/>
      <c r="BK60" s="91"/>
      <c r="BL60" s="91"/>
      <c r="BM60" s="91"/>
      <c r="BN60" s="91"/>
      <c r="BO60" s="91"/>
      <c r="BP60" s="91"/>
      <c r="BQ60" s="91"/>
      <c r="BR60" s="91"/>
      <c r="BS60" s="91"/>
      <c r="BT60" s="91"/>
      <c r="BU60" s="91"/>
      <c r="BV60" s="91"/>
    </row>
    <row r="61" spans="1:74" s="90" customFormat="1">
      <c r="A61" s="144" t="str">
        <f>IF(E61&lt;&gt;"",1+MAX($A$40:A60),"")</f>
        <v/>
      </c>
      <c r="B61" s="92"/>
      <c r="C61" s="145"/>
      <c r="D61" s="146"/>
      <c r="E61" s="147"/>
      <c r="F61" s="148"/>
      <c r="G61" s="149"/>
      <c r="H61" s="150"/>
      <c r="I61" s="149"/>
      <c r="J61" s="149"/>
      <c r="K61" s="149"/>
      <c r="L61" s="149"/>
      <c r="M61" s="91"/>
      <c r="N61" s="91"/>
      <c r="O61" s="91"/>
      <c r="P61" s="91"/>
      <c r="Q61" s="91"/>
      <c r="R61" s="91"/>
      <c r="S61" s="91"/>
      <c r="T61" s="91"/>
      <c r="U61" s="91"/>
      <c r="V61" s="91"/>
      <c r="W61" s="91"/>
      <c r="X61" s="91"/>
      <c r="Y61" s="91"/>
      <c r="Z61" s="91"/>
      <c r="AA61" s="91"/>
      <c r="AB61" s="91"/>
      <c r="AC61" s="91"/>
      <c r="AD61" s="91"/>
      <c r="AE61" s="91"/>
      <c r="AF61" s="91"/>
      <c r="AG61" s="91"/>
      <c r="AH61" s="91"/>
      <c r="AI61" s="91"/>
      <c r="AJ61" s="91"/>
      <c r="AK61" s="91"/>
      <c r="AL61" s="91"/>
      <c r="AM61" s="91"/>
      <c r="AN61" s="91"/>
      <c r="AO61" s="91"/>
      <c r="AP61" s="91"/>
      <c r="AQ61" s="91"/>
      <c r="AR61" s="91"/>
      <c r="AS61" s="91"/>
      <c r="AT61" s="91"/>
      <c r="AU61" s="91"/>
      <c r="AV61" s="91"/>
      <c r="AW61" s="91"/>
      <c r="AX61" s="91"/>
      <c r="AY61" s="91"/>
      <c r="AZ61" s="91"/>
      <c r="BA61" s="91"/>
      <c r="BB61" s="91"/>
      <c r="BC61" s="91"/>
      <c r="BD61" s="91"/>
      <c r="BE61" s="91"/>
      <c r="BF61" s="91"/>
      <c r="BG61" s="91"/>
      <c r="BH61" s="91"/>
      <c r="BI61" s="91"/>
      <c r="BJ61" s="91"/>
      <c r="BK61" s="91"/>
      <c r="BL61" s="91"/>
      <c r="BM61" s="91"/>
      <c r="BN61" s="91"/>
      <c r="BO61" s="91"/>
      <c r="BP61" s="91"/>
      <c r="BQ61" s="91"/>
      <c r="BR61" s="91"/>
      <c r="BS61" s="91"/>
      <c r="BT61" s="91"/>
      <c r="BU61" s="91"/>
      <c r="BV61" s="91"/>
    </row>
    <row r="62" spans="1:74" s="90" customFormat="1">
      <c r="A62" s="144" t="str">
        <f>IF(E62&lt;&gt;"",1+MAX($A$40:A61),"")</f>
        <v/>
      </c>
      <c r="B62" s="92"/>
      <c r="C62" s="145"/>
      <c r="D62" s="146"/>
      <c r="E62" s="147"/>
      <c r="F62" s="148"/>
      <c r="G62" s="149"/>
      <c r="H62" s="150"/>
      <c r="I62" s="149"/>
      <c r="J62" s="149"/>
      <c r="K62" s="149"/>
      <c r="L62" s="149"/>
      <c r="M62" s="91"/>
      <c r="N62" s="91"/>
      <c r="O62" s="91"/>
      <c r="P62" s="91"/>
      <c r="Q62" s="91"/>
      <c r="R62" s="91"/>
      <c r="S62" s="91"/>
      <c r="T62" s="91"/>
      <c r="U62" s="91"/>
      <c r="V62" s="91"/>
      <c r="W62" s="91"/>
      <c r="X62" s="91"/>
      <c r="Y62" s="91"/>
      <c r="Z62" s="91"/>
      <c r="AA62" s="91"/>
      <c r="AB62" s="91"/>
      <c r="AC62" s="91"/>
      <c r="AD62" s="91"/>
      <c r="AE62" s="91"/>
      <c r="AF62" s="91"/>
      <c r="AG62" s="91"/>
      <c r="AH62" s="91"/>
      <c r="AI62" s="91"/>
      <c r="AJ62" s="91"/>
      <c r="AK62" s="91"/>
      <c r="AL62" s="91"/>
      <c r="AM62" s="91"/>
      <c r="AN62" s="91"/>
      <c r="AO62" s="91"/>
      <c r="AP62" s="91"/>
      <c r="AQ62" s="91"/>
      <c r="AR62" s="91"/>
      <c r="AS62" s="91"/>
      <c r="AT62" s="91"/>
      <c r="AU62" s="91"/>
      <c r="AV62" s="91"/>
      <c r="AW62" s="91"/>
      <c r="AX62" s="91"/>
      <c r="AY62" s="91"/>
      <c r="AZ62" s="91"/>
      <c r="BA62" s="91"/>
      <c r="BB62" s="91"/>
      <c r="BC62" s="91"/>
      <c r="BD62" s="91"/>
      <c r="BE62" s="91"/>
      <c r="BF62" s="91"/>
      <c r="BG62" s="91"/>
      <c r="BH62" s="91"/>
      <c r="BI62" s="91"/>
      <c r="BJ62" s="91"/>
      <c r="BK62" s="91"/>
      <c r="BL62" s="91"/>
      <c r="BM62" s="91"/>
      <c r="BN62" s="91"/>
      <c r="BO62" s="91"/>
      <c r="BP62" s="91"/>
      <c r="BQ62" s="91"/>
      <c r="BR62" s="91"/>
      <c r="BS62" s="91"/>
      <c r="BT62" s="91"/>
      <c r="BU62" s="91"/>
      <c r="BV62" s="91"/>
    </row>
    <row r="63" spans="1:74" s="90" customFormat="1">
      <c r="A63" s="144" t="str">
        <f>IF(E63&lt;&gt;"",1+MAX($A$40:A62),"")</f>
        <v/>
      </c>
      <c r="B63" s="92"/>
      <c r="C63" s="145"/>
      <c r="D63" s="146"/>
      <c r="E63" s="147"/>
      <c r="F63" s="148"/>
      <c r="G63" s="149"/>
      <c r="H63" s="150"/>
      <c r="I63" s="149"/>
      <c r="J63" s="149"/>
      <c r="K63" s="149"/>
      <c r="L63" s="149"/>
      <c r="M63" s="91"/>
      <c r="N63" s="91"/>
      <c r="O63" s="91"/>
      <c r="P63" s="91"/>
      <c r="Q63" s="91"/>
      <c r="R63" s="91"/>
      <c r="S63" s="91"/>
      <c r="T63" s="91"/>
      <c r="U63" s="91"/>
      <c r="V63" s="91"/>
      <c r="W63" s="91"/>
      <c r="X63" s="91"/>
      <c r="Y63" s="91"/>
      <c r="Z63" s="91"/>
      <c r="AA63" s="91"/>
      <c r="AB63" s="91"/>
      <c r="AC63" s="91"/>
      <c r="AD63" s="91"/>
      <c r="AE63" s="91"/>
      <c r="AF63" s="91"/>
      <c r="AG63" s="91"/>
      <c r="AH63" s="91"/>
      <c r="AI63" s="91"/>
      <c r="AJ63" s="91"/>
      <c r="AK63" s="91"/>
      <c r="AL63" s="91"/>
      <c r="AM63" s="91"/>
      <c r="AN63" s="91"/>
      <c r="AO63" s="91"/>
      <c r="AP63" s="91"/>
      <c r="AQ63" s="91"/>
      <c r="AR63" s="91"/>
      <c r="AS63" s="91"/>
      <c r="AT63" s="91"/>
      <c r="AU63" s="91"/>
      <c r="AV63" s="91"/>
      <c r="AW63" s="91"/>
      <c r="AX63" s="91"/>
      <c r="AY63" s="91"/>
      <c r="AZ63" s="91"/>
      <c r="BA63" s="91"/>
      <c r="BB63" s="91"/>
      <c r="BC63" s="91"/>
      <c r="BD63" s="91"/>
      <c r="BE63" s="91"/>
      <c r="BF63" s="91"/>
      <c r="BG63" s="91"/>
      <c r="BH63" s="91"/>
      <c r="BI63" s="91"/>
      <c r="BJ63" s="91"/>
      <c r="BK63" s="91"/>
      <c r="BL63" s="91"/>
      <c r="BM63" s="91"/>
      <c r="BN63" s="91"/>
      <c r="BO63" s="91"/>
      <c r="BP63" s="91"/>
      <c r="BQ63" s="91"/>
      <c r="BR63" s="91"/>
      <c r="BS63" s="91"/>
      <c r="BT63" s="91"/>
      <c r="BU63" s="91"/>
      <c r="BV63" s="91"/>
    </row>
    <row r="64" spans="1:74" s="90" customFormat="1">
      <c r="A64" s="144" t="str">
        <f>IF(E64&lt;&gt;"",1+MAX($A$40:A63),"")</f>
        <v/>
      </c>
      <c r="B64" s="92"/>
      <c r="C64" s="145"/>
      <c r="D64" s="146"/>
      <c r="E64" s="147"/>
      <c r="F64" s="148"/>
      <c r="G64" s="149"/>
      <c r="H64" s="150"/>
      <c r="I64" s="149"/>
      <c r="J64" s="149"/>
      <c r="K64" s="149"/>
      <c r="L64" s="149"/>
      <c r="M64" s="91"/>
      <c r="N64" s="91"/>
      <c r="O64" s="91"/>
      <c r="P64" s="91"/>
      <c r="Q64" s="91"/>
      <c r="R64" s="91"/>
      <c r="S64" s="91"/>
      <c r="T64" s="91"/>
      <c r="U64" s="91"/>
      <c r="V64" s="91"/>
      <c r="W64" s="91"/>
      <c r="X64" s="91"/>
      <c r="Y64" s="91"/>
      <c r="Z64" s="91"/>
      <c r="AA64" s="91"/>
      <c r="AB64" s="91"/>
      <c r="AC64" s="91"/>
      <c r="AD64" s="91"/>
      <c r="AE64" s="91"/>
      <c r="AF64" s="91"/>
      <c r="AG64" s="91"/>
      <c r="AH64" s="91"/>
      <c r="AI64" s="91"/>
      <c r="AJ64" s="91"/>
      <c r="AK64" s="91"/>
      <c r="AL64" s="91"/>
      <c r="AM64" s="91"/>
      <c r="AN64" s="91"/>
      <c r="AO64" s="91"/>
      <c r="AP64" s="91"/>
      <c r="AQ64" s="91"/>
      <c r="AR64" s="91"/>
      <c r="AS64" s="91"/>
      <c r="AT64" s="91"/>
      <c r="AU64" s="91"/>
      <c r="AV64" s="91"/>
      <c r="AW64" s="91"/>
      <c r="AX64" s="91"/>
      <c r="AY64" s="91"/>
      <c r="AZ64" s="91"/>
      <c r="BA64" s="91"/>
      <c r="BB64" s="91"/>
      <c r="BC64" s="91"/>
      <c r="BD64" s="91"/>
      <c r="BE64" s="91"/>
      <c r="BF64" s="91"/>
      <c r="BG64" s="91"/>
      <c r="BH64" s="91"/>
      <c r="BI64" s="91"/>
      <c r="BJ64" s="91"/>
      <c r="BK64" s="91"/>
      <c r="BL64" s="91"/>
      <c r="BM64" s="91"/>
      <c r="BN64" s="91"/>
      <c r="BO64" s="91"/>
      <c r="BP64" s="91"/>
      <c r="BQ64" s="91"/>
      <c r="BR64" s="91"/>
      <c r="BS64" s="91"/>
      <c r="BT64" s="91"/>
      <c r="BU64" s="91"/>
      <c r="BV64" s="91"/>
    </row>
    <row r="65" spans="1:74" s="90" customFormat="1">
      <c r="A65" s="144" t="str">
        <f>IF(E65&lt;&gt;"",1+MAX($A$40:A64),"")</f>
        <v/>
      </c>
      <c r="B65" s="92"/>
      <c r="C65" s="145"/>
      <c r="D65" s="146"/>
      <c r="E65" s="147"/>
      <c r="F65" s="148"/>
      <c r="G65" s="149"/>
      <c r="H65" s="150"/>
      <c r="I65" s="149"/>
      <c r="J65" s="149"/>
      <c r="K65" s="149"/>
      <c r="L65" s="149"/>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91"/>
      <c r="BF65" s="91"/>
      <c r="BG65" s="91"/>
      <c r="BH65" s="91"/>
      <c r="BI65" s="91"/>
      <c r="BJ65" s="91"/>
      <c r="BK65" s="91"/>
      <c r="BL65" s="91"/>
      <c r="BM65" s="91"/>
      <c r="BN65" s="91"/>
      <c r="BO65" s="91"/>
      <c r="BP65" s="91"/>
      <c r="BQ65" s="91"/>
      <c r="BR65" s="91"/>
      <c r="BS65" s="91"/>
      <c r="BT65" s="91"/>
      <c r="BU65" s="91"/>
      <c r="BV65" s="91"/>
    </row>
    <row r="66" spans="1:74" s="90" customFormat="1">
      <c r="A66" s="144" t="str">
        <f>IF(E66&lt;&gt;"",1+MAX($A$40:A65),"")</f>
        <v/>
      </c>
      <c r="B66" s="92"/>
      <c r="C66" s="145"/>
      <c r="D66" s="146"/>
      <c r="E66" s="147"/>
      <c r="F66" s="148"/>
      <c r="G66" s="149"/>
      <c r="H66" s="150"/>
      <c r="I66" s="149"/>
      <c r="J66" s="149"/>
      <c r="K66" s="149"/>
      <c r="L66" s="149"/>
      <c r="M66" s="91"/>
      <c r="N66" s="91"/>
      <c r="O66" s="91"/>
      <c r="P66" s="91"/>
      <c r="Q66" s="91"/>
      <c r="R66" s="91"/>
      <c r="S66" s="91"/>
      <c r="T66" s="91"/>
      <c r="U66" s="91"/>
      <c r="V66" s="91"/>
      <c r="W66" s="91"/>
      <c r="X66" s="91"/>
      <c r="Y66" s="91"/>
      <c r="Z66" s="91"/>
      <c r="AA66" s="91"/>
      <c r="AB66" s="91"/>
      <c r="AC66" s="91"/>
      <c r="AD66" s="91"/>
      <c r="AE66" s="91"/>
      <c r="AF66" s="91"/>
      <c r="AG66" s="91"/>
      <c r="AH66" s="91"/>
      <c r="AI66" s="91"/>
      <c r="AJ66" s="91"/>
      <c r="AK66" s="91"/>
      <c r="AL66" s="91"/>
      <c r="AM66" s="91"/>
      <c r="AN66" s="91"/>
      <c r="AO66" s="91"/>
      <c r="AP66" s="91"/>
      <c r="AQ66" s="91"/>
      <c r="AR66" s="91"/>
      <c r="AS66" s="91"/>
      <c r="AT66" s="91"/>
      <c r="AU66" s="91"/>
      <c r="AV66" s="91"/>
      <c r="AW66" s="91"/>
      <c r="AX66" s="91"/>
      <c r="AY66" s="91"/>
      <c r="AZ66" s="91"/>
      <c r="BA66" s="91"/>
      <c r="BB66" s="91"/>
      <c r="BC66" s="91"/>
      <c r="BD66" s="91"/>
      <c r="BE66" s="91"/>
      <c r="BF66" s="91"/>
      <c r="BG66" s="91"/>
      <c r="BH66" s="91"/>
      <c r="BI66" s="91"/>
      <c r="BJ66" s="91"/>
      <c r="BK66" s="91"/>
      <c r="BL66" s="91"/>
      <c r="BM66" s="91"/>
      <c r="BN66" s="91"/>
      <c r="BO66" s="91"/>
      <c r="BP66" s="91"/>
      <c r="BQ66" s="91"/>
      <c r="BR66" s="91"/>
      <c r="BS66" s="91"/>
      <c r="BT66" s="91"/>
      <c r="BU66" s="91"/>
      <c r="BV66" s="91"/>
    </row>
    <row r="67" spans="1:74" s="90" customFormat="1">
      <c r="A67" s="144" t="str">
        <f>IF(E67&lt;&gt;"",1+MAX($A$40:A66),"")</f>
        <v/>
      </c>
      <c r="B67" s="92"/>
      <c r="C67" s="145"/>
      <c r="D67" s="146"/>
      <c r="E67" s="147"/>
      <c r="F67" s="148"/>
      <c r="G67" s="149"/>
      <c r="H67" s="150"/>
      <c r="I67" s="149"/>
      <c r="J67" s="149"/>
      <c r="K67" s="149"/>
      <c r="L67" s="149"/>
      <c r="M67" s="91"/>
      <c r="N67" s="91"/>
      <c r="O67" s="91"/>
      <c r="P67" s="91"/>
      <c r="Q67" s="91"/>
      <c r="R67" s="91"/>
      <c r="S67" s="91"/>
      <c r="T67" s="91"/>
      <c r="U67" s="91"/>
      <c r="V67" s="91"/>
      <c r="W67" s="91"/>
      <c r="X67" s="91"/>
      <c r="Y67" s="91"/>
      <c r="Z67" s="91"/>
      <c r="AA67" s="91"/>
      <c r="AB67" s="91"/>
      <c r="AC67" s="91"/>
      <c r="AD67" s="91"/>
      <c r="AE67" s="91"/>
      <c r="AF67" s="91"/>
      <c r="AG67" s="91"/>
      <c r="AH67" s="91"/>
      <c r="AI67" s="91"/>
      <c r="AJ67" s="91"/>
      <c r="AK67" s="91"/>
      <c r="AL67" s="91"/>
      <c r="AM67" s="91"/>
      <c r="AN67" s="91"/>
      <c r="AO67" s="91"/>
      <c r="AP67" s="91"/>
      <c r="AQ67" s="91"/>
      <c r="AR67" s="91"/>
      <c r="AS67" s="91"/>
      <c r="AT67" s="91"/>
      <c r="AU67" s="91"/>
      <c r="AV67" s="91"/>
      <c r="AW67" s="91"/>
      <c r="AX67" s="91"/>
      <c r="AY67" s="91"/>
      <c r="AZ67" s="91"/>
      <c r="BA67" s="91"/>
      <c r="BB67" s="91"/>
      <c r="BC67" s="91"/>
      <c r="BD67" s="91"/>
      <c r="BE67" s="91"/>
      <c r="BF67" s="91"/>
      <c r="BG67" s="91"/>
      <c r="BH67" s="91"/>
      <c r="BI67" s="91"/>
      <c r="BJ67" s="91"/>
      <c r="BK67" s="91"/>
      <c r="BL67" s="91"/>
      <c r="BM67" s="91"/>
      <c r="BN67" s="91"/>
      <c r="BO67" s="91"/>
      <c r="BP67" s="91"/>
      <c r="BQ67" s="91"/>
      <c r="BR67" s="91"/>
      <c r="BS67" s="91"/>
      <c r="BT67" s="91"/>
      <c r="BU67" s="91"/>
      <c r="BV67" s="91"/>
    </row>
    <row r="68" spans="1:74" s="90" customFormat="1">
      <c r="A68" s="144" t="str">
        <f>IF(E68&lt;&gt;"",1+MAX($A$40:A67),"")</f>
        <v/>
      </c>
      <c r="B68" s="92"/>
      <c r="C68" s="145"/>
      <c r="D68" s="146"/>
      <c r="E68" s="147"/>
      <c r="F68" s="148"/>
      <c r="G68" s="149"/>
      <c r="H68" s="150"/>
      <c r="I68" s="149"/>
      <c r="J68" s="149"/>
      <c r="K68" s="149"/>
      <c r="L68" s="149"/>
      <c r="M68" s="91"/>
      <c r="N68" s="91"/>
      <c r="O68" s="91"/>
      <c r="P68" s="91"/>
      <c r="Q68" s="91"/>
      <c r="R68" s="91"/>
      <c r="S68" s="91"/>
      <c r="T68" s="91"/>
      <c r="U68" s="91"/>
      <c r="V68" s="91"/>
      <c r="W68" s="91"/>
      <c r="X68" s="91"/>
      <c r="Y68" s="91"/>
      <c r="Z68" s="91"/>
      <c r="AA68" s="91"/>
      <c r="AB68" s="91"/>
      <c r="AC68" s="91"/>
      <c r="AD68" s="91"/>
      <c r="AE68" s="91"/>
      <c r="AF68" s="91"/>
      <c r="AG68" s="91"/>
      <c r="AH68" s="91"/>
      <c r="AI68" s="91"/>
      <c r="AJ68" s="91"/>
      <c r="AK68" s="91"/>
      <c r="AL68" s="91"/>
      <c r="AM68" s="91"/>
      <c r="AN68" s="91"/>
      <c r="AO68" s="91"/>
      <c r="AP68" s="91"/>
      <c r="AQ68" s="91"/>
      <c r="AR68" s="91"/>
      <c r="AS68" s="91"/>
      <c r="AT68" s="91"/>
      <c r="AU68" s="91"/>
      <c r="AV68" s="91"/>
      <c r="AW68" s="91"/>
      <c r="AX68" s="91"/>
      <c r="AY68" s="91"/>
      <c r="AZ68" s="91"/>
      <c r="BA68" s="91"/>
      <c r="BB68" s="91"/>
      <c r="BC68" s="91"/>
      <c r="BD68" s="91"/>
      <c r="BE68" s="91"/>
      <c r="BF68" s="91"/>
      <c r="BG68" s="91"/>
      <c r="BH68" s="91"/>
      <c r="BI68" s="91"/>
      <c r="BJ68" s="91"/>
      <c r="BK68" s="91"/>
      <c r="BL68" s="91"/>
      <c r="BM68" s="91"/>
      <c r="BN68" s="91"/>
      <c r="BO68" s="91"/>
      <c r="BP68" s="91"/>
      <c r="BQ68" s="91"/>
      <c r="BR68" s="91"/>
      <c r="BS68" s="91"/>
      <c r="BT68" s="91"/>
      <c r="BU68" s="91"/>
      <c r="BV68" s="91"/>
    </row>
    <row r="69" spans="1:74" s="90" customFormat="1">
      <c r="A69" s="144" t="str">
        <f>IF(E69&lt;&gt;"",1+MAX($A$40:A68),"")</f>
        <v/>
      </c>
      <c r="B69" s="92"/>
      <c r="C69" s="145"/>
      <c r="D69" s="146"/>
      <c r="E69" s="147"/>
      <c r="F69" s="148"/>
      <c r="G69" s="149"/>
      <c r="H69" s="150"/>
      <c r="I69" s="149"/>
      <c r="J69" s="149"/>
      <c r="K69" s="149"/>
      <c r="L69" s="149"/>
      <c r="M69" s="91"/>
      <c r="N69" s="91"/>
      <c r="O69" s="91"/>
      <c r="P69" s="91"/>
      <c r="Q69" s="91"/>
      <c r="R69" s="91"/>
      <c r="S69" s="91"/>
      <c r="T69" s="91"/>
      <c r="U69" s="91"/>
      <c r="V69" s="91"/>
      <c r="W69" s="91"/>
      <c r="X69" s="91"/>
      <c r="Y69" s="91"/>
      <c r="Z69" s="91"/>
      <c r="AA69" s="91"/>
      <c r="AB69" s="91"/>
      <c r="AC69" s="91"/>
      <c r="AD69" s="91"/>
      <c r="AE69" s="91"/>
      <c r="AF69" s="91"/>
      <c r="AG69" s="91"/>
      <c r="AH69" s="91"/>
      <c r="AI69" s="91"/>
      <c r="AJ69" s="91"/>
      <c r="AK69" s="91"/>
      <c r="AL69" s="91"/>
      <c r="AM69" s="91"/>
      <c r="AN69" s="91"/>
      <c r="AO69" s="91"/>
      <c r="AP69" s="91"/>
      <c r="AQ69" s="91"/>
      <c r="AR69" s="91"/>
      <c r="AS69" s="91"/>
      <c r="AT69" s="91"/>
      <c r="AU69" s="91"/>
      <c r="AV69" s="91"/>
      <c r="AW69" s="91"/>
      <c r="AX69" s="91"/>
      <c r="AY69" s="91"/>
      <c r="AZ69" s="91"/>
      <c r="BA69" s="91"/>
      <c r="BB69" s="91"/>
      <c r="BC69" s="91"/>
      <c r="BD69" s="91"/>
      <c r="BE69" s="91"/>
      <c r="BF69" s="91"/>
      <c r="BG69" s="91"/>
      <c r="BH69" s="91"/>
      <c r="BI69" s="91"/>
      <c r="BJ69" s="91"/>
      <c r="BK69" s="91"/>
      <c r="BL69" s="91"/>
      <c r="BM69" s="91"/>
      <c r="BN69" s="91"/>
      <c r="BO69" s="91"/>
      <c r="BP69" s="91"/>
      <c r="BQ69" s="91"/>
      <c r="BR69" s="91"/>
      <c r="BS69" s="91"/>
      <c r="BT69" s="91"/>
      <c r="BU69" s="91"/>
      <c r="BV69" s="91"/>
    </row>
    <row r="70" spans="1:74" s="90" customFormat="1">
      <c r="A70" s="144" t="str">
        <f>IF(E70&lt;&gt;"",1+MAX($A$40:A69),"")</f>
        <v/>
      </c>
      <c r="B70" s="92"/>
      <c r="C70" s="145"/>
      <c r="D70" s="146"/>
      <c r="E70" s="147"/>
      <c r="F70" s="148"/>
      <c r="G70" s="149"/>
      <c r="H70" s="150"/>
      <c r="I70" s="149"/>
      <c r="J70" s="149"/>
      <c r="K70" s="149"/>
      <c r="L70" s="149"/>
      <c r="M70" s="91"/>
      <c r="N70" s="91"/>
      <c r="O70" s="91"/>
      <c r="P70" s="91"/>
      <c r="Q70" s="91"/>
      <c r="R70" s="91"/>
      <c r="S70" s="91"/>
      <c r="T70" s="91"/>
      <c r="U70" s="91"/>
      <c r="V70" s="91"/>
      <c r="W70" s="91"/>
      <c r="X70" s="91"/>
      <c r="Y70" s="91"/>
      <c r="Z70" s="91"/>
      <c r="AA70" s="91"/>
      <c r="AB70" s="91"/>
      <c r="AC70" s="91"/>
      <c r="AD70" s="91"/>
      <c r="AE70" s="91"/>
      <c r="AF70" s="91"/>
      <c r="AG70" s="91"/>
      <c r="AH70" s="91"/>
      <c r="AI70" s="91"/>
      <c r="AJ70" s="91"/>
      <c r="AK70" s="91"/>
      <c r="AL70" s="91"/>
      <c r="AM70" s="91"/>
      <c r="AN70" s="91"/>
      <c r="AO70" s="91"/>
      <c r="AP70" s="91"/>
      <c r="AQ70" s="91"/>
      <c r="AR70" s="91"/>
      <c r="AS70" s="91"/>
      <c r="AT70" s="91"/>
      <c r="AU70" s="91"/>
      <c r="AV70" s="91"/>
      <c r="AW70" s="91"/>
      <c r="AX70" s="91"/>
      <c r="AY70" s="91"/>
      <c r="AZ70" s="91"/>
      <c r="BA70" s="91"/>
      <c r="BB70" s="91"/>
      <c r="BC70" s="91"/>
      <c r="BD70" s="91"/>
      <c r="BE70" s="91"/>
      <c r="BF70" s="91"/>
      <c r="BG70" s="91"/>
      <c r="BH70" s="91"/>
      <c r="BI70" s="91"/>
      <c r="BJ70" s="91"/>
      <c r="BK70" s="91"/>
      <c r="BL70" s="91"/>
      <c r="BM70" s="91"/>
      <c r="BN70" s="91"/>
      <c r="BO70" s="91"/>
      <c r="BP70" s="91"/>
      <c r="BQ70" s="91"/>
      <c r="BR70" s="91"/>
      <c r="BS70" s="91"/>
      <c r="BT70" s="91"/>
      <c r="BU70" s="91"/>
      <c r="BV70" s="91"/>
    </row>
    <row r="71" spans="1:74" s="90" customFormat="1">
      <c r="A71" s="144" t="str">
        <f>IF(E71&lt;&gt;"",1+MAX($A$40:A70),"")</f>
        <v/>
      </c>
      <c r="B71" s="92"/>
      <c r="C71" s="145"/>
      <c r="D71" s="146"/>
      <c r="E71" s="147"/>
      <c r="F71" s="148"/>
      <c r="G71" s="149"/>
      <c r="H71" s="150"/>
      <c r="I71" s="149"/>
      <c r="J71" s="149"/>
      <c r="K71" s="149"/>
      <c r="L71" s="149"/>
      <c r="M71" s="91"/>
      <c r="N71" s="91"/>
      <c r="O71" s="91"/>
      <c r="P71" s="91"/>
      <c r="Q71" s="91"/>
      <c r="R71" s="91"/>
      <c r="S71" s="91"/>
      <c r="T71" s="91"/>
      <c r="U71" s="91"/>
      <c r="V71" s="91"/>
      <c r="W71" s="91"/>
      <c r="X71" s="91"/>
      <c r="Y71" s="91"/>
      <c r="Z71" s="91"/>
      <c r="AA71" s="91"/>
      <c r="AB71" s="91"/>
      <c r="AC71" s="91"/>
      <c r="AD71" s="91"/>
      <c r="AE71" s="91"/>
      <c r="AF71" s="91"/>
      <c r="AG71" s="91"/>
      <c r="AH71" s="91"/>
      <c r="AI71" s="91"/>
      <c r="AJ71" s="91"/>
      <c r="AK71" s="91"/>
      <c r="AL71" s="91"/>
      <c r="AM71" s="91"/>
      <c r="AN71" s="91"/>
      <c r="AO71" s="91"/>
      <c r="AP71" s="91"/>
      <c r="AQ71" s="91"/>
      <c r="AR71" s="91"/>
      <c r="AS71" s="91"/>
      <c r="AT71" s="91"/>
      <c r="AU71" s="91"/>
      <c r="AV71" s="91"/>
      <c r="AW71" s="91"/>
      <c r="AX71" s="91"/>
      <c r="AY71" s="91"/>
      <c r="AZ71" s="91"/>
      <c r="BA71" s="91"/>
      <c r="BB71" s="91"/>
      <c r="BC71" s="91"/>
      <c r="BD71" s="91"/>
      <c r="BE71" s="91"/>
      <c r="BF71" s="91"/>
      <c r="BG71" s="91"/>
      <c r="BH71" s="91"/>
      <c r="BI71" s="91"/>
      <c r="BJ71" s="91"/>
      <c r="BK71" s="91"/>
      <c r="BL71" s="91"/>
      <c r="BM71" s="91"/>
      <c r="BN71" s="91"/>
      <c r="BO71" s="91"/>
      <c r="BP71" s="91"/>
      <c r="BQ71" s="91"/>
      <c r="BR71" s="91"/>
      <c r="BS71" s="91"/>
      <c r="BT71" s="91"/>
      <c r="BU71" s="91"/>
      <c r="BV71" s="91"/>
    </row>
    <row r="72" spans="1:74" s="90" customFormat="1">
      <c r="A72" s="144" t="str">
        <f>IF(E72&lt;&gt;"",1+MAX($A$40:A71),"")</f>
        <v/>
      </c>
      <c r="B72" s="92"/>
      <c r="C72" s="145"/>
      <c r="D72" s="146"/>
      <c r="E72" s="147"/>
      <c r="F72" s="148"/>
      <c r="G72" s="149"/>
      <c r="H72" s="150"/>
      <c r="I72" s="149"/>
      <c r="J72" s="149"/>
      <c r="K72" s="149"/>
      <c r="L72" s="149"/>
      <c r="M72" s="91"/>
      <c r="N72" s="91"/>
      <c r="O72" s="91"/>
      <c r="P72" s="91"/>
      <c r="Q72" s="91"/>
      <c r="R72" s="91"/>
      <c r="S72" s="91"/>
      <c r="T72" s="91"/>
      <c r="U72" s="91"/>
      <c r="V72" s="91"/>
      <c r="W72" s="91"/>
      <c r="X72" s="91"/>
      <c r="Y72" s="91"/>
      <c r="Z72" s="91"/>
      <c r="AA72" s="91"/>
      <c r="AB72" s="91"/>
      <c r="AC72" s="91"/>
      <c r="AD72" s="91"/>
      <c r="AE72" s="91"/>
      <c r="AF72" s="91"/>
      <c r="AG72" s="91"/>
      <c r="AH72" s="91"/>
      <c r="AI72" s="91"/>
      <c r="AJ72" s="91"/>
      <c r="AK72" s="91"/>
      <c r="AL72" s="91"/>
      <c r="AM72" s="91"/>
      <c r="AN72" s="91"/>
      <c r="AO72" s="91"/>
      <c r="AP72" s="91"/>
      <c r="AQ72" s="91"/>
      <c r="AR72" s="91"/>
      <c r="AS72" s="91"/>
      <c r="AT72" s="91"/>
      <c r="AU72" s="91"/>
      <c r="AV72" s="91"/>
      <c r="AW72" s="91"/>
      <c r="AX72" s="91"/>
      <c r="AY72" s="91"/>
      <c r="AZ72" s="91"/>
      <c r="BA72" s="91"/>
      <c r="BB72" s="91"/>
      <c r="BC72" s="91"/>
      <c r="BD72" s="91"/>
      <c r="BE72" s="91"/>
      <c r="BF72" s="91"/>
      <c r="BG72" s="91"/>
      <c r="BH72" s="91"/>
      <c r="BI72" s="91"/>
      <c r="BJ72" s="91"/>
      <c r="BK72" s="91"/>
      <c r="BL72" s="91"/>
      <c r="BM72" s="91"/>
      <c r="BN72" s="91"/>
      <c r="BO72" s="91"/>
      <c r="BP72" s="91"/>
      <c r="BQ72" s="91"/>
      <c r="BR72" s="91"/>
      <c r="BS72" s="91"/>
      <c r="BT72" s="91"/>
      <c r="BU72" s="91"/>
      <c r="BV72" s="91"/>
    </row>
    <row r="73" spans="1:74" s="90" customFormat="1">
      <c r="A73" s="144" t="str">
        <f>IF(E73&lt;&gt;"",1+MAX($A$40:A72),"")</f>
        <v/>
      </c>
      <c r="B73" s="92"/>
      <c r="C73" s="145"/>
      <c r="D73" s="146"/>
      <c r="E73" s="147"/>
      <c r="F73" s="148"/>
      <c r="G73" s="149"/>
      <c r="H73" s="150"/>
      <c r="I73" s="149"/>
      <c r="J73" s="149"/>
      <c r="K73" s="149"/>
      <c r="L73" s="149"/>
      <c r="M73" s="91"/>
      <c r="N73" s="91"/>
      <c r="O73" s="91"/>
      <c r="P73" s="91"/>
      <c r="Q73" s="91"/>
      <c r="R73" s="91"/>
      <c r="S73" s="91"/>
      <c r="T73" s="91"/>
      <c r="U73" s="91"/>
      <c r="V73" s="91"/>
      <c r="W73" s="91"/>
      <c r="X73" s="91"/>
      <c r="Y73" s="91"/>
      <c r="Z73" s="91"/>
      <c r="AA73" s="91"/>
      <c r="AB73" s="91"/>
      <c r="AC73" s="91"/>
      <c r="AD73" s="91"/>
      <c r="AE73" s="91"/>
      <c r="AF73" s="91"/>
      <c r="AG73" s="91"/>
      <c r="AH73" s="91"/>
      <c r="AI73" s="91"/>
      <c r="AJ73" s="91"/>
      <c r="AK73" s="91"/>
      <c r="AL73" s="91"/>
      <c r="AM73" s="91"/>
      <c r="AN73" s="91"/>
      <c r="AO73" s="91"/>
      <c r="AP73" s="91"/>
      <c r="AQ73" s="91"/>
      <c r="AR73" s="91"/>
      <c r="AS73" s="91"/>
      <c r="AT73" s="91"/>
      <c r="AU73" s="91"/>
      <c r="AV73" s="91"/>
      <c r="AW73" s="91"/>
      <c r="AX73" s="91"/>
      <c r="AY73" s="91"/>
      <c r="AZ73" s="91"/>
      <c r="BA73" s="91"/>
      <c r="BB73" s="91"/>
      <c r="BC73" s="91"/>
      <c r="BD73" s="91"/>
      <c r="BE73" s="91"/>
      <c r="BF73" s="91"/>
      <c r="BG73" s="91"/>
      <c r="BH73" s="91"/>
      <c r="BI73" s="91"/>
      <c r="BJ73" s="91"/>
      <c r="BK73" s="91"/>
      <c r="BL73" s="91"/>
      <c r="BM73" s="91"/>
      <c r="BN73" s="91"/>
      <c r="BO73" s="91"/>
      <c r="BP73" s="91"/>
      <c r="BQ73" s="91"/>
      <c r="BR73" s="91"/>
      <c r="BS73" s="91"/>
      <c r="BT73" s="91"/>
      <c r="BU73" s="91"/>
      <c r="BV73" s="91"/>
    </row>
    <row r="74" spans="1:74" s="90" customFormat="1">
      <c r="A74" s="144" t="str">
        <f>IF(E74&lt;&gt;"",1+MAX($A$40:A73),"")</f>
        <v/>
      </c>
      <c r="B74" s="92"/>
      <c r="C74" s="145"/>
      <c r="D74" s="146"/>
      <c r="E74" s="147"/>
      <c r="F74" s="148"/>
      <c r="G74" s="149"/>
      <c r="H74" s="150"/>
      <c r="I74" s="149"/>
      <c r="J74" s="149"/>
      <c r="K74" s="149"/>
      <c r="L74" s="149"/>
      <c r="M74" s="91"/>
      <c r="N74" s="91"/>
      <c r="O74" s="91"/>
      <c r="P74" s="91"/>
      <c r="Q74" s="91"/>
      <c r="R74" s="91"/>
      <c r="S74" s="91"/>
      <c r="T74" s="91"/>
      <c r="U74" s="91"/>
      <c r="V74" s="91"/>
      <c r="W74" s="91"/>
      <c r="X74" s="91"/>
      <c r="Y74" s="91"/>
      <c r="Z74" s="91"/>
      <c r="AA74" s="91"/>
      <c r="AB74" s="91"/>
      <c r="AC74" s="91"/>
      <c r="AD74" s="91"/>
      <c r="AE74" s="91"/>
      <c r="AF74" s="91"/>
      <c r="AG74" s="91"/>
      <c r="AH74" s="91"/>
      <c r="AI74" s="91"/>
      <c r="AJ74" s="91"/>
      <c r="AK74" s="91"/>
      <c r="AL74" s="91"/>
      <c r="AM74" s="91"/>
      <c r="AN74" s="91"/>
      <c r="AO74" s="91"/>
      <c r="AP74" s="91"/>
      <c r="AQ74" s="91"/>
      <c r="AR74" s="91"/>
      <c r="AS74" s="91"/>
      <c r="AT74" s="91"/>
      <c r="AU74" s="91"/>
      <c r="AV74" s="91"/>
      <c r="AW74" s="91"/>
      <c r="AX74" s="91"/>
      <c r="AY74" s="91"/>
      <c r="AZ74" s="91"/>
      <c r="BA74" s="91"/>
      <c r="BB74" s="91"/>
      <c r="BC74" s="91"/>
      <c r="BD74" s="91"/>
      <c r="BE74" s="91"/>
      <c r="BF74" s="91"/>
      <c r="BG74" s="91"/>
      <c r="BH74" s="91"/>
      <c r="BI74" s="91"/>
      <c r="BJ74" s="91"/>
      <c r="BK74" s="91"/>
      <c r="BL74" s="91"/>
      <c r="BM74" s="91"/>
      <c r="BN74" s="91"/>
      <c r="BO74" s="91"/>
      <c r="BP74" s="91"/>
      <c r="BQ74" s="91"/>
      <c r="BR74" s="91"/>
      <c r="BS74" s="91"/>
      <c r="BT74" s="91"/>
      <c r="BU74" s="91"/>
      <c r="BV74" s="91"/>
    </row>
    <row r="75" spans="1:74" s="90" customFormat="1">
      <c r="A75" s="144" t="str">
        <f>IF(E75&lt;&gt;"",1+MAX($A$40:A74),"")</f>
        <v/>
      </c>
      <c r="B75" s="92"/>
      <c r="C75" s="145"/>
      <c r="D75" s="146"/>
      <c r="E75" s="147"/>
      <c r="F75" s="148"/>
      <c r="G75" s="149"/>
      <c r="H75" s="150"/>
      <c r="I75" s="149"/>
      <c r="J75" s="149"/>
      <c r="K75" s="149"/>
      <c r="L75" s="149"/>
      <c r="M75" s="91"/>
      <c r="N75" s="91"/>
      <c r="O75" s="91"/>
      <c r="P75" s="91"/>
      <c r="Q75" s="91"/>
      <c r="R75" s="91"/>
      <c r="S75" s="91"/>
      <c r="T75" s="91"/>
      <c r="U75" s="91"/>
      <c r="V75" s="91"/>
      <c r="W75" s="91"/>
      <c r="X75" s="91"/>
      <c r="Y75" s="91"/>
      <c r="Z75" s="91"/>
      <c r="AA75" s="91"/>
      <c r="AB75" s="91"/>
      <c r="AC75" s="91"/>
      <c r="AD75" s="91"/>
      <c r="AE75" s="91"/>
      <c r="AF75" s="91"/>
      <c r="AG75" s="91"/>
      <c r="AH75" s="91"/>
      <c r="AI75" s="91"/>
      <c r="AJ75" s="91"/>
      <c r="AK75" s="91"/>
      <c r="AL75" s="91"/>
      <c r="AM75" s="91"/>
      <c r="AN75" s="91"/>
      <c r="AO75" s="91"/>
      <c r="AP75" s="91"/>
      <c r="AQ75" s="91"/>
      <c r="AR75" s="91"/>
      <c r="AS75" s="91"/>
      <c r="AT75" s="91"/>
      <c r="AU75" s="91"/>
      <c r="AV75" s="91"/>
      <c r="AW75" s="91"/>
      <c r="AX75" s="91"/>
      <c r="AY75" s="91"/>
      <c r="AZ75" s="91"/>
      <c r="BA75" s="91"/>
      <c r="BB75" s="91"/>
      <c r="BC75" s="91"/>
      <c r="BD75" s="91"/>
      <c r="BE75" s="91"/>
      <c r="BF75" s="91"/>
      <c r="BG75" s="91"/>
      <c r="BH75" s="91"/>
      <c r="BI75" s="91"/>
      <c r="BJ75" s="91"/>
      <c r="BK75" s="91"/>
      <c r="BL75" s="91"/>
      <c r="BM75" s="91"/>
      <c r="BN75" s="91"/>
      <c r="BO75" s="91"/>
      <c r="BP75" s="91"/>
      <c r="BQ75" s="91"/>
      <c r="BR75" s="91"/>
      <c r="BS75" s="91"/>
      <c r="BT75" s="91"/>
      <c r="BU75" s="91"/>
      <c r="BV75" s="91"/>
    </row>
    <row r="76" spans="1:74" s="90" customFormat="1">
      <c r="A76" s="144" t="str">
        <f>IF(E76&lt;&gt;"",1+MAX($A$40:A75),"")</f>
        <v/>
      </c>
      <c r="B76" s="92"/>
      <c r="C76" s="145"/>
      <c r="D76" s="146"/>
      <c r="E76" s="147"/>
      <c r="F76" s="148"/>
      <c r="G76" s="149"/>
      <c r="H76" s="150"/>
      <c r="I76" s="149"/>
      <c r="J76" s="149"/>
      <c r="K76" s="149"/>
      <c r="L76" s="149"/>
      <c r="M76" s="91"/>
      <c r="N76" s="91"/>
      <c r="O76" s="91"/>
      <c r="P76" s="91"/>
      <c r="Q76" s="91"/>
      <c r="R76" s="91"/>
      <c r="S76" s="91"/>
      <c r="T76" s="91"/>
      <c r="U76" s="91"/>
      <c r="V76" s="91"/>
      <c r="W76" s="91"/>
      <c r="X76" s="91"/>
      <c r="Y76" s="91"/>
      <c r="Z76" s="91"/>
      <c r="AA76" s="91"/>
      <c r="AB76" s="91"/>
      <c r="AC76" s="91"/>
      <c r="AD76" s="91"/>
      <c r="AE76" s="91"/>
      <c r="AF76" s="91"/>
      <c r="AG76" s="91"/>
      <c r="AH76" s="91"/>
      <c r="AI76" s="91"/>
      <c r="AJ76" s="91"/>
      <c r="AK76" s="91"/>
      <c r="AL76" s="91"/>
      <c r="AM76" s="91"/>
      <c r="AN76" s="91"/>
      <c r="AO76" s="91"/>
      <c r="AP76" s="91"/>
      <c r="AQ76" s="91"/>
      <c r="AR76" s="91"/>
      <c r="AS76" s="91"/>
      <c r="AT76" s="91"/>
      <c r="AU76" s="91"/>
      <c r="AV76" s="91"/>
      <c r="AW76" s="91"/>
      <c r="AX76" s="91"/>
      <c r="AY76" s="91"/>
      <c r="AZ76" s="91"/>
      <c r="BA76" s="91"/>
      <c r="BB76" s="91"/>
      <c r="BC76" s="91"/>
      <c r="BD76" s="91"/>
      <c r="BE76" s="91"/>
      <c r="BF76" s="91"/>
      <c r="BG76" s="91"/>
      <c r="BH76" s="91"/>
      <c r="BI76" s="91"/>
      <c r="BJ76" s="91"/>
      <c r="BK76" s="91"/>
      <c r="BL76" s="91"/>
      <c r="BM76" s="91"/>
      <c r="BN76" s="91"/>
      <c r="BO76" s="91"/>
      <c r="BP76" s="91"/>
      <c r="BQ76" s="91"/>
      <c r="BR76" s="91"/>
      <c r="BS76" s="91"/>
      <c r="BT76" s="91"/>
      <c r="BU76" s="91"/>
      <c r="BV76" s="91"/>
    </row>
    <row r="77" spans="1:74" s="90" customFormat="1">
      <c r="A77" s="144" t="str">
        <f>IF(E77&lt;&gt;"",1+MAX($A$40:A76),"")</f>
        <v/>
      </c>
      <c r="B77" s="92"/>
      <c r="C77" s="93"/>
      <c r="D77" s="94"/>
      <c r="E77" s="95"/>
      <c r="F77" s="91"/>
      <c r="G77" s="96"/>
      <c r="H77" s="97"/>
      <c r="I77" s="91"/>
      <c r="J77" s="91"/>
      <c r="K77" s="149"/>
      <c r="L77" s="149"/>
      <c r="M77" s="91"/>
      <c r="N77" s="91"/>
      <c r="O77" s="91"/>
      <c r="P77" s="91"/>
      <c r="Q77" s="91"/>
      <c r="R77" s="91"/>
      <c r="S77" s="91"/>
      <c r="T77" s="91"/>
      <c r="U77" s="91"/>
      <c r="V77" s="91"/>
      <c r="W77" s="91"/>
      <c r="X77" s="91"/>
      <c r="Y77" s="91"/>
      <c r="Z77" s="91"/>
      <c r="AA77" s="91"/>
      <c r="AB77" s="91"/>
      <c r="AC77" s="91"/>
      <c r="AD77" s="91"/>
      <c r="AE77" s="91"/>
      <c r="AF77" s="91"/>
      <c r="AG77" s="91"/>
      <c r="AH77" s="91"/>
      <c r="AI77" s="91"/>
      <c r="AJ77" s="91"/>
      <c r="AK77" s="91"/>
      <c r="AL77" s="91"/>
      <c r="AM77" s="91"/>
      <c r="AN77" s="91"/>
      <c r="AO77" s="91"/>
      <c r="AP77" s="91"/>
      <c r="AQ77" s="91"/>
      <c r="AR77" s="91"/>
      <c r="AS77" s="91"/>
      <c r="AT77" s="91"/>
      <c r="AU77" s="91"/>
      <c r="AV77" s="91"/>
      <c r="AW77" s="91"/>
      <c r="AX77" s="91"/>
      <c r="AY77" s="91"/>
      <c r="AZ77" s="91"/>
      <c r="BA77" s="91"/>
      <c r="BB77" s="91"/>
      <c r="BC77" s="91"/>
      <c r="BD77" s="91"/>
      <c r="BE77" s="91"/>
      <c r="BF77" s="91"/>
      <c r="BG77" s="91"/>
      <c r="BH77" s="91"/>
      <c r="BI77" s="91"/>
      <c r="BJ77" s="91"/>
      <c r="BK77" s="91"/>
      <c r="BL77" s="91"/>
      <c r="BM77" s="91"/>
      <c r="BN77" s="91"/>
      <c r="BO77" s="91"/>
      <c r="BP77" s="91"/>
      <c r="BQ77" s="91"/>
      <c r="BR77" s="91"/>
      <c r="BS77" s="91"/>
      <c r="BT77" s="91"/>
      <c r="BU77" s="91"/>
      <c r="BV77" s="91"/>
    </row>
    <row r="78" spans="1:74" s="90" customFormat="1">
      <c r="A78" s="144" t="str">
        <f>IF(E78&lt;&gt;"",1+MAX($A$40:A77),"")</f>
        <v/>
      </c>
      <c r="B78" s="92"/>
      <c r="C78" s="93"/>
      <c r="D78" s="94"/>
      <c r="E78" s="95"/>
      <c r="F78" s="91"/>
      <c r="G78" s="96"/>
      <c r="H78" s="97"/>
      <c r="I78" s="91"/>
      <c r="J78" s="91"/>
      <c r="K78" s="149"/>
      <c r="L78" s="149"/>
      <c r="M78" s="91"/>
      <c r="N78" s="91"/>
      <c r="O78" s="91"/>
      <c r="P78" s="91"/>
      <c r="Q78" s="91"/>
      <c r="R78" s="91"/>
      <c r="S78" s="91"/>
      <c r="T78" s="91"/>
      <c r="U78" s="91"/>
      <c r="V78" s="91"/>
      <c r="W78" s="91"/>
      <c r="X78" s="91"/>
      <c r="Y78" s="91"/>
      <c r="Z78" s="91"/>
      <c r="AA78" s="91"/>
      <c r="AB78" s="91"/>
      <c r="AC78" s="91"/>
      <c r="AD78" s="91"/>
      <c r="AE78" s="91"/>
      <c r="AF78" s="91"/>
      <c r="AG78" s="91"/>
      <c r="AH78" s="91"/>
      <c r="AI78" s="91"/>
      <c r="AJ78" s="91"/>
      <c r="AK78" s="91"/>
      <c r="AL78" s="91"/>
      <c r="AM78" s="91"/>
      <c r="AN78" s="91"/>
      <c r="AO78" s="91"/>
      <c r="AP78" s="91"/>
      <c r="AQ78" s="91"/>
      <c r="AR78" s="91"/>
      <c r="AS78" s="91"/>
      <c r="AT78" s="91"/>
      <c r="AU78" s="91"/>
      <c r="AV78" s="91"/>
      <c r="AW78" s="91"/>
      <c r="AX78" s="91"/>
      <c r="AY78" s="91"/>
      <c r="AZ78" s="91"/>
      <c r="BA78" s="91"/>
      <c r="BB78" s="91"/>
      <c r="BC78" s="91"/>
      <c r="BD78" s="91"/>
      <c r="BE78" s="91"/>
      <c r="BF78" s="91"/>
      <c r="BG78" s="91"/>
      <c r="BH78" s="91"/>
      <c r="BI78" s="91"/>
      <c r="BJ78" s="91"/>
      <c r="BK78" s="91"/>
      <c r="BL78" s="91"/>
      <c r="BM78" s="91"/>
      <c r="BN78" s="91"/>
      <c r="BO78" s="91"/>
      <c r="BP78" s="91"/>
      <c r="BQ78" s="91"/>
      <c r="BR78" s="91"/>
      <c r="BS78" s="91"/>
      <c r="BT78" s="91"/>
      <c r="BU78" s="91"/>
      <c r="BV78" s="91"/>
    </row>
    <row r="79" spans="1:74" s="90" customFormat="1">
      <c r="A79" s="144" t="str">
        <f>IF(E79&lt;&gt;"",1+MAX($A$40:A78),"")</f>
        <v/>
      </c>
      <c r="B79" s="92"/>
      <c r="C79" s="93"/>
      <c r="D79" s="94"/>
      <c r="E79" s="95"/>
      <c r="F79" s="91"/>
      <c r="G79" s="96"/>
      <c r="H79" s="97"/>
      <c r="I79" s="91"/>
      <c r="J79" s="91"/>
      <c r="K79" s="149"/>
      <c r="L79" s="149"/>
      <c r="M79" s="91"/>
      <c r="N79" s="91"/>
      <c r="O79" s="91"/>
      <c r="P79" s="91"/>
      <c r="Q79" s="91"/>
      <c r="R79" s="91"/>
      <c r="S79" s="91"/>
      <c r="T79" s="91"/>
      <c r="U79" s="91"/>
      <c r="V79" s="91"/>
      <c r="W79" s="91"/>
      <c r="X79" s="91"/>
      <c r="Y79" s="91"/>
      <c r="Z79" s="91"/>
      <c r="AA79" s="91"/>
      <c r="AB79" s="91"/>
      <c r="AC79" s="91"/>
      <c r="AD79" s="91"/>
      <c r="AE79" s="91"/>
      <c r="AF79" s="91"/>
      <c r="AG79" s="91"/>
      <c r="AH79" s="91"/>
      <c r="AI79" s="91"/>
      <c r="AJ79" s="91"/>
      <c r="AK79" s="91"/>
      <c r="AL79" s="91"/>
      <c r="AM79" s="91"/>
      <c r="AN79" s="91"/>
      <c r="AO79" s="91"/>
      <c r="AP79" s="91"/>
      <c r="AQ79" s="91"/>
      <c r="AR79" s="91"/>
      <c r="AS79" s="91"/>
      <c r="AT79" s="91"/>
      <c r="AU79" s="91"/>
      <c r="AV79" s="91"/>
      <c r="AW79" s="91"/>
      <c r="AX79" s="91"/>
      <c r="AY79" s="91"/>
      <c r="AZ79" s="91"/>
      <c r="BA79" s="91"/>
      <c r="BB79" s="91"/>
      <c r="BC79" s="91"/>
      <c r="BD79" s="91"/>
      <c r="BE79" s="91"/>
      <c r="BF79" s="91"/>
      <c r="BG79" s="91"/>
      <c r="BH79" s="91"/>
      <c r="BI79" s="91"/>
      <c r="BJ79" s="91"/>
      <c r="BK79" s="91"/>
      <c r="BL79" s="91"/>
      <c r="BM79" s="91"/>
      <c r="BN79" s="91"/>
      <c r="BO79" s="91"/>
      <c r="BP79" s="91"/>
      <c r="BQ79" s="91"/>
      <c r="BR79" s="91"/>
      <c r="BS79" s="91"/>
      <c r="BT79" s="91"/>
      <c r="BU79" s="91"/>
      <c r="BV79" s="91"/>
    </row>
    <row r="80" spans="1:74" s="90" customFormat="1">
      <c r="A80" s="144" t="str">
        <f>IF(E80&lt;&gt;"",1+MAX($A$40:A79),"")</f>
        <v/>
      </c>
      <c r="B80" s="92"/>
      <c r="C80" s="93"/>
      <c r="D80" s="94"/>
      <c r="E80" s="95"/>
      <c r="F80" s="91"/>
      <c r="G80" s="96"/>
      <c r="H80" s="97"/>
      <c r="I80" s="91"/>
      <c r="J80" s="91"/>
      <c r="K80" s="149"/>
      <c r="L80" s="149"/>
      <c r="M80" s="91"/>
      <c r="N80" s="91"/>
      <c r="O80" s="91"/>
      <c r="P80" s="91"/>
      <c r="Q80" s="91"/>
      <c r="R80" s="91"/>
      <c r="S80" s="91"/>
      <c r="T80" s="91"/>
      <c r="U80" s="91"/>
      <c r="V80" s="91"/>
      <c r="W80" s="91"/>
      <c r="X80" s="91"/>
      <c r="Y80" s="91"/>
      <c r="Z80" s="91"/>
      <c r="AA80" s="91"/>
      <c r="AB80" s="91"/>
      <c r="AC80" s="91"/>
      <c r="AD80" s="91"/>
      <c r="AE80" s="91"/>
      <c r="AF80" s="91"/>
      <c r="AG80" s="91"/>
      <c r="AH80" s="91"/>
      <c r="AI80" s="91"/>
      <c r="AJ80" s="91"/>
      <c r="AK80" s="91"/>
      <c r="AL80" s="91"/>
      <c r="AM80" s="91"/>
      <c r="AN80" s="91"/>
      <c r="AO80" s="91"/>
      <c r="AP80" s="91"/>
      <c r="AQ80" s="91"/>
      <c r="AR80" s="91"/>
      <c r="AS80" s="91"/>
      <c r="AT80" s="91"/>
      <c r="AU80" s="91"/>
      <c r="AV80" s="91"/>
      <c r="AW80" s="91"/>
      <c r="AX80" s="91"/>
      <c r="AY80" s="91"/>
      <c r="AZ80" s="91"/>
      <c r="BA80" s="91"/>
      <c r="BB80" s="91"/>
      <c r="BC80" s="91"/>
      <c r="BD80" s="91"/>
      <c r="BE80" s="91"/>
      <c r="BF80" s="91"/>
      <c r="BG80" s="91"/>
      <c r="BH80" s="91"/>
      <c r="BI80" s="91"/>
      <c r="BJ80" s="91"/>
      <c r="BK80" s="91"/>
      <c r="BL80" s="91"/>
      <c r="BM80" s="91"/>
      <c r="BN80" s="91"/>
      <c r="BO80" s="91"/>
      <c r="BP80" s="91"/>
      <c r="BQ80" s="91"/>
      <c r="BR80" s="91"/>
      <c r="BS80" s="91"/>
      <c r="BT80" s="91"/>
      <c r="BU80" s="91"/>
      <c r="BV80" s="91"/>
    </row>
    <row r="81" spans="1:74" s="90" customFormat="1">
      <c r="A81" s="144" t="str">
        <f>IF(E81&lt;&gt;"",1+MAX($A$40:A80),"")</f>
        <v/>
      </c>
      <c r="B81" s="92"/>
      <c r="C81" s="93"/>
      <c r="D81" s="94"/>
      <c r="E81" s="95"/>
      <c r="F81" s="91"/>
      <c r="G81" s="96"/>
      <c r="H81" s="97"/>
      <c r="I81" s="91"/>
      <c r="J81" s="91"/>
      <c r="K81" s="149"/>
      <c r="L81" s="149"/>
      <c r="M81" s="91"/>
      <c r="N81" s="91"/>
      <c r="O81" s="91"/>
      <c r="P81" s="91"/>
      <c r="Q81" s="91"/>
      <c r="R81" s="91"/>
      <c r="S81" s="91"/>
      <c r="T81" s="91"/>
      <c r="U81" s="91"/>
      <c r="V81" s="91"/>
      <c r="W81" s="91"/>
      <c r="X81" s="91"/>
      <c r="Y81" s="91"/>
      <c r="Z81" s="91"/>
      <c r="AA81" s="91"/>
      <c r="AB81" s="91"/>
      <c r="AC81" s="91"/>
      <c r="AD81" s="91"/>
      <c r="AE81" s="91"/>
      <c r="AF81" s="91"/>
      <c r="AG81" s="91"/>
      <c r="AH81" s="91"/>
      <c r="AI81" s="91"/>
      <c r="AJ81" s="91"/>
      <c r="AK81" s="91"/>
      <c r="AL81" s="91"/>
      <c r="AM81" s="91"/>
      <c r="AN81" s="91"/>
      <c r="AO81" s="91"/>
      <c r="AP81" s="91"/>
      <c r="AQ81" s="91"/>
      <c r="AR81" s="91"/>
      <c r="AS81" s="91"/>
      <c r="AT81" s="91"/>
      <c r="AU81" s="91"/>
      <c r="AV81" s="91"/>
      <c r="AW81" s="91"/>
      <c r="AX81" s="91"/>
      <c r="AY81" s="91"/>
      <c r="AZ81" s="91"/>
      <c r="BA81" s="91"/>
      <c r="BB81" s="91"/>
      <c r="BC81" s="91"/>
      <c r="BD81" s="91"/>
      <c r="BE81" s="91"/>
      <c r="BF81" s="91"/>
      <c r="BG81" s="91"/>
      <c r="BH81" s="91"/>
      <c r="BI81" s="91"/>
      <c r="BJ81" s="91"/>
      <c r="BK81" s="91"/>
      <c r="BL81" s="91"/>
      <c r="BM81" s="91"/>
      <c r="BN81" s="91"/>
      <c r="BO81" s="91"/>
      <c r="BP81" s="91"/>
      <c r="BQ81" s="91"/>
      <c r="BR81" s="91"/>
      <c r="BS81" s="91"/>
      <c r="BT81" s="91"/>
      <c r="BU81" s="91"/>
      <c r="BV81" s="91"/>
    </row>
    <row r="82" spans="1:74" s="90" customFormat="1">
      <c r="A82" s="144" t="str">
        <f>IF(E82&lt;&gt;"",1+MAX($A$40:A81),"")</f>
        <v/>
      </c>
      <c r="B82" s="92"/>
      <c r="C82" s="93"/>
      <c r="D82" s="94"/>
      <c r="E82" s="95"/>
      <c r="F82" s="91"/>
      <c r="G82" s="96"/>
      <c r="H82" s="97"/>
      <c r="I82" s="91"/>
      <c r="J82" s="91"/>
      <c r="K82" s="149"/>
      <c r="L82" s="149"/>
      <c r="M82" s="91"/>
      <c r="N82" s="91"/>
      <c r="O82" s="91"/>
      <c r="P82" s="91"/>
      <c r="Q82" s="91"/>
      <c r="R82" s="91"/>
      <c r="S82" s="91"/>
      <c r="T82" s="91"/>
      <c r="U82" s="91"/>
      <c r="V82" s="91"/>
      <c r="W82" s="91"/>
      <c r="X82" s="91"/>
      <c r="Y82" s="91"/>
      <c r="Z82" s="91"/>
      <c r="AA82" s="91"/>
      <c r="AB82" s="91"/>
      <c r="AC82" s="91"/>
      <c r="AD82" s="91"/>
      <c r="AE82" s="91"/>
      <c r="AF82" s="91"/>
      <c r="AG82" s="91"/>
      <c r="AH82" s="91"/>
      <c r="AI82" s="91"/>
      <c r="AJ82" s="91"/>
      <c r="AK82" s="91"/>
      <c r="AL82" s="91"/>
      <c r="AM82" s="91"/>
      <c r="AN82" s="91"/>
      <c r="AO82" s="91"/>
      <c r="AP82" s="91"/>
      <c r="AQ82" s="91"/>
      <c r="AR82" s="91"/>
      <c r="AS82" s="91"/>
      <c r="AT82" s="91"/>
      <c r="AU82" s="91"/>
      <c r="AV82" s="91"/>
      <c r="AW82" s="91"/>
      <c r="AX82" s="91"/>
      <c r="AY82" s="91"/>
      <c r="AZ82" s="91"/>
      <c r="BA82" s="91"/>
      <c r="BB82" s="91"/>
      <c r="BC82" s="91"/>
      <c r="BD82" s="91"/>
      <c r="BE82" s="91"/>
      <c r="BF82" s="91"/>
      <c r="BG82" s="91"/>
      <c r="BH82" s="91"/>
      <c r="BI82" s="91"/>
      <c r="BJ82" s="91"/>
      <c r="BK82" s="91"/>
      <c r="BL82" s="91"/>
      <c r="BM82" s="91"/>
      <c r="BN82" s="91"/>
      <c r="BO82" s="91"/>
      <c r="BP82" s="91"/>
      <c r="BQ82" s="91"/>
      <c r="BR82" s="91"/>
      <c r="BS82" s="91"/>
      <c r="BT82" s="91"/>
      <c r="BU82" s="91"/>
      <c r="BV82" s="91"/>
    </row>
    <row r="83" spans="1:74" s="90" customFormat="1">
      <c r="A83" s="144" t="str">
        <f>IF(E83&lt;&gt;"",1+MAX($A$40:A82),"")</f>
        <v/>
      </c>
      <c r="B83" s="92"/>
      <c r="C83" s="93"/>
      <c r="D83" s="94"/>
      <c r="E83" s="95"/>
      <c r="F83" s="91"/>
      <c r="G83" s="96"/>
      <c r="H83" s="97"/>
      <c r="I83" s="91"/>
      <c r="J83" s="91"/>
      <c r="K83" s="149"/>
      <c r="L83" s="149"/>
      <c r="M83" s="91"/>
      <c r="N83" s="91"/>
      <c r="O83" s="91"/>
      <c r="P83" s="91"/>
      <c r="Q83" s="91"/>
      <c r="R83" s="91"/>
      <c r="S83" s="91"/>
      <c r="T83" s="91"/>
      <c r="U83" s="91"/>
      <c r="V83" s="91"/>
      <c r="W83" s="91"/>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row>
    <row r="84" spans="1:74">
      <c r="A84" s="144" t="str">
        <f>IF(E84&lt;&gt;"",1+MAX($A$40:A83),"")</f>
        <v/>
      </c>
      <c r="K84" s="149"/>
      <c r="L84" s="149"/>
    </row>
    <row r="85" spans="1:74">
      <c r="A85" s="144" t="str">
        <f>IF(E85&lt;&gt;"",1+MAX($A$40:A84),"")</f>
        <v/>
      </c>
      <c r="K85" s="149"/>
      <c r="L85" s="149"/>
    </row>
    <row r="86" spans="1:74">
      <c r="A86" s="144" t="str">
        <f>IF(E86&lt;&gt;"",1+MAX($A$40:A85),"")</f>
        <v/>
      </c>
      <c r="K86" s="149"/>
      <c r="L86" s="149"/>
    </row>
    <row r="87" spans="1:74">
      <c r="A87" s="144" t="str">
        <f>IF(E87&lt;&gt;"",1+MAX($A$40:A86),"")</f>
        <v/>
      </c>
      <c r="K87" s="149"/>
      <c r="L87" s="149"/>
    </row>
    <row r="88" spans="1:74">
      <c r="A88" s="144" t="str">
        <f>IF(E88&lt;&gt;"",1+MAX($A$40:A87),"")</f>
        <v/>
      </c>
      <c r="K88" s="149"/>
      <c r="L88" s="149"/>
    </row>
    <row r="89" spans="1:74">
      <c r="A89" s="144" t="str">
        <f>IF(E89&lt;&gt;"",1+MAX($A$40:A88),"")</f>
        <v/>
      </c>
      <c r="K89" s="149"/>
      <c r="L89" s="149"/>
    </row>
    <row r="90" spans="1:74">
      <c r="A90" s="144" t="str">
        <f>IF(E90&lt;&gt;"",1+MAX($A$40:A89),"")</f>
        <v/>
      </c>
      <c r="K90" s="149"/>
      <c r="L90" s="149"/>
    </row>
    <row r="91" spans="1:74">
      <c r="A91" s="144" t="str">
        <f>IF(E91&lt;&gt;"",1+MAX($A$40:A90),"")</f>
        <v/>
      </c>
      <c r="K91" s="149"/>
      <c r="L91" s="149"/>
    </row>
    <row r="92" spans="1:74">
      <c r="A92" s="144" t="str">
        <f>IF(E92&lt;&gt;"",1+MAX($A$40:A91),"")</f>
        <v/>
      </c>
      <c r="K92" s="149"/>
      <c r="L92" s="149"/>
    </row>
    <row r="93" spans="1:74">
      <c r="A93" s="144" t="str">
        <f>IF(E93&lt;&gt;"",1+MAX($A$40:A92),"")</f>
        <v/>
      </c>
      <c r="K93" s="149"/>
      <c r="L93" s="149"/>
    </row>
    <row r="94" spans="1:74">
      <c r="A94" s="144" t="str">
        <f>IF(E94&lt;&gt;"",1+MAX($A$40:A93),"")</f>
        <v/>
      </c>
      <c r="K94" s="149"/>
      <c r="L94" s="149"/>
    </row>
    <row r="95" spans="1:74">
      <c r="A95" s="144" t="str">
        <f>IF(E95&lt;&gt;"",1+MAX($A$40:A94),"")</f>
        <v/>
      </c>
      <c r="K95" s="149"/>
      <c r="L95" s="149"/>
    </row>
    <row r="96" spans="1:74">
      <c r="A96" s="144" t="str">
        <f>IF(E96&lt;&gt;"",1+MAX($A$40:A95),"")</f>
        <v/>
      </c>
      <c r="K96" s="149"/>
      <c r="L96" s="149"/>
    </row>
    <row r="97" spans="1:12">
      <c r="A97" s="144" t="str">
        <f>IF(E97&lt;&gt;"",1+MAX($A$40:A96),"")</f>
        <v/>
      </c>
      <c r="K97" s="149"/>
      <c r="L97" s="149"/>
    </row>
    <row r="98" spans="1:12">
      <c r="A98" s="144" t="str">
        <f>IF(E98&lt;&gt;"",1+MAX($A$40:A97),"")</f>
        <v/>
      </c>
      <c r="K98" s="149"/>
      <c r="L98" s="149"/>
    </row>
    <row r="99" spans="1:12">
      <c r="A99" s="144" t="str">
        <f>IF(E99&lt;&gt;"",1+MAX($A$40:A98),"")</f>
        <v/>
      </c>
      <c r="K99" s="149"/>
      <c r="L99" s="149"/>
    </row>
    <row r="100" spans="1:12">
      <c r="A100" s="144" t="str">
        <f>IF(E100&lt;&gt;"",1+MAX($A$40:A99),"")</f>
        <v/>
      </c>
      <c r="K100" s="149"/>
      <c r="L100" s="149"/>
    </row>
    <row r="101" spans="1:12">
      <c r="A101" s="144" t="str">
        <f>IF(E101&lt;&gt;"",1+MAX($A$40:A100),"")</f>
        <v/>
      </c>
      <c r="K101" s="149"/>
      <c r="L101" s="149"/>
    </row>
    <row r="102" spans="1:12">
      <c r="A102" s="144" t="str">
        <f>IF(E102&lt;&gt;"",1+MAX($A$40:A101),"")</f>
        <v/>
      </c>
      <c r="K102" s="149"/>
      <c r="L102" s="149"/>
    </row>
    <row r="103" spans="1:12">
      <c r="A103" s="144" t="str">
        <f>IF(E103&lt;&gt;"",1+MAX($A$40:A102),"")</f>
        <v/>
      </c>
      <c r="K103" s="149"/>
      <c r="L103" s="149"/>
    </row>
    <row r="104" spans="1:12">
      <c r="A104" s="144" t="str">
        <f>IF(E104&lt;&gt;"",1+MAX($A$40:A103),"")</f>
        <v/>
      </c>
      <c r="K104" s="149"/>
      <c r="L104" s="149"/>
    </row>
    <row r="105" spans="1:12">
      <c r="A105" s="144" t="str">
        <f>IF(E105&lt;&gt;"",1+MAX($A$40:A104),"")</f>
        <v/>
      </c>
      <c r="K105" s="149"/>
      <c r="L105" s="149"/>
    </row>
    <row r="106" spans="1:12">
      <c r="A106" s="144" t="str">
        <f>IF(E106&lt;&gt;"",1+MAX($A$40:A105),"")</f>
        <v/>
      </c>
      <c r="K106" s="149"/>
      <c r="L106" s="149"/>
    </row>
    <row r="107" spans="1:12">
      <c r="A107" s="144" t="str">
        <f>IF(E107&lt;&gt;"",1+MAX($A$40:A106),"")</f>
        <v/>
      </c>
      <c r="K107" s="149"/>
      <c r="L107" s="149"/>
    </row>
    <row r="108" spans="1:12">
      <c r="A108" s="144" t="str">
        <f>IF(E108&lt;&gt;"",1+MAX($A$40:A107),"")</f>
        <v/>
      </c>
      <c r="K108" s="149"/>
      <c r="L108" s="149"/>
    </row>
    <row r="109" spans="1:12">
      <c r="A109" s="144" t="str">
        <f>IF(E109&lt;&gt;"",1+MAX($A$40:A108),"")</f>
        <v/>
      </c>
      <c r="K109" s="149"/>
      <c r="L109" s="149"/>
    </row>
    <row r="110" spans="1:12">
      <c r="A110" s="144" t="str">
        <f>IF(E110&lt;&gt;"",1+MAX($A$40:A109),"")</f>
        <v/>
      </c>
      <c r="K110" s="149"/>
      <c r="L110" s="149"/>
    </row>
    <row r="111" spans="1:12">
      <c r="A111" s="144" t="str">
        <f>IF(E111&lt;&gt;"",1+MAX($A$40:A110),"")</f>
        <v/>
      </c>
      <c r="K111" s="149"/>
      <c r="L111" s="149"/>
    </row>
    <row r="112" spans="1:12">
      <c r="A112" s="144" t="str">
        <f>IF(E112&lt;&gt;"",1+MAX($A$40:A111),"")</f>
        <v/>
      </c>
      <c r="K112" s="149"/>
      <c r="L112" s="149"/>
    </row>
    <row r="113" spans="1:12">
      <c r="A113" s="144" t="str">
        <f>IF(E113&lt;&gt;"",1+MAX($A$40:A112),"")</f>
        <v/>
      </c>
      <c r="K113" s="149"/>
      <c r="L113" s="149"/>
    </row>
    <row r="114" spans="1:12">
      <c r="A114" s="144" t="str">
        <f>IF(E114&lt;&gt;"",1+MAX($A$40:A113),"")</f>
        <v/>
      </c>
      <c r="K114" s="149"/>
      <c r="L114" s="149"/>
    </row>
    <row r="115" spans="1:12">
      <c r="A115" s="144" t="str">
        <f>IF(E115&lt;&gt;"",1+MAX($A$40:A114),"")</f>
        <v/>
      </c>
      <c r="K115" s="149"/>
      <c r="L115" s="149"/>
    </row>
    <row r="116" spans="1:12">
      <c r="A116" s="144" t="str">
        <f>IF(E116&lt;&gt;"",1+MAX($A$40:A115),"")</f>
        <v/>
      </c>
      <c r="K116" s="149"/>
      <c r="L116" s="149"/>
    </row>
    <row r="117" spans="1:12">
      <c r="A117" s="144" t="str">
        <f>IF(E117&lt;&gt;"",1+MAX($A$40:A116),"")</f>
        <v/>
      </c>
      <c r="K117" s="149"/>
      <c r="L117" s="149"/>
    </row>
    <row r="118" spans="1:12">
      <c r="A118" s="144" t="str">
        <f>IF(E118&lt;&gt;"",1+MAX($A$40:A117),"")</f>
        <v/>
      </c>
      <c r="K118" s="149"/>
      <c r="L118" s="149"/>
    </row>
    <row r="119" spans="1:12">
      <c r="A119" s="144" t="str">
        <f>IF(E119&lt;&gt;"",1+MAX($A$40:A118),"")</f>
        <v/>
      </c>
      <c r="K119" s="149"/>
      <c r="L119" s="149"/>
    </row>
    <row r="120" spans="1:12">
      <c r="A120" s="144" t="str">
        <f>IF(E120&lt;&gt;"",1+MAX($A$40:A119),"")</f>
        <v/>
      </c>
      <c r="K120" s="149"/>
      <c r="L120" s="149"/>
    </row>
    <row r="121" spans="1:12">
      <c r="A121" s="144" t="str">
        <f>IF(E121&lt;&gt;"",1+MAX($A$40:A120),"")</f>
        <v/>
      </c>
      <c r="K121" s="149"/>
      <c r="L121" s="149"/>
    </row>
    <row r="122" spans="1:12">
      <c r="A122" s="144" t="str">
        <f>IF(E122&lt;&gt;"",1+MAX($A$40:A121),"")</f>
        <v/>
      </c>
      <c r="K122" s="149"/>
      <c r="L122" s="149"/>
    </row>
    <row r="123" spans="1:12">
      <c r="A123" s="144" t="str">
        <f>IF(E123&lt;&gt;"",1+MAX($A$40:A122),"")</f>
        <v/>
      </c>
      <c r="K123" s="149"/>
      <c r="L123" s="149"/>
    </row>
    <row r="124" spans="1:12">
      <c r="A124" s="144" t="str">
        <f>IF(E124&lt;&gt;"",1+MAX($A$40:A123),"")</f>
        <v/>
      </c>
      <c r="K124" s="149"/>
      <c r="L124" s="149"/>
    </row>
    <row r="125" spans="1:12">
      <c r="A125" s="144" t="str">
        <f>IF(E125&lt;&gt;"",1+MAX($A$40:A124),"")</f>
        <v/>
      </c>
      <c r="K125" s="149"/>
      <c r="L125" s="149"/>
    </row>
    <row r="126" spans="1:12">
      <c r="A126" s="144" t="str">
        <f>IF(E126&lt;&gt;"",1+MAX($A$40:A125),"")</f>
        <v/>
      </c>
      <c r="K126" s="149"/>
      <c r="L126" s="149"/>
    </row>
    <row r="127" spans="1:12">
      <c r="A127" s="144" t="str">
        <f>IF(E127&lt;&gt;"",1+MAX($A$40:A126),"")</f>
        <v/>
      </c>
      <c r="K127" s="149"/>
      <c r="L127" s="149"/>
    </row>
    <row r="128" spans="1:12">
      <c r="A128" s="144" t="str">
        <f>IF(E128&lt;&gt;"",1+MAX($A$40:A127),"")</f>
        <v/>
      </c>
      <c r="K128" s="149"/>
      <c r="L128" s="149"/>
    </row>
    <row r="129" spans="1:12">
      <c r="A129" s="144" t="str">
        <f>IF(E129&lt;&gt;"",1+MAX($A$40:A128),"")</f>
        <v/>
      </c>
      <c r="K129" s="149"/>
      <c r="L129" s="149"/>
    </row>
    <row r="130" spans="1:12">
      <c r="A130" s="144" t="str">
        <f>IF(E130&lt;&gt;"",1+MAX($A$40:A129),"")</f>
        <v/>
      </c>
      <c r="K130" s="149"/>
      <c r="L130" s="149"/>
    </row>
    <row r="131" spans="1:12">
      <c r="A131" s="144" t="str">
        <f>IF(E131&lt;&gt;"",1+MAX($A$40:A130),"")</f>
        <v/>
      </c>
      <c r="K131" s="149"/>
      <c r="L131" s="149"/>
    </row>
    <row r="132" spans="1:12">
      <c r="A132" s="144" t="str">
        <f>IF(E132&lt;&gt;"",1+MAX($A$40:A131),"")</f>
        <v/>
      </c>
      <c r="K132" s="149"/>
      <c r="L132" s="149"/>
    </row>
    <row r="133" spans="1:12">
      <c r="A133" s="144" t="str">
        <f>IF(E133&lt;&gt;"",1+MAX($A$40:A132),"")</f>
        <v/>
      </c>
      <c r="K133" s="149"/>
      <c r="L133" s="149"/>
    </row>
    <row r="134" spans="1:12">
      <c r="A134" s="144" t="str">
        <f>IF(E134&lt;&gt;"",1+MAX($A$40:A133),"")</f>
        <v/>
      </c>
      <c r="K134" s="149"/>
      <c r="L134" s="149"/>
    </row>
    <row r="135" spans="1:12">
      <c r="A135" s="144" t="str">
        <f>IF(E135&lt;&gt;"",1+MAX($A$40:A134),"")</f>
        <v/>
      </c>
      <c r="K135" s="149"/>
      <c r="L135" s="149"/>
    </row>
    <row r="136" spans="1:12">
      <c r="A136" s="144" t="str">
        <f>IF(E136&lt;&gt;"",1+MAX($A$40:A135),"")</f>
        <v/>
      </c>
      <c r="K136" s="149"/>
      <c r="L136" s="149"/>
    </row>
    <row r="137" spans="1:12">
      <c r="A137" s="144" t="str">
        <f>IF(E137&lt;&gt;"",1+MAX($A$40:A136),"")</f>
        <v/>
      </c>
      <c r="K137" s="149"/>
      <c r="L137" s="149"/>
    </row>
    <row r="138" spans="1:12">
      <c r="A138" s="144" t="str">
        <f>IF(E138&lt;&gt;"",1+MAX($A$40:A137),"")</f>
        <v/>
      </c>
      <c r="K138" s="149"/>
      <c r="L138" s="149"/>
    </row>
    <row r="139" spans="1:12">
      <c r="A139" s="144" t="str">
        <f>IF(E139&lt;&gt;"",1+MAX($A$40:A138),"")</f>
        <v/>
      </c>
      <c r="K139" s="149"/>
      <c r="L139" s="149"/>
    </row>
    <row r="140" spans="1:12">
      <c r="A140" s="144" t="str">
        <f>IF(E140&lt;&gt;"",1+MAX($A$40:A139),"")</f>
        <v/>
      </c>
      <c r="K140" s="149"/>
      <c r="L140" s="149"/>
    </row>
    <row r="141" spans="1:12">
      <c r="A141" s="144" t="str">
        <f>IF(E141&lt;&gt;"",1+MAX($A$40:A140),"")</f>
        <v/>
      </c>
      <c r="K141" s="149"/>
      <c r="L141" s="149"/>
    </row>
    <row r="142" spans="1:12">
      <c r="A142" s="144" t="str">
        <f>IF(E142&lt;&gt;"",1+MAX($A$40:A141),"")</f>
        <v/>
      </c>
      <c r="K142" s="149"/>
      <c r="L142" s="149"/>
    </row>
    <row r="143" spans="1:12">
      <c r="A143" s="144" t="str">
        <f>IF(E143&lt;&gt;"",1+MAX($A$40:A142),"")</f>
        <v/>
      </c>
      <c r="K143" s="149"/>
      <c r="L143" s="149"/>
    </row>
    <row r="144" spans="1:12">
      <c r="A144" s="144" t="str">
        <f>IF(E144&lt;&gt;"",1+MAX($A$40:A143),"")</f>
        <v/>
      </c>
      <c r="K144" s="149"/>
      <c r="L144" s="149"/>
    </row>
    <row r="145" spans="1:12">
      <c r="A145" s="144" t="str">
        <f>IF(E145&lt;&gt;"",1+MAX($A$40:A144),"")</f>
        <v/>
      </c>
      <c r="K145" s="149"/>
      <c r="L145" s="149"/>
    </row>
    <row r="146" spans="1:12">
      <c r="A146" s="144" t="str">
        <f>IF(E146&lt;&gt;"",1+MAX($A$40:A145),"")</f>
        <v/>
      </c>
      <c r="K146" s="149"/>
      <c r="L146" s="149"/>
    </row>
    <row r="147" spans="1:12">
      <c r="A147" s="144" t="str">
        <f>IF(E147&lt;&gt;"",1+MAX($A$40:A146),"")</f>
        <v/>
      </c>
      <c r="K147" s="149"/>
      <c r="L147" s="149"/>
    </row>
    <row r="148" spans="1:12">
      <c r="A148" s="144" t="str">
        <f>IF(E148&lt;&gt;"",1+MAX($A$40:A147),"")</f>
        <v/>
      </c>
      <c r="K148" s="149"/>
      <c r="L148" s="149"/>
    </row>
    <row r="149" spans="1:12">
      <c r="A149" s="144" t="str">
        <f>IF(E149&lt;&gt;"",1+MAX($A$40:A148),"")</f>
        <v/>
      </c>
      <c r="K149" s="149"/>
      <c r="L149" s="149"/>
    </row>
    <row r="150" spans="1:12">
      <c r="A150" s="144" t="str">
        <f>IF(E150&lt;&gt;"",1+MAX($A$40:A149),"")</f>
        <v/>
      </c>
      <c r="K150" s="149"/>
      <c r="L150" s="149"/>
    </row>
    <row r="151" spans="1:12">
      <c r="A151" s="144" t="str">
        <f>IF(E151&lt;&gt;"",1+MAX($A$40:A150),"")</f>
        <v/>
      </c>
      <c r="K151" s="149"/>
      <c r="L151" s="149"/>
    </row>
    <row r="152" spans="1:12">
      <c r="A152" s="144" t="str">
        <f>IF(E152&lt;&gt;"",1+MAX($A$40:A151),"")</f>
        <v/>
      </c>
      <c r="K152" s="149"/>
      <c r="L152" s="149"/>
    </row>
    <row r="153" spans="1:12">
      <c r="A153" s="144" t="str">
        <f>IF(E153&lt;&gt;"",1+MAX($A$40:A152),"")</f>
        <v/>
      </c>
      <c r="K153" s="149"/>
      <c r="L153" s="149"/>
    </row>
    <row r="154" spans="1:12">
      <c r="A154" s="144" t="str">
        <f>IF(E154&lt;&gt;"",1+MAX($A$40:A153),"")</f>
        <v/>
      </c>
      <c r="K154" s="149"/>
      <c r="L154" s="149"/>
    </row>
    <row r="155" spans="1:12">
      <c r="A155" s="144" t="str">
        <f>IF(E155&lt;&gt;"",1+MAX($A$40:A154),"")</f>
        <v/>
      </c>
      <c r="K155" s="149"/>
      <c r="L155" s="149"/>
    </row>
    <row r="156" spans="1:12">
      <c r="A156" s="144" t="str">
        <f>IF(E156&lt;&gt;"",1+MAX($A$40:A155),"")</f>
        <v/>
      </c>
      <c r="K156" s="149"/>
      <c r="L156" s="149"/>
    </row>
    <row r="157" spans="1:12">
      <c r="A157" s="144" t="str">
        <f>IF(E157&lt;&gt;"",1+MAX($A$40:A156),"")</f>
        <v/>
      </c>
      <c r="K157" s="149"/>
      <c r="L157" s="149"/>
    </row>
    <row r="158" spans="1:12">
      <c r="A158" s="144" t="str">
        <f>IF(E158&lt;&gt;"",1+MAX($A$40:A157),"")</f>
        <v/>
      </c>
      <c r="K158" s="149"/>
      <c r="L158" s="149"/>
    </row>
    <row r="159" spans="1:12">
      <c r="A159" s="144" t="str">
        <f>IF(E159&lt;&gt;"",1+MAX($A$40:A158),"")</f>
        <v/>
      </c>
      <c r="K159" s="149"/>
      <c r="L159" s="149"/>
    </row>
    <row r="160" spans="1:12">
      <c r="A160" s="144" t="str">
        <f>IF(E160&lt;&gt;"",1+MAX($A$40:A159),"")</f>
        <v/>
      </c>
      <c r="K160" s="149"/>
      <c r="L160" s="149"/>
    </row>
    <row r="161" spans="1:12">
      <c r="A161" s="144" t="str">
        <f>IF(E161&lt;&gt;"",1+MAX($A$40:A160),"")</f>
        <v/>
      </c>
      <c r="K161" s="149"/>
      <c r="L161" s="149"/>
    </row>
    <row r="162" spans="1:12">
      <c r="A162" s="144" t="str">
        <f>IF(E162&lt;&gt;"",1+MAX($A$40:A161),"")</f>
        <v/>
      </c>
      <c r="K162" s="149"/>
      <c r="L162" s="149"/>
    </row>
    <row r="163" spans="1:12">
      <c r="A163" s="144" t="str">
        <f>IF(E163&lt;&gt;"",1+MAX($A$40:A162),"")</f>
        <v/>
      </c>
      <c r="K163" s="149"/>
      <c r="L163" s="149"/>
    </row>
    <row r="164" spans="1:12">
      <c r="A164" s="144" t="str">
        <f>IF(E164&lt;&gt;"",1+MAX($A$40:A163),"")</f>
        <v/>
      </c>
      <c r="K164" s="149"/>
      <c r="L164" s="149"/>
    </row>
    <row r="165" spans="1:12">
      <c r="A165" s="144" t="str">
        <f>IF(E165&lt;&gt;"",1+MAX($A$40:A164),"")</f>
        <v/>
      </c>
      <c r="K165" s="149"/>
      <c r="L165" s="149"/>
    </row>
    <row r="166" spans="1:12">
      <c r="A166" s="144" t="str">
        <f>IF(E166&lt;&gt;"",1+MAX($A$40:A165),"")</f>
        <v/>
      </c>
      <c r="K166" s="149"/>
      <c r="L166" s="149"/>
    </row>
    <row r="167" spans="1:12">
      <c r="A167" s="144" t="str">
        <f>IF(E167&lt;&gt;"",1+MAX($A$40:A166),"")</f>
        <v/>
      </c>
      <c r="K167" s="149"/>
      <c r="L167" s="149"/>
    </row>
    <row r="168" spans="1:12">
      <c r="A168" s="144" t="str">
        <f>IF(E168&lt;&gt;"",1+MAX($A$40:A167),"")</f>
        <v/>
      </c>
      <c r="K168" s="149"/>
      <c r="L168" s="149"/>
    </row>
    <row r="169" spans="1:12">
      <c r="A169" s="144" t="str">
        <f>IF(E169&lt;&gt;"",1+MAX($A$40:A168),"")</f>
        <v/>
      </c>
      <c r="K169" s="149"/>
      <c r="L169" s="149"/>
    </row>
    <row r="170" spans="1:12">
      <c r="A170" s="144" t="str">
        <f>IF(E170&lt;&gt;"",1+MAX($A$40:A169),"")</f>
        <v/>
      </c>
      <c r="K170" s="149"/>
      <c r="L170" s="149"/>
    </row>
    <row r="171" spans="1:12">
      <c r="A171" s="144" t="str">
        <f>IF(E171&lt;&gt;"",1+MAX($A$40:A170),"")</f>
        <v/>
      </c>
      <c r="K171" s="149"/>
      <c r="L171" s="149"/>
    </row>
    <row r="172" spans="1:12">
      <c r="A172" s="144" t="str">
        <f>IF(E172&lt;&gt;"",1+MAX($A$40:A171),"")</f>
        <v/>
      </c>
      <c r="K172" s="149"/>
      <c r="L172" s="149"/>
    </row>
    <row r="173" spans="1:12">
      <c r="A173" s="144" t="str">
        <f>IF(E173&lt;&gt;"",1+MAX($A$40:A172),"")</f>
        <v/>
      </c>
      <c r="K173" s="149"/>
      <c r="L173" s="149"/>
    </row>
    <row r="174" spans="1:12">
      <c r="A174" s="144" t="str">
        <f>IF(E174&lt;&gt;"",1+MAX($A$40:A173),"")</f>
        <v/>
      </c>
      <c r="K174" s="149"/>
      <c r="L174" s="149"/>
    </row>
    <row r="175" spans="1:12">
      <c r="A175" s="144" t="str">
        <f>IF(E175&lt;&gt;"",1+MAX($A$40:A174),"")</f>
        <v/>
      </c>
      <c r="K175" s="149"/>
      <c r="L175" s="149"/>
    </row>
    <row r="176" spans="1:12">
      <c r="A176" s="144" t="str">
        <f>IF(E176&lt;&gt;"",1+MAX($A$40:A175),"")</f>
        <v/>
      </c>
      <c r="K176" s="149"/>
      <c r="L176" s="149"/>
    </row>
    <row r="177" spans="1:12">
      <c r="A177" s="144" t="str">
        <f>IF(E177&lt;&gt;"",1+MAX($A$40:A176),"")</f>
        <v/>
      </c>
      <c r="K177" s="149"/>
      <c r="L177" s="149"/>
    </row>
    <row r="178" spans="1:12">
      <c r="A178" s="144" t="str">
        <f>IF(E178&lt;&gt;"",1+MAX($A$40:A177),"")</f>
        <v/>
      </c>
      <c r="K178" s="149"/>
      <c r="L178" s="149"/>
    </row>
    <row r="179" spans="1:12">
      <c r="A179" s="144" t="str">
        <f>IF(E179&lt;&gt;"",1+MAX($A$40:A178),"")</f>
        <v/>
      </c>
      <c r="K179" s="149"/>
      <c r="L179" s="149"/>
    </row>
    <row r="180" spans="1:12">
      <c r="A180" s="144" t="str">
        <f>IF(E180&lt;&gt;"",1+MAX($A$40:A179),"")</f>
        <v/>
      </c>
      <c r="K180" s="149"/>
      <c r="L180" s="149"/>
    </row>
    <row r="181" spans="1:12">
      <c r="A181" s="144" t="str">
        <f>IF(E181&lt;&gt;"",1+MAX($A$40:A180),"")</f>
        <v/>
      </c>
      <c r="K181" s="149"/>
      <c r="L181" s="149"/>
    </row>
    <row r="182" spans="1:12">
      <c r="A182" s="144" t="str">
        <f>IF(E182&lt;&gt;"",1+MAX($A$40:A181),"")</f>
        <v/>
      </c>
      <c r="K182" s="149"/>
      <c r="L182" s="149"/>
    </row>
    <row r="183" spans="1:12">
      <c r="A183" s="144" t="str">
        <f>IF(E183&lt;&gt;"",1+MAX($A$40:A182),"")</f>
        <v/>
      </c>
      <c r="K183" s="149"/>
      <c r="L183" s="149"/>
    </row>
    <row r="184" spans="1:12">
      <c r="A184" s="144" t="str">
        <f>IF(E184&lt;&gt;"",1+MAX($A$40:A183),"")</f>
        <v/>
      </c>
      <c r="K184" s="149"/>
      <c r="L184" s="149"/>
    </row>
    <row r="185" spans="1:12">
      <c r="A185" s="144" t="str">
        <f>IF(E185&lt;&gt;"",1+MAX($A$40:A184),"")</f>
        <v/>
      </c>
      <c r="K185" s="149"/>
      <c r="L185" s="149"/>
    </row>
    <row r="186" spans="1:12">
      <c r="A186" s="144" t="str">
        <f>IF(E186&lt;&gt;"",1+MAX($A$40:A185),"")</f>
        <v/>
      </c>
      <c r="K186" s="149"/>
      <c r="L186" s="149"/>
    </row>
    <row r="187" spans="1:12">
      <c r="A187" s="144" t="str">
        <f>IF(E187&lt;&gt;"",1+MAX($A$40:A186),"")</f>
        <v/>
      </c>
      <c r="K187" s="149"/>
      <c r="L187" s="149"/>
    </row>
    <row r="188" spans="1:12">
      <c r="A188" s="144" t="str">
        <f>IF(E188&lt;&gt;"",1+MAX($A$40:A187),"")</f>
        <v/>
      </c>
      <c r="K188" s="149"/>
      <c r="L188" s="149"/>
    </row>
    <row r="189" spans="1:12">
      <c r="A189" s="144" t="str">
        <f>IF(E189&lt;&gt;"",1+MAX($A$40:A188),"")</f>
        <v/>
      </c>
      <c r="K189" s="149"/>
      <c r="L189" s="149"/>
    </row>
    <row r="190" spans="1:12">
      <c r="A190" s="144" t="str">
        <f>IF(E190&lt;&gt;"",1+MAX($A$40:A189),"")</f>
        <v/>
      </c>
      <c r="K190" s="149"/>
      <c r="L190" s="149"/>
    </row>
    <row r="191" spans="1:12">
      <c r="A191" s="144" t="str">
        <f>IF(E191&lt;&gt;"",1+MAX($A$40:A190),"")</f>
        <v/>
      </c>
      <c r="K191" s="149"/>
      <c r="L191" s="149"/>
    </row>
    <row r="192" spans="1:12">
      <c r="A192" s="144" t="str">
        <f>IF(E192&lt;&gt;"",1+MAX($A$40:A191),"")</f>
        <v/>
      </c>
      <c r="K192" s="149"/>
      <c r="L192" s="149"/>
    </row>
    <row r="193" spans="1:12">
      <c r="A193" s="144" t="str">
        <f>IF(E193&lt;&gt;"",1+MAX($A$40:A192),"")</f>
        <v/>
      </c>
      <c r="K193" s="149"/>
      <c r="L193" s="149"/>
    </row>
    <row r="194" spans="1:12">
      <c r="A194" s="144" t="str">
        <f>IF(E194&lt;&gt;"",1+MAX($A$40:A193),"")</f>
        <v/>
      </c>
      <c r="K194" s="149"/>
      <c r="L194" s="149"/>
    </row>
    <row r="195" spans="1:12">
      <c r="A195" s="144" t="str">
        <f>IF(E195&lt;&gt;"",1+MAX($A$40:A194),"")</f>
        <v/>
      </c>
      <c r="K195" s="149"/>
      <c r="L195" s="149"/>
    </row>
    <row r="196" spans="1:12">
      <c r="A196" s="144" t="str">
        <f>IF(E196&lt;&gt;"",1+MAX($A$40:A195),"")</f>
        <v/>
      </c>
      <c r="K196" s="149"/>
      <c r="L196" s="149"/>
    </row>
    <row r="197" spans="1:12">
      <c r="A197" s="144" t="str">
        <f>IF(E197&lt;&gt;"",1+MAX($A$40:A196),"")</f>
        <v/>
      </c>
      <c r="K197" s="149"/>
      <c r="L197" s="149"/>
    </row>
    <row r="198" spans="1:12">
      <c r="A198" s="144" t="str">
        <f>IF(E198&lt;&gt;"",1+MAX($A$40:A197),"")</f>
        <v/>
      </c>
      <c r="K198" s="149"/>
      <c r="L198" s="149"/>
    </row>
    <row r="199" spans="1:12">
      <c r="A199" s="144" t="str">
        <f>IF(E199&lt;&gt;"",1+MAX($A$40:A198),"")</f>
        <v/>
      </c>
      <c r="K199" s="149"/>
      <c r="L199" s="149"/>
    </row>
    <row r="200" spans="1:12">
      <c r="K200" s="149"/>
      <c r="L200" s="149"/>
    </row>
    <row r="201" spans="1:12">
      <c r="K201" s="149"/>
      <c r="L201" s="149"/>
    </row>
    <row r="202" spans="1:12">
      <c r="K202" s="149"/>
      <c r="L202" s="149"/>
    </row>
    <row r="203" spans="1:12">
      <c r="K203" s="149"/>
      <c r="L203" s="149"/>
    </row>
    <row r="204" spans="1:12">
      <c r="K204" s="149"/>
      <c r="L204" s="149"/>
    </row>
    <row r="205" spans="1:12">
      <c r="K205" s="149"/>
      <c r="L205" s="149"/>
    </row>
    <row r="206" spans="1:12">
      <c r="K206" s="149"/>
      <c r="L206" s="149"/>
    </row>
    <row r="207" spans="1:12">
      <c r="K207" s="149"/>
      <c r="L207" s="149"/>
    </row>
    <row r="208" spans="1:12">
      <c r="K208" s="149"/>
      <c r="L208" s="149"/>
    </row>
    <row r="209" spans="11:12">
      <c r="K209" s="149"/>
      <c r="L209" s="149"/>
    </row>
    <row r="210" spans="11:12">
      <c r="K210" s="149"/>
      <c r="L210" s="149"/>
    </row>
    <row r="211" spans="11:12">
      <c r="K211" s="149"/>
      <c r="L211" s="149"/>
    </row>
    <row r="212" spans="11:12">
      <c r="K212" s="149"/>
      <c r="L212" s="149"/>
    </row>
    <row r="213" spans="11:12">
      <c r="K213" s="149"/>
      <c r="L213" s="149"/>
    </row>
    <row r="214" spans="11:12">
      <c r="K214" s="149"/>
      <c r="L214" s="149"/>
    </row>
    <row r="215" spans="11:12">
      <c r="K215" s="149"/>
      <c r="L215" s="149"/>
    </row>
    <row r="216" spans="11:12">
      <c r="K216" s="149"/>
      <c r="L216" s="149"/>
    </row>
    <row r="217" spans="11:12">
      <c r="K217" s="149"/>
      <c r="L217" s="149"/>
    </row>
    <row r="218" spans="11:12">
      <c r="K218" s="149"/>
      <c r="L218" s="149"/>
    </row>
    <row r="219" spans="11:12">
      <c r="K219" s="149"/>
      <c r="L219" s="149"/>
    </row>
    <row r="220" spans="11:12">
      <c r="K220" s="149"/>
      <c r="L220" s="149"/>
    </row>
    <row r="221" spans="11:12">
      <c r="K221" s="149"/>
      <c r="L221" s="149"/>
    </row>
    <row r="222" spans="11:12">
      <c r="K222" s="149"/>
      <c r="L222" s="149"/>
    </row>
    <row r="223" spans="11:12">
      <c r="K223" s="149"/>
      <c r="L223" s="149"/>
    </row>
    <row r="224" spans="11:12">
      <c r="K224" s="149"/>
      <c r="L224" s="149"/>
    </row>
    <row r="225" spans="11:12">
      <c r="K225" s="149"/>
      <c r="L225" s="149"/>
    </row>
    <row r="226" spans="11:12">
      <c r="K226" s="149"/>
      <c r="L226" s="149"/>
    </row>
    <row r="227" spans="11:12">
      <c r="K227" s="149"/>
      <c r="L227" s="149"/>
    </row>
    <row r="228" spans="11:12">
      <c r="K228" s="149"/>
      <c r="L228" s="149"/>
    </row>
    <row r="229" spans="11:12">
      <c r="K229" s="149"/>
      <c r="L229" s="149"/>
    </row>
    <row r="230" spans="11:12">
      <c r="K230" s="149"/>
      <c r="L230" s="149"/>
    </row>
    <row r="231" spans="11:12">
      <c r="K231" s="149"/>
      <c r="L231" s="149"/>
    </row>
    <row r="232" spans="11:12">
      <c r="K232" s="149"/>
      <c r="L232" s="149"/>
    </row>
    <row r="233" spans="11:12">
      <c r="K233" s="149"/>
      <c r="L233" s="149"/>
    </row>
    <row r="234" spans="11:12">
      <c r="K234" s="149"/>
      <c r="L234" s="149"/>
    </row>
    <row r="235" spans="11:12">
      <c r="K235" s="149"/>
      <c r="L235" s="149"/>
    </row>
    <row r="236" spans="11:12">
      <c r="K236" s="149"/>
      <c r="L236" s="149"/>
    </row>
    <row r="237" spans="11:12">
      <c r="K237" s="149"/>
      <c r="L237" s="149"/>
    </row>
    <row r="238" spans="11:12">
      <c r="K238" s="149"/>
      <c r="L238" s="149"/>
    </row>
    <row r="239" spans="11:12">
      <c r="K239" s="149"/>
      <c r="L239" s="149"/>
    </row>
    <row r="240" spans="11:12">
      <c r="K240" s="149"/>
      <c r="L240" s="149"/>
    </row>
    <row r="241" spans="11:12">
      <c r="K241" s="149"/>
      <c r="L241" s="149"/>
    </row>
    <row r="242" spans="11:12">
      <c r="K242" s="149"/>
      <c r="L242" s="149"/>
    </row>
    <row r="243" spans="11:12">
      <c r="K243" s="149"/>
      <c r="L243" s="149"/>
    </row>
    <row r="244" spans="11:12">
      <c r="K244" s="149"/>
      <c r="L244" s="149"/>
    </row>
    <row r="245" spans="11:12">
      <c r="K245" s="149"/>
      <c r="L245" s="149"/>
    </row>
    <row r="246" spans="11:12">
      <c r="K246" s="149"/>
      <c r="L246" s="149"/>
    </row>
    <row r="247" spans="11:12">
      <c r="K247" s="149"/>
      <c r="L247" s="149"/>
    </row>
    <row r="248" spans="11:12">
      <c r="K248" s="149"/>
      <c r="L248" s="149"/>
    </row>
    <row r="249" spans="11:12">
      <c r="K249" s="149"/>
      <c r="L249" s="149"/>
    </row>
    <row r="250" spans="11:12">
      <c r="K250" s="149"/>
      <c r="L250" s="149"/>
    </row>
    <row r="251" spans="11:12">
      <c r="K251" s="149"/>
      <c r="L251" s="149"/>
    </row>
    <row r="252" spans="11:12">
      <c r="K252" s="149"/>
      <c r="L252" s="149"/>
    </row>
    <row r="253" spans="11:12">
      <c r="K253" s="149"/>
      <c r="L253" s="149"/>
    </row>
    <row r="254" spans="11:12">
      <c r="K254" s="149"/>
      <c r="L254" s="149"/>
    </row>
    <row r="255" spans="11:12">
      <c r="K255" s="149"/>
      <c r="L255" s="149"/>
    </row>
    <row r="256" spans="11:12">
      <c r="K256" s="149"/>
      <c r="L256" s="149"/>
    </row>
    <row r="257" spans="11:12">
      <c r="K257" s="149"/>
      <c r="L257" s="149"/>
    </row>
    <row r="258" spans="11:12">
      <c r="K258" s="149"/>
      <c r="L258" s="149"/>
    </row>
    <row r="259" spans="11:12">
      <c r="K259" s="149"/>
      <c r="L259" s="149"/>
    </row>
    <row r="260" spans="11:12">
      <c r="K260" s="149"/>
      <c r="L260" s="149"/>
    </row>
    <row r="261" spans="11:12">
      <c r="K261" s="149"/>
      <c r="L261" s="149"/>
    </row>
    <row r="262" spans="11:12">
      <c r="K262" s="149"/>
      <c r="L262" s="149"/>
    </row>
    <row r="263" spans="11:12">
      <c r="K263" s="149"/>
      <c r="L263" s="149"/>
    </row>
    <row r="264" spans="11:12">
      <c r="K264" s="149"/>
      <c r="L264" s="149"/>
    </row>
    <row r="265" spans="11:12">
      <c r="K265" s="149"/>
      <c r="L265" s="149"/>
    </row>
    <row r="266" spans="11:12">
      <c r="K266" s="149"/>
      <c r="L266" s="149"/>
    </row>
    <row r="267" spans="11:12">
      <c r="K267" s="149"/>
      <c r="L267" s="149"/>
    </row>
    <row r="268" spans="11:12">
      <c r="K268" s="149"/>
      <c r="L268" s="149"/>
    </row>
    <row r="269" spans="11:12">
      <c r="K269" s="149"/>
      <c r="L269" s="149"/>
    </row>
    <row r="270" spans="11:12">
      <c r="K270" s="149"/>
      <c r="L270" s="149"/>
    </row>
    <row r="271" spans="11:12">
      <c r="K271" s="149"/>
      <c r="L271" s="149"/>
    </row>
    <row r="272" spans="11:12">
      <c r="K272" s="149"/>
      <c r="L272" s="149"/>
    </row>
    <row r="273" spans="11:12">
      <c r="K273" s="149"/>
      <c r="L273" s="149"/>
    </row>
    <row r="274" spans="11:12">
      <c r="K274" s="149"/>
      <c r="L274" s="149"/>
    </row>
    <row r="275" spans="11:12">
      <c r="K275" s="149"/>
      <c r="L275" s="149"/>
    </row>
    <row r="276" spans="11:12">
      <c r="K276" s="149"/>
      <c r="L276" s="149"/>
    </row>
    <row r="277" spans="11:12">
      <c r="K277" s="149"/>
      <c r="L277" s="149"/>
    </row>
    <row r="278" spans="11:12">
      <c r="K278" s="149"/>
      <c r="L278" s="149"/>
    </row>
    <row r="279" spans="11:12">
      <c r="K279" s="149"/>
      <c r="L279" s="149"/>
    </row>
    <row r="280" spans="11:12">
      <c r="K280" s="149"/>
      <c r="L280" s="149"/>
    </row>
    <row r="281" spans="11:12">
      <c r="K281" s="149"/>
      <c r="L281" s="149"/>
    </row>
    <row r="282" spans="11:12">
      <c r="K282" s="149"/>
      <c r="L282" s="149"/>
    </row>
    <row r="283" spans="11:12">
      <c r="K283" s="149"/>
      <c r="L283" s="149"/>
    </row>
    <row r="284" spans="11:12">
      <c r="K284" s="149"/>
      <c r="L284" s="149"/>
    </row>
    <row r="285" spans="11:12">
      <c r="K285" s="149"/>
      <c r="L285" s="149"/>
    </row>
    <row r="286" spans="11:12">
      <c r="K286" s="149"/>
      <c r="L286" s="149"/>
    </row>
    <row r="287" spans="11:12">
      <c r="K287" s="149"/>
      <c r="L287" s="149"/>
    </row>
    <row r="288" spans="11:12">
      <c r="K288" s="149"/>
      <c r="L288" s="149"/>
    </row>
    <row r="289" spans="11:12">
      <c r="K289" s="149"/>
      <c r="L289" s="149"/>
    </row>
    <row r="290" spans="11:12">
      <c r="K290" s="149"/>
      <c r="L290" s="149"/>
    </row>
    <row r="291" spans="11:12">
      <c r="K291" s="149"/>
      <c r="L291" s="149"/>
    </row>
    <row r="292" spans="11:12">
      <c r="K292" s="149"/>
      <c r="L292" s="149"/>
    </row>
    <row r="293" spans="11:12">
      <c r="K293" s="149"/>
      <c r="L293" s="149"/>
    </row>
    <row r="294" spans="11:12">
      <c r="K294" s="149"/>
      <c r="L294" s="149"/>
    </row>
    <row r="295" spans="11:12">
      <c r="K295" s="149"/>
      <c r="L295" s="149"/>
    </row>
    <row r="296" spans="11:12">
      <c r="K296" s="149"/>
      <c r="L296" s="149"/>
    </row>
    <row r="297" spans="11:12">
      <c r="K297" s="149"/>
      <c r="L297" s="149"/>
    </row>
    <row r="298" spans="11:12">
      <c r="K298" s="149"/>
      <c r="L298" s="149"/>
    </row>
    <row r="299" spans="11:12">
      <c r="K299" s="149"/>
      <c r="L299" s="149"/>
    </row>
    <row r="300" spans="11:12">
      <c r="K300" s="149"/>
      <c r="L300" s="149"/>
    </row>
    <row r="301" spans="11:12">
      <c r="K301" s="149"/>
      <c r="L301" s="149"/>
    </row>
    <row r="302" spans="11:12">
      <c r="K302" s="149"/>
      <c r="L302" s="149"/>
    </row>
    <row r="303" spans="11:12">
      <c r="K303" s="149"/>
      <c r="L303" s="149"/>
    </row>
    <row r="304" spans="11:12">
      <c r="K304" s="149"/>
      <c r="L304" s="149"/>
    </row>
    <row r="305" spans="11:12">
      <c r="K305" s="149"/>
      <c r="L305" s="149"/>
    </row>
    <row r="306" spans="11:12">
      <c r="K306" s="149"/>
      <c r="L306" s="149"/>
    </row>
    <row r="307" spans="11:12">
      <c r="K307" s="149"/>
      <c r="L307" s="149"/>
    </row>
    <row r="308" spans="11:12">
      <c r="K308" s="149"/>
      <c r="L308" s="149"/>
    </row>
    <row r="309" spans="11:12">
      <c r="K309" s="149"/>
      <c r="L309" s="149"/>
    </row>
    <row r="310" spans="11:12">
      <c r="K310" s="149"/>
      <c r="L310" s="149"/>
    </row>
    <row r="311" spans="11:12">
      <c r="K311" s="149"/>
      <c r="L311" s="149"/>
    </row>
    <row r="312" spans="11:12">
      <c r="K312" s="149"/>
      <c r="L312" s="149"/>
    </row>
    <row r="313" spans="11:12">
      <c r="K313" s="149"/>
      <c r="L313" s="149"/>
    </row>
    <row r="314" spans="11:12">
      <c r="K314" s="149"/>
      <c r="L314" s="149"/>
    </row>
    <row r="315" spans="11:12">
      <c r="K315" s="149"/>
      <c r="L315" s="149"/>
    </row>
    <row r="316" spans="11:12">
      <c r="K316" s="149"/>
      <c r="L316" s="149"/>
    </row>
    <row r="317" spans="11:12">
      <c r="K317" s="149"/>
      <c r="L317" s="149"/>
    </row>
    <row r="318" spans="11:12">
      <c r="K318" s="149"/>
      <c r="L318" s="149"/>
    </row>
    <row r="319" spans="11:12">
      <c r="K319" s="149"/>
      <c r="L319" s="149"/>
    </row>
    <row r="320" spans="11:12">
      <c r="K320" s="149"/>
      <c r="L320" s="149"/>
    </row>
    <row r="321" spans="11:12">
      <c r="K321" s="149"/>
      <c r="L321" s="149"/>
    </row>
    <row r="322" spans="11:12">
      <c r="K322" s="149"/>
      <c r="L322" s="149"/>
    </row>
    <row r="323" spans="11:12">
      <c r="K323" s="149"/>
      <c r="L323" s="149"/>
    </row>
    <row r="324" spans="11:12">
      <c r="K324" s="149"/>
      <c r="L324" s="149"/>
    </row>
    <row r="325" spans="11:12">
      <c r="K325" s="149"/>
      <c r="L325" s="149"/>
    </row>
    <row r="326" spans="11:12">
      <c r="K326" s="149"/>
      <c r="L326" s="149"/>
    </row>
    <row r="327" spans="11:12">
      <c r="K327" s="149"/>
      <c r="L327" s="149"/>
    </row>
    <row r="328" spans="11:12">
      <c r="K328" s="149"/>
      <c r="L328" s="149"/>
    </row>
    <row r="329" spans="11:12">
      <c r="K329" s="149"/>
      <c r="L329" s="149"/>
    </row>
    <row r="330" spans="11:12">
      <c r="K330" s="149"/>
      <c r="L330" s="149"/>
    </row>
    <row r="331" spans="11:12">
      <c r="K331" s="149"/>
      <c r="L331" s="149"/>
    </row>
    <row r="332" spans="11:12">
      <c r="K332" s="149"/>
      <c r="L332" s="149"/>
    </row>
    <row r="333" spans="11:12">
      <c r="K333" s="149"/>
      <c r="L333" s="149"/>
    </row>
    <row r="334" spans="11:12">
      <c r="K334" s="149"/>
      <c r="L334" s="149"/>
    </row>
    <row r="335" spans="11:12">
      <c r="K335" s="149"/>
      <c r="L335" s="149"/>
    </row>
    <row r="336" spans="11:12">
      <c r="K336" s="149"/>
      <c r="L336" s="149"/>
    </row>
    <row r="337" spans="11:12">
      <c r="K337" s="149"/>
      <c r="L337" s="149"/>
    </row>
    <row r="338" spans="11:12">
      <c r="K338" s="149"/>
      <c r="L338" s="149"/>
    </row>
    <row r="339" spans="11:12">
      <c r="K339" s="149"/>
      <c r="L339" s="149"/>
    </row>
    <row r="340" spans="11:12">
      <c r="K340" s="149"/>
      <c r="L340" s="149"/>
    </row>
    <row r="341" spans="11:12">
      <c r="K341" s="149"/>
      <c r="L341" s="149"/>
    </row>
    <row r="342" spans="11:12">
      <c r="K342" s="149"/>
      <c r="L342" s="149"/>
    </row>
    <row r="343" spans="11:12">
      <c r="K343" s="149"/>
      <c r="L343" s="149"/>
    </row>
    <row r="344" spans="11:12">
      <c r="K344" s="149"/>
      <c r="L344" s="149"/>
    </row>
    <row r="345" spans="11:12">
      <c r="K345" s="149"/>
      <c r="L345" s="149"/>
    </row>
    <row r="346" spans="11:12">
      <c r="K346" s="149"/>
      <c r="L346" s="149"/>
    </row>
    <row r="347" spans="11:12">
      <c r="K347" s="149"/>
      <c r="L347" s="149"/>
    </row>
    <row r="348" spans="11:12">
      <c r="K348" s="149"/>
      <c r="L348" s="149"/>
    </row>
    <row r="349" spans="11:12">
      <c r="K349" s="149"/>
      <c r="L349" s="149"/>
    </row>
    <row r="350" spans="11:12">
      <c r="K350" s="149"/>
      <c r="L350" s="149"/>
    </row>
    <row r="351" spans="11:12">
      <c r="K351" s="149"/>
      <c r="L351" s="149"/>
    </row>
    <row r="352" spans="11:12">
      <c r="K352" s="149"/>
      <c r="L352" s="149"/>
    </row>
    <row r="353" spans="11:12">
      <c r="K353" s="149"/>
      <c r="L353" s="149"/>
    </row>
    <row r="354" spans="11:12">
      <c r="K354" s="149"/>
      <c r="L354" s="149"/>
    </row>
    <row r="355" spans="11:12">
      <c r="K355" s="149"/>
      <c r="L355" s="149"/>
    </row>
    <row r="356" spans="11:12">
      <c r="K356" s="149"/>
      <c r="L356" s="149"/>
    </row>
    <row r="357" spans="11:12">
      <c r="K357" s="149"/>
      <c r="L357" s="149"/>
    </row>
    <row r="358" spans="11:12">
      <c r="K358" s="149"/>
      <c r="L358" s="149"/>
    </row>
    <row r="359" spans="11:12">
      <c r="K359" s="149"/>
      <c r="L359" s="149"/>
    </row>
    <row r="360" spans="11:12">
      <c r="K360" s="149"/>
      <c r="L360" s="149"/>
    </row>
    <row r="361" spans="11:12">
      <c r="K361" s="149"/>
      <c r="L361" s="149"/>
    </row>
    <row r="362" spans="11:12">
      <c r="K362" s="149"/>
      <c r="L362" s="149"/>
    </row>
    <row r="363" spans="11:12">
      <c r="K363" s="149"/>
      <c r="L363" s="149"/>
    </row>
    <row r="364" spans="11:12">
      <c r="K364" s="149"/>
      <c r="L364" s="149"/>
    </row>
    <row r="365" spans="11:12">
      <c r="K365" s="149"/>
      <c r="L365" s="149"/>
    </row>
    <row r="366" spans="11:12">
      <c r="K366" s="149"/>
      <c r="L366" s="149"/>
    </row>
    <row r="367" spans="11:12">
      <c r="K367" s="149"/>
      <c r="L367" s="149"/>
    </row>
    <row r="368" spans="11:12">
      <c r="K368" s="149"/>
      <c r="L368" s="149"/>
    </row>
    <row r="369" spans="11:12">
      <c r="K369" s="149"/>
      <c r="L369" s="149"/>
    </row>
    <row r="370" spans="11:12">
      <c r="K370" s="149"/>
      <c r="L370" s="149"/>
    </row>
    <row r="371" spans="11:12">
      <c r="K371" s="149"/>
      <c r="L371" s="149"/>
    </row>
    <row r="372" spans="11:12">
      <c r="K372" s="149"/>
      <c r="L372" s="149"/>
    </row>
    <row r="373" spans="11:12">
      <c r="K373" s="149"/>
      <c r="L373" s="149"/>
    </row>
    <row r="374" spans="11:12">
      <c r="K374" s="149"/>
      <c r="L374" s="149"/>
    </row>
    <row r="375" spans="11:12">
      <c r="K375" s="149"/>
      <c r="L375" s="149"/>
    </row>
    <row r="376" spans="11:12">
      <c r="K376" s="149"/>
      <c r="L376" s="149"/>
    </row>
    <row r="377" spans="11:12">
      <c r="K377" s="149"/>
      <c r="L377" s="149"/>
    </row>
    <row r="378" spans="11:12">
      <c r="K378" s="149"/>
      <c r="L378" s="149"/>
    </row>
    <row r="379" spans="11:12">
      <c r="K379" s="149"/>
      <c r="L379" s="149"/>
    </row>
    <row r="380" spans="11:12">
      <c r="K380" s="149"/>
      <c r="L380" s="149"/>
    </row>
    <row r="381" spans="11:12">
      <c r="K381" s="149"/>
      <c r="L381" s="149"/>
    </row>
    <row r="382" spans="11:12">
      <c r="K382" s="149"/>
      <c r="L382" s="149"/>
    </row>
    <row r="383" spans="11:12">
      <c r="K383" s="149"/>
      <c r="L383" s="149"/>
    </row>
    <row r="384" spans="11:12">
      <c r="K384" s="149"/>
      <c r="L384" s="149"/>
    </row>
    <row r="385" spans="11:12">
      <c r="K385" s="149"/>
      <c r="L385" s="149"/>
    </row>
    <row r="386" spans="11:12">
      <c r="K386" s="149"/>
      <c r="L386" s="149"/>
    </row>
  </sheetData>
  <mergeCells count="11">
    <mergeCell ref="A1:M1"/>
    <mergeCell ref="E2:H2"/>
    <mergeCell ref="E4:H4"/>
    <mergeCell ref="A9:L9"/>
    <mergeCell ref="C2:C3"/>
    <mergeCell ref="C4:C5"/>
    <mergeCell ref="L4:L5"/>
    <mergeCell ref="M4:M5"/>
    <mergeCell ref="A2:B3"/>
    <mergeCell ref="A4:B5"/>
    <mergeCell ref="J4:K5"/>
  </mergeCells>
  <pageMargins left="0.7" right="0.7" top="0.75" bottom="0.75" header="0.3" footer="0.3"/>
  <pageSetup scale="35"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W179"/>
  <sheetViews>
    <sheetView tabSelected="1" zoomScale="70" zoomScaleNormal="70" zoomScaleSheetLayoutView="40" workbookViewId="0">
      <pane ySplit="8" topLeftCell="A9" activePane="bottomLeft" state="frozen"/>
      <selection pane="bottomLeft" activeCell="E20" sqref="E20"/>
    </sheetView>
  </sheetViews>
  <sheetFormatPr defaultColWidth="8.88671875" defaultRowHeight="15.75"/>
  <cols>
    <col min="1" max="1" width="6" style="4" customWidth="1"/>
    <col min="2" max="2" width="8.6640625" style="4" customWidth="1"/>
    <col min="3" max="3" width="9.5546875" style="4" customWidth="1"/>
    <col min="4" max="4" width="7.88671875" style="5" customWidth="1"/>
    <col min="5" max="5" width="67.5546875" style="6" customWidth="1"/>
    <col min="6" max="6" width="8.33203125" style="7" customWidth="1"/>
    <col min="7" max="7" width="15.5546875" style="8" customWidth="1"/>
    <col min="8" max="8" width="9.109375" style="7" customWidth="1"/>
    <col min="9" max="9" width="6.77734375" style="4" customWidth="1"/>
    <col min="10" max="13" width="15.109375" style="9" customWidth="1"/>
    <col min="14" max="14" width="14.33203125" style="10" customWidth="1"/>
    <col min="15" max="15" width="15.44140625" style="11" customWidth="1"/>
    <col min="16" max="16" width="9.6640625" style="12"/>
    <col min="17" max="17" width="10.33203125" style="12" customWidth="1"/>
    <col min="18" max="16384" width="8.88671875" style="12"/>
  </cols>
  <sheetData>
    <row r="1" spans="1:23" s="1" customFormat="1" ht="22.5">
      <c r="A1" s="208" t="s">
        <v>38</v>
      </c>
      <c r="B1" s="209"/>
      <c r="C1" s="209"/>
      <c r="D1" s="209"/>
      <c r="E1" s="209"/>
      <c r="F1" s="209"/>
      <c r="G1" s="209"/>
      <c r="H1" s="209"/>
      <c r="I1" s="209"/>
      <c r="J1" s="209"/>
      <c r="K1" s="209"/>
      <c r="L1" s="209"/>
      <c r="M1" s="209"/>
      <c r="N1" s="209"/>
      <c r="O1" s="209"/>
    </row>
    <row r="2" spans="1:23">
      <c r="A2" s="13"/>
      <c r="G2" s="14"/>
      <c r="J2" s="43"/>
      <c r="K2" s="43"/>
      <c r="L2" s="43"/>
      <c r="M2" s="43"/>
      <c r="O2" s="57"/>
    </row>
    <row r="3" spans="1:23" ht="20.25">
      <c r="B3" s="15"/>
      <c r="C3" s="15"/>
      <c r="D3" s="16" t="s">
        <v>39</v>
      </c>
      <c r="E3" s="17"/>
      <c r="G3" s="14"/>
      <c r="J3" s="43"/>
      <c r="K3" s="43"/>
      <c r="L3" s="44"/>
      <c r="M3" s="44"/>
      <c r="N3" s="15"/>
      <c r="O3" s="57"/>
    </row>
    <row r="4" spans="1:23" ht="20.25">
      <c r="B4" s="15"/>
      <c r="C4" s="15"/>
      <c r="D4" s="16" t="s">
        <v>40</v>
      </c>
      <c r="E4" s="18" t="s">
        <v>220</v>
      </c>
      <c r="G4" s="14"/>
      <c r="J4" s="43"/>
      <c r="K4" s="43"/>
      <c r="L4" s="45"/>
      <c r="M4" s="45"/>
      <c r="N4" s="46"/>
      <c r="O4" s="57"/>
    </row>
    <row r="5" spans="1:23" ht="37.5" customHeight="1">
      <c r="B5" s="15"/>
      <c r="C5" s="15"/>
      <c r="D5" s="19" t="s">
        <v>41</v>
      </c>
      <c r="E5" s="20"/>
      <c r="G5" s="14"/>
      <c r="J5" s="43"/>
      <c r="K5" s="43"/>
      <c r="L5" s="45"/>
      <c r="M5" s="45"/>
      <c r="N5" s="46"/>
      <c r="O5" s="57"/>
    </row>
    <row r="6" spans="1:23" ht="19.7" customHeight="1">
      <c r="A6" s="13"/>
      <c r="G6" s="14"/>
      <c r="J6" s="43"/>
      <c r="K6" s="43"/>
      <c r="L6" s="45"/>
      <c r="M6" s="45"/>
      <c r="N6" s="46"/>
      <c r="O6" s="57"/>
    </row>
    <row r="7" spans="1:23" ht="21" thickBot="1">
      <c r="A7" s="13"/>
      <c r="G7" s="14"/>
      <c r="J7" s="43"/>
      <c r="K7" s="43"/>
      <c r="L7" s="45"/>
      <c r="M7" s="45"/>
      <c r="N7" s="46"/>
      <c r="O7" s="58"/>
    </row>
    <row r="8" spans="1:23" s="2" customFormat="1" ht="30.6" customHeight="1">
      <c r="A8" s="21" t="s">
        <v>42</v>
      </c>
      <c r="B8" s="22" t="s">
        <v>43</v>
      </c>
      <c r="C8" s="22" t="s">
        <v>44</v>
      </c>
      <c r="D8" s="22" t="s">
        <v>45</v>
      </c>
      <c r="E8" s="23" t="s">
        <v>7</v>
      </c>
      <c r="F8" s="23" t="s">
        <v>46</v>
      </c>
      <c r="G8" s="24" t="s">
        <v>47</v>
      </c>
      <c r="H8" s="23" t="s">
        <v>48</v>
      </c>
      <c r="I8" s="22" t="s">
        <v>49</v>
      </c>
      <c r="J8" s="47" t="s">
        <v>50</v>
      </c>
      <c r="K8" s="47" t="s">
        <v>51</v>
      </c>
      <c r="L8" s="47" t="s">
        <v>218</v>
      </c>
      <c r="M8" s="47" t="s">
        <v>219</v>
      </c>
      <c r="N8" s="48" t="s">
        <v>52</v>
      </c>
      <c r="O8" s="59" t="s">
        <v>53</v>
      </c>
      <c r="P8" s="60"/>
      <c r="Q8" s="60"/>
      <c r="R8" s="60"/>
      <c r="S8" s="60"/>
      <c r="T8" s="60"/>
      <c r="U8" s="60"/>
      <c r="V8" s="60"/>
      <c r="W8" s="60"/>
    </row>
    <row r="9" spans="1:23" s="3" customFormat="1" ht="15.95" customHeight="1">
      <c r="A9" s="25"/>
      <c r="B9" s="26"/>
      <c r="C9" s="26"/>
      <c r="D9" s="27" t="s">
        <v>54</v>
      </c>
      <c r="E9" s="28" t="s">
        <v>55</v>
      </c>
      <c r="F9" s="26"/>
      <c r="G9" s="29"/>
      <c r="H9" s="30"/>
      <c r="I9" s="30"/>
      <c r="J9" s="49"/>
      <c r="K9" s="49"/>
      <c r="L9" s="49"/>
      <c r="M9" s="49"/>
      <c r="N9" s="50"/>
      <c r="O9" s="61">
        <f>SUM(N10:N25)</f>
        <v>0</v>
      </c>
      <c r="P9" s="62" t="s">
        <v>56</v>
      </c>
    </row>
    <row r="10" spans="1:23" s="3" customFormat="1">
      <c r="A10" s="31"/>
      <c r="B10" s="32"/>
      <c r="C10" s="32"/>
      <c r="D10" s="33"/>
      <c r="E10" s="34"/>
      <c r="F10" s="35"/>
      <c r="G10" s="36"/>
      <c r="H10" s="37"/>
      <c r="I10" s="51"/>
      <c r="J10" s="52"/>
      <c r="K10" s="52"/>
      <c r="L10" s="52"/>
      <c r="M10" s="52"/>
      <c r="N10" s="54"/>
      <c r="O10" s="63"/>
      <c r="P10" s="62"/>
    </row>
    <row r="11" spans="1:23" s="3" customFormat="1">
      <c r="A11" s="31" t="str">
        <f>IF(I11&lt;&gt;"",1+MAX($A9:A$9),"")</f>
        <v/>
      </c>
      <c r="B11" s="32"/>
      <c r="C11" s="32"/>
      <c r="D11" s="33"/>
      <c r="E11" s="38" t="s">
        <v>57</v>
      </c>
      <c r="F11" s="35"/>
      <c r="G11" s="36"/>
      <c r="H11" s="37"/>
      <c r="I11" s="51"/>
      <c r="J11" s="52"/>
      <c r="K11" s="52"/>
      <c r="L11" s="53" t="str">
        <f t="shared" ref="L11" si="0">IF(F11=0,"",J11*H11)</f>
        <v/>
      </c>
      <c r="M11" s="53" t="str">
        <f t="shared" ref="M11" si="1">IF(F11=0,"",K11*H11)</f>
        <v/>
      </c>
      <c r="N11" s="54"/>
      <c r="O11" s="63"/>
      <c r="P11" s="62"/>
    </row>
    <row r="12" spans="1:23" s="3" customFormat="1">
      <c r="A12" s="31">
        <f>IF(I12&lt;&gt;"",1+MAX($A$9:A11),"")</f>
        <v>1</v>
      </c>
      <c r="B12" s="32"/>
      <c r="C12" s="32"/>
      <c r="D12" s="33"/>
      <c r="E12" s="39" t="s">
        <v>58</v>
      </c>
      <c r="F12" s="35">
        <v>1</v>
      </c>
      <c r="G12" s="36">
        <v>0</v>
      </c>
      <c r="H12" s="37">
        <f>(1+G12)*F12</f>
        <v>1</v>
      </c>
      <c r="I12" s="51" t="s">
        <v>59</v>
      </c>
      <c r="J12" s="52">
        <v>0</v>
      </c>
      <c r="K12" s="52">
        <f t="shared" ref="K12:K24" si="2">J12*H12</f>
        <v>0</v>
      </c>
      <c r="L12" s="53">
        <f t="shared" ref="L12:L15" si="3">IF(F12=0,"",J12*H12)</f>
        <v>0</v>
      </c>
      <c r="M12" s="53">
        <f t="shared" ref="M12:M15" si="4">IF(F12=0,"",K12*H12)</f>
        <v>0</v>
      </c>
      <c r="N12" s="54"/>
      <c r="O12" s="63"/>
      <c r="P12" s="62"/>
    </row>
    <row r="13" spans="1:23" s="3" customFormat="1">
      <c r="A13" s="31">
        <f>IF(I13&lt;&gt;"",1+MAX($A$9:A12),"")</f>
        <v>2</v>
      </c>
      <c r="B13" s="32"/>
      <c r="C13" s="32"/>
      <c r="D13" s="33"/>
      <c r="E13" s="39" t="s">
        <v>60</v>
      </c>
      <c r="F13" s="35">
        <v>1</v>
      </c>
      <c r="G13" s="36">
        <v>0</v>
      </c>
      <c r="H13" s="37">
        <f>(1+G13)*F13</f>
        <v>1</v>
      </c>
      <c r="I13" s="51" t="s">
        <v>59</v>
      </c>
      <c r="J13" s="52">
        <v>0</v>
      </c>
      <c r="K13" s="52">
        <f t="shared" si="2"/>
        <v>0</v>
      </c>
      <c r="L13" s="53">
        <f t="shared" si="3"/>
        <v>0</v>
      </c>
      <c r="M13" s="53">
        <f t="shared" si="4"/>
        <v>0</v>
      </c>
      <c r="N13" s="54"/>
      <c r="O13" s="63"/>
      <c r="P13" s="62"/>
    </row>
    <row r="14" spans="1:23" s="3" customFormat="1">
      <c r="A14" s="31" t="str">
        <f>IF(I14&lt;&gt;"",1+MAX($A$9:A13),"")</f>
        <v/>
      </c>
      <c r="B14" s="32"/>
      <c r="C14" s="32"/>
      <c r="D14" s="33"/>
      <c r="E14" s="38" t="s">
        <v>61</v>
      </c>
      <c r="F14" s="35"/>
      <c r="G14" s="36"/>
      <c r="H14" s="37"/>
      <c r="I14" s="51"/>
      <c r="J14" s="52"/>
      <c r="K14" s="52"/>
      <c r="L14" s="53" t="str">
        <f t="shared" si="3"/>
        <v/>
      </c>
      <c r="M14" s="53" t="str">
        <f t="shared" si="4"/>
        <v/>
      </c>
      <c r="N14" s="54"/>
      <c r="O14" s="63"/>
      <c r="P14" s="62"/>
    </row>
    <row r="15" spans="1:23" s="3" customFormat="1">
      <c r="A15" s="31">
        <f>IF(I15&lt;&gt;"",1+MAX($A$9:A14),"")</f>
        <v>3</v>
      </c>
      <c r="B15" s="32"/>
      <c r="C15" s="32"/>
      <c r="D15" s="33"/>
      <c r="E15" s="40" t="s">
        <v>62</v>
      </c>
      <c r="F15" s="35">
        <v>1</v>
      </c>
      <c r="G15" s="36">
        <v>0</v>
      </c>
      <c r="H15" s="37">
        <f t="shared" ref="H15:H24" si="5">(1+G15)*F15</f>
        <v>1</v>
      </c>
      <c r="I15" s="51" t="s">
        <v>59</v>
      </c>
      <c r="J15" s="52">
        <v>0</v>
      </c>
      <c r="K15" s="52">
        <f t="shared" si="2"/>
        <v>0</v>
      </c>
      <c r="L15" s="53">
        <f t="shared" si="3"/>
        <v>0</v>
      </c>
      <c r="M15" s="53">
        <f t="shared" si="4"/>
        <v>0</v>
      </c>
      <c r="N15" s="54"/>
      <c r="O15" s="63"/>
      <c r="P15" s="62"/>
    </row>
    <row r="16" spans="1:23" s="3" customFormat="1">
      <c r="A16" s="31">
        <f>IF(I16&lt;&gt;"",1+MAX($A$9:A15),"")</f>
        <v>4</v>
      </c>
      <c r="B16" s="32"/>
      <c r="C16" s="32"/>
      <c r="D16" s="33"/>
      <c r="E16" s="40" t="s">
        <v>63</v>
      </c>
      <c r="F16" s="35">
        <v>1</v>
      </c>
      <c r="G16" s="36">
        <v>0</v>
      </c>
      <c r="H16" s="37">
        <f t="shared" si="5"/>
        <v>1</v>
      </c>
      <c r="I16" s="51" t="s">
        <v>59</v>
      </c>
      <c r="J16" s="52">
        <v>0</v>
      </c>
      <c r="K16" s="52">
        <f t="shared" si="2"/>
        <v>0</v>
      </c>
      <c r="L16" s="53">
        <f t="shared" ref="L16:L24" si="6">IF(F16=0,"",J16*H16)</f>
        <v>0</v>
      </c>
      <c r="M16" s="53">
        <f t="shared" ref="M16:M24" si="7">IF(F16=0,"",K16*H16)</f>
        <v>0</v>
      </c>
      <c r="N16" s="54"/>
      <c r="O16" s="63"/>
      <c r="P16" s="62"/>
    </row>
    <row r="17" spans="1:16" s="3" customFormat="1">
      <c r="A17" s="31">
        <f>IF(I17&lt;&gt;"",1+MAX($A$9:A16),"")</f>
        <v>5</v>
      </c>
      <c r="B17" s="32"/>
      <c r="C17" s="32"/>
      <c r="D17" s="33"/>
      <c r="E17" s="40" t="s">
        <v>64</v>
      </c>
      <c r="F17" s="35">
        <v>1</v>
      </c>
      <c r="G17" s="36">
        <v>0</v>
      </c>
      <c r="H17" s="37">
        <f t="shared" si="5"/>
        <v>1</v>
      </c>
      <c r="I17" s="51" t="s">
        <v>59</v>
      </c>
      <c r="J17" s="52">
        <v>0</v>
      </c>
      <c r="K17" s="52">
        <f t="shared" si="2"/>
        <v>0</v>
      </c>
      <c r="L17" s="53">
        <f t="shared" si="6"/>
        <v>0</v>
      </c>
      <c r="M17" s="53">
        <f t="shared" si="7"/>
        <v>0</v>
      </c>
      <c r="N17" s="54"/>
      <c r="O17" s="63"/>
      <c r="P17" s="62"/>
    </row>
    <row r="18" spans="1:16" s="3" customFormat="1">
      <c r="A18" s="31">
        <f>IF(I18&lt;&gt;"",1+MAX($A$9:A17),"")</f>
        <v>6</v>
      </c>
      <c r="B18" s="32"/>
      <c r="C18" s="32"/>
      <c r="D18" s="33"/>
      <c r="E18" s="40" t="s">
        <v>65</v>
      </c>
      <c r="F18" s="35">
        <v>1</v>
      </c>
      <c r="G18" s="36">
        <v>0</v>
      </c>
      <c r="H18" s="37">
        <f t="shared" si="5"/>
        <v>1</v>
      </c>
      <c r="I18" s="51" t="s">
        <v>59</v>
      </c>
      <c r="J18" s="52">
        <v>0</v>
      </c>
      <c r="K18" s="52">
        <f t="shared" si="2"/>
        <v>0</v>
      </c>
      <c r="L18" s="53">
        <f t="shared" si="6"/>
        <v>0</v>
      </c>
      <c r="M18" s="53">
        <f t="shared" si="7"/>
        <v>0</v>
      </c>
      <c r="N18" s="54"/>
      <c r="O18" s="63"/>
      <c r="P18" s="62"/>
    </row>
    <row r="19" spans="1:16" s="3" customFormat="1">
      <c r="A19" s="31">
        <f>IF(I19&lt;&gt;"",1+MAX($A$9:A18),"")</f>
        <v>7</v>
      </c>
      <c r="B19" s="32"/>
      <c r="C19" s="32"/>
      <c r="D19" s="33"/>
      <c r="E19" s="40" t="s">
        <v>66</v>
      </c>
      <c r="F19" s="35">
        <v>1</v>
      </c>
      <c r="G19" s="36">
        <v>0</v>
      </c>
      <c r="H19" s="37">
        <f t="shared" si="5"/>
        <v>1</v>
      </c>
      <c r="I19" s="51" t="s">
        <v>59</v>
      </c>
      <c r="J19" s="52">
        <v>0</v>
      </c>
      <c r="K19" s="52">
        <f t="shared" si="2"/>
        <v>0</v>
      </c>
      <c r="L19" s="53">
        <f t="shared" si="6"/>
        <v>0</v>
      </c>
      <c r="M19" s="53">
        <f t="shared" si="7"/>
        <v>0</v>
      </c>
      <c r="N19" s="54"/>
      <c r="O19" s="63"/>
      <c r="P19" s="62"/>
    </row>
    <row r="20" spans="1:16" s="3" customFormat="1">
      <c r="A20" s="31">
        <f>IF(I20&lt;&gt;"",1+MAX($A$9:A19),"")</f>
        <v>8</v>
      </c>
      <c r="B20" s="32"/>
      <c r="C20" s="32"/>
      <c r="D20" s="33"/>
      <c r="E20" s="40" t="s">
        <v>67</v>
      </c>
      <c r="F20" s="35">
        <v>1</v>
      </c>
      <c r="G20" s="36">
        <v>0</v>
      </c>
      <c r="H20" s="37">
        <f t="shared" si="5"/>
        <v>1</v>
      </c>
      <c r="I20" s="51" t="s">
        <v>59</v>
      </c>
      <c r="J20" s="52">
        <v>0</v>
      </c>
      <c r="K20" s="52">
        <f t="shared" si="2"/>
        <v>0</v>
      </c>
      <c r="L20" s="53">
        <f t="shared" si="6"/>
        <v>0</v>
      </c>
      <c r="M20" s="53">
        <f t="shared" si="7"/>
        <v>0</v>
      </c>
      <c r="N20" s="54"/>
      <c r="O20" s="63"/>
      <c r="P20" s="62"/>
    </row>
    <row r="21" spans="1:16" s="3" customFormat="1">
      <c r="A21" s="31">
        <f>IF(I21&lt;&gt;"",1+MAX($A$9:A20),"")</f>
        <v>9</v>
      </c>
      <c r="B21" s="32"/>
      <c r="C21" s="32"/>
      <c r="D21" s="33"/>
      <c r="E21" s="40" t="s">
        <v>68</v>
      </c>
      <c r="F21" s="35">
        <v>1</v>
      </c>
      <c r="G21" s="36">
        <v>0</v>
      </c>
      <c r="H21" s="37">
        <f t="shared" si="5"/>
        <v>1</v>
      </c>
      <c r="I21" s="51" t="s">
        <v>59</v>
      </c>
      <c r="J21" s="52">
        <v>0</v>
      </c>
      <c r="K21" s="52">
        <f t="shared" si="2"/>
        <v>0</v>
      </c>
      <c r="L21" s="53">
        <f t="shared" si="6"/>
        <v>0</v>
      </c>
      <c r="M21" s="53">
        <f t="shared" si="7"/>
        <v>0</v>
      </c>
      <c r="N21" s="54"/>
      <c r="O21" s="63"/>
      <c r="P21" s="62"/>
    </row>
    <row r="22" spans="1:16" s="3" customFormat="1">
      <c r="A22" s="31">
        <f>IF(I22&lt;&gt;"",1+MAX($A$9:A21),"")</f>
        <v>10</v>
      </c>
      <c r="B22" s="32"/>
      <c r="C22" s="32"/>
      <c r="D22" s="33"/>
      <c r="E22" s="40" t="s">
        <v>69</v>
      </c>
      <c r="F22" s="35">
        <v>1</v>
      </c>
      <c r="G22" s="36">
        <v>0</v>
      </c>
      <c r="H22" s="37">
        <f t="shared" si="5"/>
        <v>1</v>
      </c>
      <c r="I22" s="51" t="s">
        <v>59</v>
      </c>
      <c r="J22" s="52">
        <v>0</v>
      </c>
      <c r="K22" s="52">
        <f t="shared" si="2"/>
        <v>0</v>
      </c>
      <c r="L22" s="53">
        <f t="shared" si="6"/>
        <v>0</v>
      </c>
      <c r="M22" s="53">
        <f t="shared" si="7"/>
        <v>0</v>
      </c>
      <c r="N22" s="54"/>
      <c r="O22" s="63"/>
      <c r="P22" s="62"/>
    </row>
    <row r="23" spans="1:16" s="3" customFormat="1">
      <c r="A23" s="31">
        <f>IF(I23&lt;&gt;"",1+MAX($A$9:A22),"")</f>
        <v>11</v>
      </c>
      <c r="B23" s="32"/>
      <c r="C23" s="32"/>
      <c r="D23" s="33"/>
      <c r="E23" s="40" t="s">
        <v>70</v>
      </c>
      <c r="F23" s="35">
        <v>1</v>
      </c>
      <c r="G23" s="36">
        <v>0</v>
      </c>
      <c r="H23" s="37">
        <f t="shared" si="5"/>
        <v>1</v>
      </c>
      <c r="I23" s="51" t="s">
        <v>59</v>
      </c>
      <c r="J23" s="52">
        <v>0</v>
      </c>
      <c r="K23" s="52">
        <f t="shared" si="2"/>
        <v>0</v>
      </c>
      <c r="L23" s="53">
        <f t="shared" si="6"/>
        <v>0</v>
      </c>
      <c r="M23" s="53">
        <f t="shared" si="7"/>
        <v>0</v>
      </c>
      <c r="N23" s="54"/>
      <c r="O23" s="63"/>
      <c r="P23" s="62"/>
    </row>
    <row r="24" spans="1:16" s="3" customFormat="1">
      <c r="A24" s="31">
        <f>IF(I24&lt;&gt;"",1+MAX($A$9:A23),"")</f>
        <v>12</v>
      </c>
      <c r="B24" s="32"/>
      <c r="C24" s="32"/>
      <c r="D24" s="33"/>
      <c r="E24" s="40" t="s">
        <v>71</v>
      </c>
      <c r="F24" s="35">
        <v>1</v>
      </c>
      <c r="G24" s="36">
        <v>0</v>
      </c>
      <c r="H24" s="37">
        <f t="shared" si="5"/>
        <v>1</v>
      </c>
      <c r="I24" s="51" t="s">
        <v>59</v>
      </c>
      <c r="J24" s="52">
        <v>0</v>
      </c>
      <c r="K24" s="52">
        <f t="shared" si="2"/>
        <v>0</v>
      </c>
      <c r="L24" s="53">
        <f t="shared" si="6"/>
        <v>0</v>
      </c>
      <c r="M24" s="53">
        <f t="shared" si="7"/>
        <v>0</v>
      </c>
      <c r="N24" s="54"/>
      <c r="O24" s="63"/>
      <c r="P24" s="62"/>
    </row>
    <row r="25" spans="1:16" s="3" customFormat="1">
      <c r="A25" s="31" t="str">
        <f>IF(I25&lt;&gt;"",1+MAX($A$9:A24),"")</f>
        <v/>
      </c>
      <c r="B25" s="32"/>
      <c r="C25" s="32"/>
      <c r="D25" s="33"/>
      <c r="E25" s="40"/>
      <c r="F25" s="35"/>
      <c r="G25" s="36"/>
      <c r="H25" s="37"/>
      <c r="I25" s="51"/>
      <c r="J25" s="52"/>
      <c r="K25" s="52"/>
      <c r="L25" s="53"/>
      <c r="M25" s="53"/>
      <c r="N25" s="54"/>
      <c r="O25" s="63"/>
      <c r="P25" s="62"/>
    </row>
    <row r="26" spans="1:16" s="3" customFormat="1" ht="18" customHeight="1">
      <c r="A26" s="25" t="str">
        <f>IF(I26&lt;&gt;"",1+MAX($A$9:A25),"")</f>
        <v/>
      </c>
      <c r="B26" s="26"/>
      <c r="C26" s="26"/>
      <c r="D26" s="27" t="s">
        <v>72</v>
      </c>
      <c r="E26" s="28" t="s">
        <v>73</v>
      </c>
      <c r="F26" s="26"/>
      <c r="G26" s="41"/>
      <c r="H26" s="42"/>
      <c r="I26" s="26"/>
      <c r="J26" s="49"/>
      <c r="K26" s="49"/>
      <c r="L26" s="49"/>
      <c r="M26" s="49"/>
      <c r="N26" s="55"/>
      <c r="O26" s="61">
        <f>SUM(N27:N170)</f>
        <v>4589193.2898234911</v>
      </c>
      <c r="P26" s="62"/>
    </row>
    <row r="27" spans="1:16" s="3" customFormat="1">
      <c r="A27" s="31" t="str">
        <f>IF(I27&lt;&gt;"",1+MAX($A$9:A26),"")</f>
        <v/>
      </c>
      <c r="B27" s="32"/>
      <c r="C27" s="32"/>
      <c r="D27" s="33"/>
      <c r="E27" s="181" t="s">
        <v>76</v>
      </c>
      <c r="F27" s="182"/>
      <c r="G27" s="182"/>
      <c r="H27" s="182"/>
      <c r="I27" s="183"/>
      <c r="J27" s="52"/>
      <c r="K27" s="52"/>
      <c r="L27" s="53" t="str">
        <f t="shared" ref="L27" si="8">IF(F27=0,"",J27*H27)</f>
        <v/>
      </c>
      <c r="M27" s="53" t="str">
        <f t="shared" ref="M27" si="9">IF(F27=0,"",K27*H27)</f>
        <v/>
      </c>
      <c r="N27" s="54"/>
      <c r="O27" s="63"/>
      <c r="P27" s="62"/>
    </row>
    <row r="28" spans="1:16" s="3" customFormat="1" ht="17.25" customHeight="1">
      <c r="A28" s="31">
        <f>IF(I28&lt;&gt;"",1+MAX($A$9:A27),"")</f>
        <v>13</v>
      </c>
      <c r="B28" s="32"/>
      <c r="C28" s="32"/>
      <c r="D28" s="33"/>
      <c r="E28" s="184" t="s">
        <v>77</v>
      </c>
      <c r="F28" s="182">
        <v>19616</v>
      </c>
      <c r="G28" s="185">
        <v>0.1</v>
      </c>
      <c r="H28" s="186">
        <f t="shared" ref="H28:H29" si="10">IF(F28=0,"",F28*(1+G28))</f>
        <v>21577.600000000002</v>
      </c>
      <c r="I28" s="183" t="s">
        <v>78</v>
      </c>
      <c r="J28" s="207">
        <v>3</v>
      </c>
      <c r="K28" s="52">
        <f t="shared" ref="K28:K170" si="11">J28*H28</f>
        <v>64732.800000000003</v>
      </c>
      <c r="L28" s="207">
        <v>2</v>
      </c>
      <c r="M28" s="56">
        <f t="shared" ref="M28" si="12">L28*H28</f>
        <v>43155.200000000004</v>
      </c>
      <c r="N28" s="54">
        <f>K28+M28</f>
        <v>107888</v>
      </c>
      <c r="O28" s="63"/>
      <c r="P28" s="62"/>
    </row>
    <row r="29" spans="1:16" s="3" customFormat="1" ht="17.25" customHeight="1">
      <c r="A29" s="31">
        <f>IF(I29&lt;&gt;"",1+MAX($A$9:A28),"")</f>
        <v>14</v>
      </c>
      <c r="B29" s="32"/>
      <c r="C29" s="32"/>
      <c r="D29" s="33"/>
      <c r="E29" s="184" t="s">
        <v>79</v>
      </c>
      <c r="F29" s="182">
        <v>19616</v>
      </c>
      <c r="G29" s="185">
        <v>0.1</v>
      </c>
      <c r="H29" s="186">
        <f t="shared" si="10"/>
        <v>21577.600000000002</v>
      </c>
      <c r="I29" s="183" t="s">
        <v>78</v>
      </c>
      <c r="J29" s="207">
        <v>1.2</v>
      </c>
      <c r="K29" s="52">
        <f t="shared" si="11"/>
        <v>25893.120000000003</v>
      </c>
      <c r="L29" s="207">
        <v>0.8</v>
      </c>
      <c r="M29" s="56">
        <f t="shared" ref="M29:M92" si="13">L29*H29</f>
        <v>17262.080000000002</v>
      </c>
      <c r="N29" s="54">
        <f>K29+M29</f>
        <v>43155.200000000004</v>
      </c>
      <c r="O29" s="63"/>
      <c r="P29" s="62"/>
    </row>
    <row r="30" spans="1:16" s="3" customFormat="1" ht="17.25" customHeight="1">
      <c r="A30" s="31" t="str">
        <f>IF(I30&lt;&gt;"",1+MAX($A$9:A29),"")</f>
        <v/>
      </c>
      <c r="B30" s="32"/>
      <c r="C30" s="32"/>
      <c r="D30" s="33"/>
      <c r="E30" s="181" t="s">
        <v>80</v>
      </c>
      <c r="F30" s="182"/>
      <c r="G30" s="182"/>
      <c r="H30" s="182"/>
      <c r="I30" s="183"/>
      <c r="J30" s="207"/>
      <c r="K30" s="52"/>
      <c r="L30" s="207"/>
      <c r="M30" s="56"/>
      <c r="N30" s="54"/>
      <c r="O30" s="63"/>
      <c r="P30" s="62"/>
    </row>
    <row r="31" spans="1:16" s="3" customFormat="1" ht="17.25" customHeight="1">
      <c r="A31" s="31">
        <f>IF(I31&lt;&gt;"",1+MAX($A$9:A30),"")</f>
        <v>15</v>
      </c>
      <c r="B31" s="32"/>
      <c r="C31" s="32"/>
      <c r="D31" s="33"/>
      <c r="E31" s="184" t="s">
        <v>81</v>
      </c>
      <c r="F31" s="182">
        <v>180851</v>
      </c>
      <c r="G31" s="185">
        <v>0.1</v>
      </c>
      <c r="H31" s="186">
        <f t="shared" ref="H31:H32" si="14">IF(F31=0,"",F31*(1+G31))</f>
        <v>198936.1</v>
      </c>
      <c r="I31" s="183" t="s">
        <v>78</v>
      </c>
      <c r="J31" s="207">
        <v>3</v>
      </c>
      <c r="K31" s="52">
        <f t="shared" si="11"/>
        <v>596808.30000000005</v>
      </c>
      <c r="L31" s="207">
        <v>2</v>
      </c>
      <c r="M31" s="56">
        <f t="shared" si="13"/>
        <v>397872.2</v>
      </c>
      <c r="N31" s="54">
        <f>K31+M31</f>
        <v>994680.5</v>
      </c>
      <c r="O31" s="63"/>
      <c r="P31" s="62"/>
    </row>
    <row r="32" spans="1:16" s="3" customFormat="1" ht="17.25" customHeight="1">
      <c r="A32" s="31">
        <f>IF(I32&lt;&gt;"",1+MAX($A$9:A31),"")</f>
        <v>16</v>
      </c>
      <c r="B32" s="32"/>
      <c r="C32" s="32"/>
      <c r="D32" s="33"/>
      <c r="E32" s="184" t="s">
        <v>79</v>
      </c>
      <c r="F32" s="182">
        <v>180851</v>
      </c>
      <c r="G32" s="185">
        <v>0.1</v>
      </c>
      <c r="H32" s="186">
        <f t="shared" si="14"/>
        <v>198936.1</v>
      </c>
      <c r="I32" s="183" t="s">
        <v>78</v>
      </c>
      <c r="J32" s="207">
        <v>1.2</v>
      </c>
      <c r="K32" s="52">
        <f t="shared" si="11"/>
        <v>238723.32</v>
      </c>
      <c r="L32" s="207">
        <v>0.8</v>
      </c>
      <c r="M32" s="56">
        <f t="shared" si="13"/>
        <v>159148.88</v>
      </c>
      <c r="N32" s="54">
        <f>K32+M32</f>
        <v>397872.2</v>
      </c>
      <c r="O32" s="63"/>
      <c r="P32" s="62"/>
    </row>
    <row r="33" spans="1:16" s="3" customFormat="1" ht="17.25" customHeight="1">
      <c r="A33" s="31" t="str">
        <f>IF(I33&lt;&gt;"",1+MAX($A$9:A32),"")</f>
        <v/>
      </c>
      <c r="B33" s="32"/>
      <c r="C33" s="32"/>
      <c r="D33" s="33"/>
      <c r="E33" s="181" t="s">
        <v>82</v>
      </c>
      <c r="F33" s="182"/>
      <c r="G33" s="182"/>
      <c r="H33" s="182"/>
      <c r="I33" s="183"/>
      <c r="J33" s="207"/>
      <c r="K33" s="52"/>
      <c r="L33" s="207"/>
      <c r="M33" s="56"/>
      <c r="N33" s="54"/>
      <c r="O33" s="63"/>
      <c r="P33" s="62"/>
    </row>
    <row r="34" spans="1:16" s="3" customFormat="1" ht="17.25" customHeight="1">
      <c r="A34" s="31">
        <f>IF(I34&lt;&gt;"",1+MAX($A$9:A33),"")</f>
        <v>17</v>
      </c>
      <c r="B34" s="32"/>
      <c r="C34" s="32"/>
      <c r="D34" s="33"/>
      <c r="E34" s="184" t="s">
        <v>83</v>
      </c>
      <c r="F34" s="182">
        <v>55086</v>
      </c>
      <c r="G34" s="185">
        <v>0.1</v>
      </c>
      <c r="H34" s="186">
        <f t="shared" ref="H34:H35" si="15">IF(F34=0,"",F34*(1+G34))</f>
        <v>60594.600000000006</v>
      </c>
      <c r="I34" s="183" t="s">
        <v>78</v>
      </c>
      <c r="J34" s="207">
        <v>3</v>
      </c>
      <c r="K34" s="52">
        <f t="shared" si="11"/>
        <v>181783.80000000002</v>
      </c>
      <c r="L34" s="207">
        <v>2</v>
      </c>
      <c r="M34" s="56">
        <f t="shared" si="13"/>
        <v>121189.20000000001</v>
      </c>
      <c r="N34" s="54">
        <f>K34+M34</f>
        <v>302973</v>
      </c>
      <c r="O34" s="63"/>
      <c r="P34" s="62"/>
    </row>
    <row r="35" spans="1:16" s="3" customFormat="1" ht="17.25" customHeight="1">
      <c r="A35" s="31">
        <f>IF(I35&lt;&gt;"",1+MAX($A$9:A34),"")</f>
        <v>18</v>
      </c>
      <c r="B35" s="32"/>
      <c r="C35" s="32"/>
      <c r="D35" s="33"/>
      <c r="E35" s="184" t="s">
        <v>79</v>
      </c>
      <c r="F35" s="182">
        <v>55086</v>
      </c>
      <c r="G35" s="185">
        <v>0.1</v>
      </c>
      <c r="H35" s="186">
        <f t="shared" si="15"/>
        <v>60594.600000000006</v>
      </c>
      <c r="I35" s="183" t="s">
        <v>78</v>
      </c>
      <c r="J35" s="207">
        <v>1.2</v>
      </c>
      <c r="K35" s="52">
        <f t="shared" si="11"/>
        <v>72713.52</v>
      </c>
      <c r="L35" s="207">
        <v>0.8</v>
      </c>
      <c r="M35" s="56">
        <f t="shared" si="13"/>
        <v>48475.680000000008</v>
      </c>
      <c r="N35" s="54">
        <f>K35+M35</f>
        <v>121189.20000000001</v>
      </c>
      <c r="O35" s="63"/>
      <c r="P35" s="62"/>
    </row>
    <row r="36" spans="1:16" s="3" customFormat="1" ht="17.25" customHeight="1">
      <c r="A36" s="31" t="str">
        <f>IF(I36&lt;&gt;"",1+MAX($A$9:A35),"")</f>
        <v/>
      </c>
      <c r="B36" s="32"/>
      <c r="C36" s="32"/>
      <c r="D36" s="33"/>
      <c r="E36" s="181" t="s">
        <v>84</v>
      </c>
      <c r="F36" s="182"/>
      <c r="G36" s="182"/>
      <c r="H36" s="182"/>
      <c r="I36" s="183"/>
      <c r="J36" s="207"/>
      <c r="K36" s="52"/>
      <c r="L36" s="207"/>
      <c r="M36" s="56"/>
      <c r="N36" s="54"/>
      <c r="O36" s="63"/>
      <c r="P36" s="62"/>
    </row>
    <row r="37" spans="1:16" s="3" customFormat="1" ht="17.25" customHeight="1">
      <c r="A37" s="31">
        <f>IF(I37&lt;&gt;"",1+MAX($A$9:A36),"")</f>
        <v>19</v>
      </c>
      <c r="B37" s="32"/>
      <c r="C37" s="32"/>
      <c r="D37" s="33"/>
      <c r="E37" s="184" t="s">
        <v>85</v>
      </c>
      <c r="F37" s="182">
        <v>4399</v>
      </c>
      <c r="G37" s="185">
        <v>0.1</v>
      </c>
      <c r="H37" s="186">
        <f t="shared" ref="H37:H39" si="16">IF(F37=0,"",F37*(1+G37))</f>
        <v>4838.9000000000005</v>
      </c>
      <c r="I37" s="183" t="s">
        <v>78</v>
      </c>
      <c r="J37" s="207">
        <v>6</v>
      </c>
      <c r="K37" s="52">
        <f t="shared" si="11"/>
        <v>29033.4</v>
      </c>
      <c r="L37" s="207">
        <v>4</v>
      </c>
      <c r="M37" s="56">
        <f t="shared" si="13"/>
        <v>19355.600000000002</v>
      </c>
      <c r="N37" s="54">
        <f>K37+M37</f>
        <v>48389</v>
      </c>
      <c r="O37" s="63"/>
      <c r="P37" s="62"/>
    </row>
    <row r="38" spans="1:16" s="3" customFormat="1" ht="17.25" customHeight="1">
      <c r="A38" s="31">
        <f>IF(I38&lt;&gt;"",1+MAX($A$9:A37),"")</f>
        <v>20</v>
      </c>
      <c r="B38" s="32"/>
      <c r="C38" s="32"/>
      <c r="D38" s="33"/>
      <c r="E38" s="184" t="s">
        <v>86</v>
      </c>
      <c r="F38" s="182">
        <v>4399</v>
      </c>
      <c r="G38" s="185">
        <v>0.1</v>
      </c>
      <c r="H38" s="186">
        <f t="shared" si="16"/>
        <v>4838.9000000000005</v>
      </c>
      <c r="I38" s="183" t="s">
        <v>78</v>
      </c>
      <c r="J38" s="207">
        <v>2</v>
      </c>
      <c r="K38" s="52">
        <f t="shared" si="11"/>
        <v>9677.8000000000011</v>
      </c>
      <c r="L38" s="207">
        <v>1</v>
      </c>
      <c r="M38" s="56">
        <f t="shared" si="13"/>
        <v>4838.9000000000005</v>
      </c>
      <c r="N38" s="54">
        <f>K38+M38</f>
        <v>14516.7</v>
      </c>
      <c r="O38" s="63"/>
      <c r="P38" s="62"/>
    </row>
    <row r="39" spans="1:16" s="3" customFormat="1" ht="17.25" customHeight="1">
      <c r="A39" s="31">
        <f>IF(I39&lt;&gt;"",1+MAX($A$9:A38),"")</f>
        <v>21</v>
      </c>
      <c r="B39" s="32"/>
      <c r="C39" s="32"/>
      <c r="D39" s="33"/>
      <c r="E39" s="184" t="s">
        <v>87</v>
      </c>
      <c r="F39" s="182">
        <v>4399</v>
      </c>
      <c r="G39" s="185">
        <v>0.1</v>
      </c>
      <c r="H39" s="186">
        <f t="shared" si="16"/>
        <v>4838.9000000000005</v>
      </c>
      <c r="I39" s="183" t="s">
        <v>78</v>
      </c>
      <c r="J39" s="207">
        <v>1.2</v>
      </c>
      <c r="K39" s="52">
        <f t="shared" si="11"/>
        <v>5806.68</v>
      </c>
      <c r="L39" s="207">
        <v>0.8</v>
      </c>
      <c r="M39" s="56">
        <f t="shared" si="13"/>
        <v>3871.1200000000008</v>
      </c>
      <c r="N39" s="54">
        <f>K39+M39</f>
        <v>9677.8000000000011</v>
      </c>
      <c r="O39" s="63"/>
      <c r="P39" s="62"/>
    </row>
    <row r="40" spans="1:16" s="3" customFormat="1" ht="17.25" customHeight="1">
      <c r="A40" s="31" t="str">
        <f>IF(I40&lt;&gt;"",1+MAX($A$9:A39),"")</f>
        <v/>
      </c>
      <c r="B40" s="32"/>
      <c r="C40" s="32"/>
      <c r="D40" s="33"/>
      <c r="E40" s="181" t="s">
        <v>88</v>
      </c>
      <c r="F40" s="182"/>
      <c r="G40" s="182"/>
      <c r="H40" s="182"/>
      <c r="I40" s="183"/>
      <c r="J40" s="207"/>
      <c r="K40" s="52"/>
      <c r="L40" s="207"/>
      <c r="M40" s="56"/>
      <c r="N40" s="54"/>
      <c r="O40" s="63"/>
      <c r="P40" s="62"/>
    </row>
    <row r="41" spans="1:16" s="3" customFormat="1" ht="17.25" customHeight="1">
      <c r="A41" s="31">
        <f>IF(I41&lt;&gt;"",1+MAX($A$9:A40),"")</f>
        <v>22</v>
      </c>
      <c r="B41" s="32"/>
      <c r="C41" s="32"/>
      <c r="D41" s="33"/>
      <c r="E41" s="184" t="s">
        <v>89</v>
      </c>
      <c r="F41" s="182">
        <v>224</v>
      </c>
      <c r="G41" s="185">
        <v>0.1</v>
      </c>
      <c r="H41" s="186">
        <f t="shared" ref="H41:H43" si="17">IF(F41=0,"",F41*(1+G41))</f>
        <v>246.40000000000003</v>
      </c>
      <c r="I41" s="183" t="s">
        <v>78</v>
      </c>
      <c r="J41" s="207">
        <v>6</v>
      </c>
      <c r="K41" s="52">
        <f t="shared" si="11"/>
        <v>1478.4</v>
      </c>
      <c r="L41" s="207">
        <v>4</v>
      </c>
      <c r="M41" s="56">
        <f t="shared" si="13"/>
        <v>985.60000000000014</v>
      </c>
      <c r="N41" s="54">
        <f>K41+M41</f>
        <v>2464</v>
      </c>
      <c r="O41" s="63"/>
      <c r="P41" s="62"/>
    </row>
    <row r="42" spans="1:16" s="3" customFormat="1" ht="17.25" customHeight="1">
      <c r="A42" s="31">
        <f>IF(I42&lt;&gt;"",1+MAX($A$9:A41),"")</f>
        <v>23</v>
      </c>
      <c r="B42" s="32"/>
      <c r="C42" s="32"/>
      <c r="D42" s="33"/>
      <c r="E42" s="184" t="s">
        <v>86</v>
      </c>
      <c r="F42" s="182">
        <v>224</v>
      </c>
      <c r="G42" s="185">
        <v>0.1</v>
      </c>
      <c r="H42" s="186">
        <f t="shared" si="17"/>
        <v>246.40000000000003</v>
      </c>
      <c r="I42" s="183" t="s">
        <v>78</v>
      </c>
      <c r="J42" s="207">
        <v>2</v>
      </c>
      <c r="K42" s="52">
        <f t="shared" si="11"/>
        <v>492.80000000000007</v>
      </c>
      <c r="L42" s="207">
        <v>1</v>
      </c>
      <c r="M42" s="56">
        <f t="shared" si="13"/>
        <v>246.40000000000003</v>
      </c>
      <c r="N42" s="54">
        <f>K42+M42</f>
        <v>739.2</v>
      </c>
      <c r="O42" s="63"/>
      <c r="P42" s="62"/>
    </row>
    <row r="43" spans="1:16" s="3" customFormat="1" ht="17.25" customHeight="1">
      <c r="A43" s="31">
        <f>IF(I43&lt;&gt;"",1+MAX($A$9:A42),"")</f>
        <v>24</v>
      </c>
      <c r="B43" s="32"/>
      <c r="C43" s="32"/>
      <c r="D43" s="33"/>
      <c r="E43" s="184" t="s">
        <v>87</v>
      </c>
      <c r="F43" s="182">
        <v>224</v>
      </c>
      <c r="G43" s="185">
        <v>0.1</v>
      </c>
      <c r="H43" s="186">
        <f t="shared" si="17"/>
        <v>246.40000000000003</v>
      </c>
      <c r="I43" s="183" t="s">
        <v>78</v>
      </c>
      <c r="J43" s="207">
        <v>1.2</v>
      </c>
      <c r="K43" s="52">
        <f t="shared" si="11"/>
        <v>295.68</v>
      </c>
      <c r="L43" s="207">
        <v>0.8</v>
      </c>
      <c r="M43" s="56">
        <f t="shared" si="13"/>
        <v>197.12000000000003</v>
      </c>
      <c r="N43" s="54">
        <f>K43+M43</f>
        <v>492.80000000000007</v>
      </c>
      <c r="O43" s="63"/>
      <c r="P43" s="62"/>
    </row>
    <row r="44" spans="1:16" s="3" customFormat="1" ht="17.25" customHeight="1">
      <c r="A44" s="31" t="str">
        <f>IF(I44&lt;&gt;"",1+MAX($A$9:A43),"")</f>
        <v/>
      </c>
      <c r="B44" s="32"/>
      <c r="C44" s="32"/>
      <c r="D44" s="33"/>
      <c r="E44" s="181" t="s">
        <v>90</v>
      </c>
      <c r="F44" s="182"/>
      <c r="G44" s="182"/>
      <c r="H44" s="182"/>
      <c r="I44" s="183"/>
      <c r="J44" s="207"/>
      <c r="K44" s="52"/>
      <c r="L44" s="207"/>
      <c r="M44" s="56"/>
      <c r="N44" s="54"/>
      <c r="O44" s="63"/>
      <c r="P44" s="62"/>
    </row>
    <row r="45" spans="1:16" s="3" customFormat="1" ht="17.25" customHeight="1">
      <c r="A45" s="31">
        <f>IF(I45&lt;&gt;"",1+MAX($A$9:A44),"")</f>
        <v>25</v>
      </c>
      <c r="B45" s="32"/>
      <c r="C45" s="32"/>
      <c r="D45" s="33"/>
      <c r="E45" s="184" t="s">
        <v>91</v>
      </c>
      <c r="F45" s="182">
        <v>266</v>
      </c>
      <c r="G45" s="185">
        <v>0.1</v>
      </c>
      <c r="H45" s="186">
        <f t="shared" ref="H45:H46" si="18">IF(F45=0,"",F45*(1+G45))</f>
        <v>292.60000000000002</v>
      </c>
      <c r="I45" s="183" t="s">
        <v>78</v>
      </c>
      <c r="J45" s="207">
        <v>6</v>
      </c>
      <c r="K45" s="52">
        <f t="shared" si="11"/>
        <v>1755.6000000000001</v>
      </c>
      <c r="L45" s="207">
        <v>4</v>
      </c>
      <c r="M45" s="56">
        <f t="shared" si="13"/>
        <v>1170.4000000000001</v>
      </c>
      <c r="N45" s="54">
        <f>K45+M45</f>
        <v>2926</v>
      </c>
      <c r="O45" s="63"/>
      <c r="P45" s="62"/>
    </row>
    <row r="46" spans="1:16" s="3" customFormat="1" ht="17.25" customHeight="1">
      <c r="A46" s="31">
        <f>IF(I46&lt;&gt;"",1+MAX($A$9:A45),"")</f>
        <v>26</v>
      </c>
      <c r="B46" s="32"/>
      <c r="C46" s="32"/>
      <c r="D46" s="33"/>
      <c r="E46" s="184" t="s">
        <v>87</v>
      </c>
      <c r="F46" s="182">
        <v>266</v>
      </c>
      <c r="G46" s="185">
        <v>0.1</v>
      </c>
      <c r="H46" s="186">
        <f t="shared" si="18"/>
        <v>292.60000000000002</v>
      </c>
      <c r="I46" s="183" t="s">
        <v>78</v>
      </c>
      <c r="J46" s="207">
        <v>1.2</v>
      </c>
      <c r="K46" s="52">
        <f t="shared" si="11"/>
        <v>351.12</v>
      </c>
      <c r="L46" s="207">
        <v>0.8</v>
      </c>
      <c r="M46" s="56">
        <f t="shared" si="13"/>
        <v>234.08000000000004</v>
      </c>
      <c r="N46" s="54">
        <f>K46+M46</f>
        <v>585.20000000000005</v>
      </c>
      <c r="O46" s="63"/>
      <c r="P46" s="62"/>
    </row>
    <row r="47" spans="1:16" s="3" customFormat="1" ht="17.25" customHeight="1">
      <c r="A47" s="31" t="str">
        <f>IF(I47&lt;&gt;"",1+MAX($A$9:A46),"")</f>
        <v/>
      </c>
      <c r="B47" s="32"/>
      <c r="C47" s="32"/>
      <c r="D47" s="33"/>
      <c r="E47" s="181" t="s">
        <v>92</v>
      </c>
      <c r="F47" s="182"/>
      <c r="G47" s="182"/>
      <c r="H47" s="182"/>
      <c r="I47" s="183"/>
      <c r="J47" s="207"/>
      <c r="K47" s="52"/>
      <c r="L47" s="207"/>
      <c r="M47" s="56"/>
      <c r="N47" s="54"/>
      <c r="O47" s="63"/>
      <c r="P47" s="62"/>
    </row>
    <row r="48" spans="1:16" s="3" customFormat="1" ht="17.25" customHeight="1">
      <c r="A48" s="31">
        <f>IF(I48&lt;&gt;"",1+MAX($A$9:A47),"")</f>
        <v>27</v>
      </c>
      <c r="B48" s="32"/>
      <c r="C48" s="32"/>
      <c r="D48" s="33"/>
      <c r="E48" s="184" t="s">
        <v>93</v>
      </c>
      <c r="F48" s="182">
        <v>2001</v>
      </c>
      <c r="G48" s="185">
        <v>0.1</v>
      </c>
      <c r="H48" s="186">
        <f t="shared" ref="H48:H49" si="19">IF(F48=0,"",F48*(1+G48))</f>
        <v>2201.1000000000004</v>
      </c>
      <c r="I48" s="183" t="s">
        <v>78</v>
      </c>
      <c r="J48" s="207">
        <v>6</v>
      </c>
      <c r="K48" s="52">
        <f t="shared" si="11"/>
        <v>13206.600000000002</v>
      </c>
      <c r="L48" s="207">
        <v>4</v>
      </c>
      <c r="M48" s="56">
        <f t="shared" si="13"/>
        <v>8804.4000000000015</v>
      </c>
      <c r="N48" s="54">
        <f>K48+M48</f>
        <v>22011.000000000004</v>
      </c>
      <c r="O48" s="63"/>
      <c r="P48" s="62"/>
    </row>
    <row r="49" spans="1:16" s="3" customFormat="1" ht="17.25" customHeight="1">
      <c r="A49" s="31">
        <f>IF(I49&lt;&gt;"",1+MAX($A$9:A48),"")</f>
        <v>28</v>
      </c>
      <c r="B49" s="32"/>
      <c r="C49" s="32"/>
      <c r="D49" s="33"/>
      <c r="E49" s="184" t="s">
        <v>79</v>
      </c>
      <c r="F49" s="182">
        <v>2001</v>
      </c>
      <c r="G49" s="185">
        <v>0.1</v>
      </c>
      <c r="H49" s="186">
        <f t="shared" si="19"/>
        <v>2201.1000000000004</v>
      </c>
      <c r="I49" s="183" t="s">
        <v>78</v>
      </c>
      <c r="J49" s="207">
        <v>1.2</v>
      </c>
      <c r="K49" s="52">
        <f t="shared" si="11"/>
        <v>2641.32</v>
      </c>
      <c r="L49" s="207">
        <v>0.8</v>
      </c>
      <c r="M49" s="56">
        <f t="shared" si="13"/>
        <v>1760.8800000000003</v>
      </c>
      <c r="N49" s="54">
        <f>K49+M49</f>
        <v>4402.2000000000007</v>
      </c>
      <c r="O49" s="63"/>
      <c r="P49" s="62"/>
    </row>
    <row r="50" spans="1:16" s="3" customFormat="1" ht="17.25" customHeight="1">
      <c r="A50" s="31" t="str">
        <f>IF(I50&lt;&gt;"",1+MAX($A$9:A49),"")</f>
        <v/>
      </c>
      <c r="B50" s="32"/>
      <c r="C50" s="32"/>
      <c r="D50" s="33"/>
      <c r="E50" s="181" t="s">
        <v>94</v>
      </c>
      <c r="F50" s="182"/>
      <c r="G50" s="182"/>
      <c r="H50" s="182"/>
      <c r="I50" s="183"/>
      <c r="J50" s="207"/>
      <c r="K50" s="52"/>
      <c r="L50" s="207"/>
      <c r="M50" s="56"/>
      <c r="N50" s="54"/>
      <c r="O50" s="63"/>
      <c r="P50" s="62"/>
    </row>
    <row r="51" spans="1:16" s="3" customFormat="1" ht="17.25" customHeight="1">
      <c r="A51" s="31">
        <f>IF(I51&lt;&gt;"",1+MAX($A$9:A50),"")</f>
        <v>29</v>
      </c>
      <c r="B51" s="32"/>
      <c r="C51" s="32"/>
      <c r="D51" s="33"/>
      <c r="E51" s="184" t="s">
        <v>95</v>
      </c>
      <c r="F51" s="182">
        <v>151</v>
      </c>
      <c r="G51" s="185">
        <v>0.1</v>
      </c>
      <c r="H51" s="186">
        <f>IF(F51=0,"",F51*(1+G51))</f>
        <v>166.10000000000002</v>
      </c>
      <c r="I51" s="183" t="s">
        <v>78</v>
      </c>
      <c r="J51" s="207">
        <v>3</v>
      </c>
      <c r="K51" s="52">
        <f t="shared" si="11"/>
        <v>498.30000000000007</v>
      </c>
      <c r="L51" s="207">
        <v>2</v>
      </c>
      <c r="M51" s="56">
        <f t="shared" si="13"/>
        <v>332.20000000000005</v>
      </c>
      <c r="N51" s="54">
        <f>K51+M51</f>
        <v>830.50000000000011</v>
      </c>
      <c r="O51" s="63"/>
      <c r="P51" s="62"/>
    </row>
    <row r="52" spans="1:16" s="3" customFormat="1" ht="17.25" customHeight="1">
      <c r="A52" s="31" t="str">
        <f>IF(I52&lt;&gt;"",1+MAX($A$9:A51),"")</f>
        <v/>
      </c>
      <c r="B52" s="32"/>
      <c r="C52" s="32"/>
      <c r="D52" s="33"/>
      <c r="E52" s="181" t="s">
        <v>96</v>
      </c>
      <c r="F52" s="182"/>
      <c r="G52" s="182"/>
      <c r="H52" s="182"/>
      <c r="I52" s="183"/>
      <c r="J52" s="207"/>
      <c r="K52" s="52"/>
      <c r="L52" s="207"/>
      <c r="M52" s="56"/>
      <c r="N52" s="54"/>
      <c r="O52" s="63"/>
      <c r="P52" s="62"/>
    </row>
    <row r="53" spans="1:16" s="3" customFormat="1" ht="17.25" customHeight="1">
      <c r="A53" s="31">
        <f>IF(I53&lt;&gt;"",1+MAX($A$9:A52),"")</f>
        <v>30</v>
      </c>
      <c r="B53" s="32"/>
      <c r="C53" s="32"/>
      <c r="D53" s="33"/>
      <c r="E53" s="184" t="s">
        <v>97</v>
      </c>
      <c r="F53" s="182">
        <v>209</v>
      </c>
      <c r="G53" s="185">
        <v>0.1</v>
      </c>
      <c r="H53" s="186">
        <f>IF(F53=0,"",F53*(1+G53))</f>
        <v>229.9</v>
      </c>
      <c r="I53" s="183" t="s">
        <v>98</v>
      </c>
      <c r="J53" s="207">
        <v>20</v>
      </c>
      <c r="K53" s="52">
        <f t="shared" si="11"/>
        <v>4598</v>
      </c>
      <c r="L53" s="207">
        <v>10</v>
      </c>
      <c r="M53" s="56">
        <f t="shared" si="13"/>
        <v>2299</v>
      </c>
      <c r="N53" s="54">
        <f>K53+M53</f>
        <v>6897</v>
      </c>
      <c r="O53" s="63"/>
      <c r="P53" s="62"/>
    </row>
    <row r="54" spans="1:16" s="3" customFormat="1" ht="17.25" customHeight="1">
      <c r="A54" s="31" t="str">
        <f>IF(I54&lt;&gt;"",1+MAX($A$9:A53),"")</f>
        <v/>
      </c>
      <c r="B54" s="32"/>
      <c r="C54" s="32"/>
      <c r="D54" s="33"/>
      <c r="E54" s="181" t="s">
        <v>99</v>
      </c>
      <c r="F54" s="182"/>
      <c r="G54" s="182"/>
      <c r="H54" s="182"/>
      <c r="I54" s="183"/>
      <c r="J54" s="207"/>
      <c r="K54" s="52"/>
      <c r="L54" s="207"/>
      <c r="M54" s="56"/>
      <c r="N54" s="54"/>
      <c r="O54" s="63"/>
      <c r="P54" s="62"/>
    </row>
    <row r="55" spans="1:16" s="3" customFormat="1" ht="17.25" customHeight="1">
      <c r="A55" s="31">
        <f>IF(I55&lt;&gt;"",1+MAX($A$9:A54),"")</f>
        <v>31</v>
      </c>
      <c r="B55" s="32"/>
      <c r="C55" s="32"/>
      <c r="D55" s="33"/>
      <c r="E55" s="184" t="s">
        <v>100</v>
      </c>
      <c r="F55" s="182">
        <v>70</v>
      </c>
      <c r="G55" s="185">
        <v>0.1</v>
      </c>
      <c r="H55" s="186">
        <f>IF(F55=0,"",F55*(1+G55))</f>
        <v>77</v>
      </c>
      <c r="I55" s="183" t="s">
        <v>98</v>
      </c>
      <c r="J55" s="207">
        <v>15</v>
      </c>
      <c r="K55" s="52">
        <f t="shared" si="11"/>
        <v>1155</v>
      </c>
      <c r="L55" s="207">
        <v>10</v>
      </c>
      <c r="M55" s="56">
        <f t="shared" si="13"/>
        <v>770</v>
      </c>
      <c r="N55" s="54">
        <f>K55+M55</f>
        <v>1925</v>
      </c>
      <c r="O55" s="63"/>
      <c r="P55" s="62"/>
    </row>
    <row r="56" spans="1:16" s="3" customFormat="1" ht="17.25" customHeight="1">
      <c r="A56" s="31" t="str">
        <f>IF(I56&lt;&gt;"",1+MAX($A$9:A55),"")</f>
        <v/>
      </c>
      <c r="B56" s="32"/>
      <c r="C56" s="32"/>
      <c r="D56" s="33"/>
      <c r="E56" s="181" t="s">
        <v>101</v>
      </c>
      <c r="F56" s="182"/>
      <c r="G56" s="182"/>
      <c r="H56" s="182"/>
      <c r="I56" s="183"/>
      <c r="J56" s="207"/>
      <c r="K56" s="52"/>
      <c r="L56" s="207"/>
      <c r="M56" s="56"/>
      <c r="N56" s="54"/>
      <c r="O56" s="63"/>
      <c r="P56" s="62"/>
    </row>
    <row r="57" spans="1:16" s="3" customFormat="1" ht="17.25" customHeight="1">
      <c r="A57" s="31">
        <f>IF(I57&lt;&gt;"",1+MAX($A$9:A56),"")</f>
        <v>32</v>
      </c>
      <c r="B57" s="32"/>
      <c r="C57" s="32"/>
      <c r="D57" s="33"/>
      <c r="E57" s="184" t="s">
        <v>102</v>
      </c>
      <c r="F57" s="187">
        <v>1.0900000000000001</v>
      </c>
      <c r="G57" s="185">
        <v>0.1</v>
      </c>
      <c r="H57" s="186">
        <f t="shared" ref="H57:H59" si="20">IF(F57=0,"",F57*(1+G57))</f>
        <v>1.1990000000000003</v>
      </c>
      <c r="I57" s="183" t="s">
        <v>103</v>
      </c>
      <c r="J57" s="207">
        <v>300</v>
      </c>
      <c r="K57" s="52">
        <f t="shared" si="11"/>
        <v>359.7000000000001</v>
      </c>
      <c r="L57" s="207">
        <v>100</v>
      </c>
      <c r="M57" s="56">
        <f t="shared" si="13"/>
        <v>119.90000000000003</v>
      </c>
      <c r="N57" s="54">
        <f>K57+M57</f>
        <v>479.60000000000014</v>
      </c>
      <c r="O57" s="63"/>
      <c r="P57" s="62"/>
    </row>
    <row r="58" spans="1:16" s="3" customFormat="1" ht="17.25" customHeight="1">
      <c r="A58" s="31">
        <f>IF(I58&lt;&gt;"",1+MAX($A$9:A57),"")</f>
        <v>33</v>
      </c>
      <c r="B58" s="32"/>
      <c r="C58" s="32"/>
      <c r="D58" s="33"/>
      <c r="E58" s="184" t="s">
        <v>104</v>
      </c>
      <c r="F58" s="187">
        <v>6.87</v>
      </c>
      <c r="G58" s="185">
        <v>0.1</v>
      </c>
      <c r="H58" s="186">
        <f t="shared" si="20"/>
        <v>7.5570000000000004</v>
      </c>
      <c r="I58" s="183" t="s">
        <v>103</v>
      </c>
      <c r="J58" s="207">
        <v>300</v>
      </c>
      <c r="K58" s="52">
        <f t="shared" si="11"/>
        <v>2267.1</v>
      </c>
      <c r="L58" s="207">
        <v>100</v>
      </c>
      <c r="M58" s="56">
        <f t="shared" si="13"/>
        <v>755.7</v>
      </c>
      <c r="N58" s="54">
        <f>K58+M58</f>
        <v>3022.8</v>
      </c>
      <c r="O58" s="63"/>
      <c r="P58" s="62"/>
    </row>
    <row r="59" spans="1:16" s="3" customFormat="1" ht="17.25" customHeight="1">
      <c r="A59" s="31">
        <f>IF(I59&lt;&gt;"",1+MAX($A$9:A58),"")</f>
        <v>34</v>
      </c>
      <c r="B59" s="32"/>
      <c r="C59" s="32"/>
      <c r="D59" s="33"/>
      <c r="E59" s="184" t="s">
        <v>105</v>
      </c>
      <c r="F59" s="187">
        <v>3.9257142857142857</v>
      </c>
      <c r="G59" s="185">
        <v>0.1</v>
      </c>
      <c r="H59" s="186">
        <f t="shared" si="20"/>
        <v>4.3182857142857145</v>
      </c>
      <c r="I59" s="183" t="s">
        <v>103</v>
      </c>
      <c r="J59" s="207">
        <v>300</v>
      </c>
      <c r="K59" s="52">
        <f t="shared" si="11"/>
        <v>1295.4857142857143</v>
      </c>
      <c r="L59" s="207">
        <v>100</v>
      </c>
      <c r="M59" s="56">
        <f t="shared" si="13"/>
        <v>431.82857142857142</v>
      </c>
      <c r="N59" s="54">
        <f>K59+M59</f>
        <v>1727.3142857142857</v>
      </c>
      <c r="O59" s="63"/>
      <c r="P59" s="62"/>
    </row>
    <row r="60" spans="1:16" s="3" customFormat="1" ht="17.25" customHeight="1">
      <c r="A60" s="31" t="str">
        <f>IF(I60&lt;&gt;"",1+MAX($A$9:A59),"")</f>
        <v/>
      </c>
      <c r="B60" s="32"/>
      <c r="C60" s="32"/>
      <c r="D60" s="33"/>
      <c r="E60" s="181" t="s">
        <v>106</v>
      </c>
      <c r="F60" s="182"/>
      <c r="G60" s="182"/>
      <c r="H60" s="182"/>
      <c r="I60" s="183"/>
      <c r="J60" s="207"/>
      <c r="K60" s="52"/>
      <c r="L60" s="207"/>
      <c r="M60" s="56"/>
      <c r="N60" s="54"/>
      <c r="O60" s="63"/>
      <c r="P60" s="62"/>
    </row>
    <row r="61" spans="1:16" s="3" customFormat="1" ht="17.25" customHeight="1">
      <c r="A61" s="31">
        <f>IF(I61&lt;&gt;"",1+MAX($A$9:A60),"")</f>
        <v>35</v>
      </c>
      <c r="B61" s="32"/>
      <c r="C61" s="32"/>
      <c r="D61" s="33"/>
      <c r="E61" s="184" t="s">
        <v>107</v>
      </c>
      <c r="F61" s="182">
        <v>1</v>
      </c>
      <c r="G61" s="185">
        <v>0</v>
      </c>
      <c r="H61" s="186">
        <f t="shared" ref="H61:H62" si="21">IF(F61=0,"",F61*(1+G61))</f>
        <v>1</v>
      </c>
      <c r="I61" s="183" t="s">
        <v>108</v>
      </c>
      <c r="J61" s="207">
        <v>25000</v>
      </c>
      <c r="K61" s="52">
        <f t="shared" si="11"/>
        <v>25000</v>
      </c>
      <c r="L61" s="207">
        <v>10000</v>
      </c>
      <c r="M61" s="56">
        <f t="shared" si="13"/>
        <v>10000</v>
      </c>
      <c r="N61" s="54">
        <f>K61+M61</f>
        <v>35000</v>
      </c>
      <c r="O61" s="63"/>
      <c r="P61" s="62"/>
    </row>
    <row r="62" spans="1:16" s="3" customFormat="1" ht="17.25" customHeight="1">
      <c r="A62" s="31">
        <f>IF(I62&lt;&gt;"",1+MAX($A$9:A61),"")</f>
        <v>36</v>
      </c>
      <c r="B62" s="32"/>
      <c r="C62" s="32"/>
      <c r="D62" s="33"/>
      <c r="E62" s="184" t="s">
        <v>109</v>
      </c>
      <c r="F62" s="182">
        <v>1</v>
      </c>
      <c r="G62" s="185">
        <v>0</v>
      </c>
      <c r="H62" s="186">
        <f t="shared" si="21"/>
        <v>1</v>
      </c>
      <c r="I62" s="183" t="s">
        <v>108</v>
      </c>
      <c r="J62" s="207">
        <v>35000</v>
      </c>
      <c r="K62" s="52">
        <f t="shared" si="11"/>
        <v>35000</v>
      </c>
      <c r="L62" s="207">
        <v>15000</v>
      </c>
      <c r="M62" s="56">
        <f t="shared" si="13"/>
        <v>15000</v>
      </c>
      <c r="N62" s="54">
        <f>K62+M62</f>
        <v>50000</v>
      </c>
      <c r="O62" s="63"/>
      <c r="P62" s="62"/>
    </row>
    <row r="63" spans="1:16" s="3" customFormat="1" ht="17.25" customHeight="1">
      <c r="A63" s="31" t="str">
        <f>IF(I63&lt;&gt;"",1+MAX($A$9:A62),"")</f>
        <v/>
      </c>
      <c r="B63" s="32"/>
      <c r="C63" s="32"/>
      <c r="D63" s="33"/>
      <c r="E63" s="181" t="s">
        <v>110</v>
      </c>
      <c r="F63" s="182"/>
      <c r="G63" s="182"/>
      <c r="H63" s="182"/>
      <c r="I63" s="183"/>
      <c r="J63" s="207"/>
      <c r="K63" s="52"/>
      <c r="L63" s="207"/>
      <c r="M63" s="56"/>
      <c r="N63" s="54"/>
      <c r="O63" s="63"/>
      <c r="P63" s="62"/>
    </row>
    <row r="64" spans="1:16" s="3" customFormat="1" ht="17.25" customHeight="1">
      <c r="A64" s="31">
        <f>IF(I64&lt;&gt;"",1+MAX($A$9:A63),"")</f>
        <v>37</v>
      </c>
      <c r="B64" s="32"/>
      <c r="C64" s="32"/>
      <c r="D64" s="33"/>
      <c r="E64" s="184" t="s">
        <v>111</v>
      </c>
      <c r="F64" s="182">
        <v>10</v>
      </c>
      <c r="G64" s="185">
        <v>0</v>
      </c>
      <c r="H64" s="186">
        <f t="shared" ref="H64:H65" si="22">IF(F64=0,"",F64*(1+G64))</f>
        <v>10</v>
      </c>
      <c r="I64" s="183" t="s">
        <v>108</v>
      </c>
      <c r="J64" s="207">
        <v>300</v>
      </c>
      <c r="K64" s="52">
        <f t="shared" si="11"/>
        <v>3000</v>
      </c>
      <c r="L64" s="207">
        <v>100</v>
      </c>
      <c r="M64" s="56">
        <f t="shared" si="13"/>
        <v>1000</v>
      </c>
      <c r="N64" s="54">
        <f>K64+M64</f>
        <v>4000</v>
      </c>
      <c r="O64" s="63"/>
      <c r="P64" s="62"/>
    </row>
    <row r="65" spans="1:16" s="3" customFormat="1" ht="17.25" customHeight="1">
      <c r="A65" s="31">
        <f>IF(I65&lt;&gt;"",1+MAX($A$9:A64),"")</f>
        <v>38</v>
      </c>
      <c r="B65" s="32"/>
      <c r="C65" s="32"/>
      <c r="D65" s="33"/>
      <c r="E65" s="184" t="s">
        <v>112</v>
      </c>
      <c r="F65" s="182">
        <v>25</v>
      </c>
      <c r="G65" s="185">
        <v>0</v>
      </c>
      <c r="H65" s="186">
        <f t="shared" si="22"/>
        <v>25</v>
      </c>
      <c r="I65" s="183" t="s">
        <v>108</v>
      </c>
      <c r="J65" s="207">
        <v>250</v>
      </c>
      <c r="K65" s="52">
        <f t="shared" si="11"/>
        <v>6250</v>
      </c>
      <c r="L65" s="207">
        <v>100</v>
      </c>
      <c r="M65" s="56">
        <f t="shared" si="13"/>
        <v>2500</v>
      </c>
      <c r="N65" s="54">
        <f>K65+M65</f>
        <v>8750</v>
      </c>
      <c r="O65" s="63"/>
      <c r="P65" s="62"/>
    </row>
    <row r="66" spans="1:16" s="3" customFormat="1" ht="17.25" customHeight="1">
      <c r="A66" s="31" t="str">
        <f>IF(I66&lt;&gt;"",1+MAX($A$9:A65),"")</f>
        <v/>
      </c>
      <c r="B66" s="32"/>
      <c r="C66" s="32"/>
      <c r="D66" s="33"/>
      <c r="E66" s="181" t="s">
        <v>113</v>
      </c>
      <c r="F66" s="182"/>
      <c r="G66" s="182"/>
      <c r="H66" s="182"/>
      <c r="I66" s="183"/>
      <c r="J66" s="207"/>
      <c r="K66" s="52"/>
      <c r="L66" s="207"/>
      <c r="M66" s="56"/>
      <c r="N66" s="54"/>
      <c r="O66" s="63"/>
      <c r="P66" s="62"/>
    </row>
    <row r="67" spans="1:16" s="3" customFormat="1" ht="17.25" customHeight="1">
      <c r="A67" s="31">
        <f>IF(I67&lt;&gt;"",1+MAX($A$9:A66),"")</f>
        <v>39</v>
      </c>
      <c r="B67" s="32"/>
      <c r="C67" s="32"/>
      <c r="D67" s="33"/>
      <c r="E67" s="184" t="s">
        <v>114</v>
      </c>
      <c r="F67" s="182">
        <v>23</v>
      </c>
      <c r="G67" s="185">
        <v>0</v>
      </c>
      <c r="H67" s="186">
        <f t="shared" ref="H67:H68" si="23">IF(F67=0,"",F67*(1+G67))</f>
        <v>23</v>
      </c>
      <c r="I67" s="183" t="s">
        <v>108</v>
      </c>
      <c r="J67" s="207">
        <v>150</v>
      </c>
      <c r="K67" s="52">
        <f t="shared" si="11"/>
        <v>3450</v>
      </c>
      <c r="L67" s="207">
        <v>100</v>
      </c>
      <c r="M67" s="56">
        <f t="shared" si="13"/>
        <v>2300</v>
      </c>
      <c r="N67" s="54">
        <f>K67+M67</f>
        <v>5750</v>
      </c>
      <c r="O67" s="63"/>
      <c r="P67" s="62"/>
    </row>
    <row r="68" spans="1:16" s="3" customFormat="1" ht="17.25" customHeight="1">
      <c r="A68" s="31">
        <f>IF(I68&lt;&gt;"",1+MAX($A$9:A67),"")</f>
        <v>40</v>
      </c>
      <c r="B68" s="32"/>
      <c r="C68" s="32"/>
      <c r="D68" s="33"/>
      <c r="E68" s="184" t="s">
        <v>115</v>
      </c>
      <c r="F68" s="182">
        <v>4</v>
      </c>
      <c r="G68" s="185">
        <v>0</v>
      </c>
      <c r="H68" s="186">
        <f t="shared" si="23"/>
        <v>4</v>
      </c>
      <c r="I68" s="183" t="s">
        <v>108</v>
      </c>
      <c r="J68" s="207">
        <v>150</v>
      </c>
      <c r="K68" s="52">
        <f t="shared" si="11"/>
        <v>600</v>
      </c>
      <c r="L68" s="207">
        <v>100</v>
      </c>
      <c r="M68" s="56">
        <f t="shared" si="13"/>
        <v>400</v>
      </c>
      <c r="N68" s="54">
        <f>K68+M68</f>
        <v>1000</v>
      </c>
      <c r="O68" s="63"/>
      <c r="P68" s="62"/>
    </row>
    <row r="69" spans="1:16" s="3" customFormat="1" ht="17.25" customHeight="1">
      <c r="A69" s="31" t="str">
        <f>IF(I69&lt;&gt;"",1+MAX($A$9:A68),"")</f>
        <v/>
      </c>
      <c r="B69" s="32"/>
      <c r="C69" s="32"/>
      <c r="D69" s="33"/>
      <c r="E69" s="181" t="s">
        <v>116</v>
      </c>
      <c r="F69" s="182"/>
      <c r="G69" s="182"/>
      <c r="H69" s="182"/>
      <c r="I69" s="183"/>
      <c r="J69" s="207"/>
      <c r="K69" s="52"/>
      <c r="L69" s="207"/>
      <c r="M69" s="56"/>
      <c r="N69" s="54"/>
      <c r="O69" s="63"/>
      <c r="P69" s="62"/>
    </row>
    <row r="70" spans="1:16" s="3" customFormat="1" ht="17.25" customHeight="1">
      <c r="A70" s="31">
        <f>IF(I70&lt;&gt;"",1+MAX($A$9:A69),"")</f>
        <v>41</v>
      </c>
      <c r="B70" s="32"/>
      <c r="C70" s="32"/>
      <c r="D70" s="33"/>
      <c r="E70" s="184" t="s">
        <v>117</v>
      </c>
      <c r="F70" s="182">
        <v>49</v>
      </c>
      <c r="G70" s="185">
        <v>0</v>
      </c>
      <c r="H70" s="186">
        <f>IF(F70=0,"",F70*(1+G70))</f>
        <v>49</v>
      </c>
      <c r="I70" s="183" t="s">
        <v>108</v>
      </c>
      <c r="J70" s="207">
        <v>300</v>
      </c>
      <c r="K70" s="52">
        <f t="shared" si="11"/>
        <v>14700</v>
      </c>
      <c r="L70" s="207">
        <v>100</v>
      </c>
      <c r="M70" s="56">
        <f t="shared" si="13"/>
        <v>4900</v>
      </c>
      <c r="N70" s="54">
        <f>K70+M70</f>
        <v>19600</v>
      </c>
      <c r="O70" s="63"/>
      <c r="P70" s="62"/>
    </row>
    <row r="71" spans="1:16" s="3" customFormat="1" ht="17.25" customHeight="1">
      <c r="A71" s="31" t="str">
        <f>IF(I71&lt;&gt;"",1+MAX($A$9:A70),"")</f>
        <v/>
      </c>
      <c r="B71" s="32"/>
      <c r="C71" s="32"/>
      <c r="D71" s="33"/>
      <c r="E71" s="181" t="s">
        <v>118</v>
      </c>
      <c r="F71" s="182"/>
      <c r="G71" s="182"/>
      <c r="H71" s="182"/>
      <c r="I71" s="183"/>
      <c r="J71" s="207"/>
      <c r="K71" s="52"/>
      <c r="L71" s="207"/>
      <c r="M71" s="56"/>
      <c r="N71" s="54"/>
      <c r="O71" s="63"/>
      <c r="P71" s="62"/>
    </row>
    <row r="72" spans="1:16" s="3" customFormat="1" ht="17.25" customHeight="1">
      <c r="A72" s="31">
        <f>IF(I72&lt;&gt;"",1+MAX($A$9:A71),"")</f>
        <v>42</v>
      </c>
      <c r="B72" s="32"/>
      <c r="C72" s="32"/>
      <c r="D72" s="33"/>
      <c r="E72" s="184" t="s">
        <v>119</v>
      </c>
      <c r="F72" s="182">
        <v>69</v>
      </c>
      <c r="G72" s="185">
        <v>0.1</v>
      </c>
      <c r="H72" s="186">
        <f>IF(F72=0,"",F72*(1+G72))</f>
        <v>75.900000000000006</v>
      </c>
      <c r="I72" s="183" t="s">
        <v>98</v>
      </c>
      <c r="J72" s="207">
        <v>10</v>
      </c>
      <c r="K72" s="52">
        <f t="shared" si="11"/>
        <v>759</v>
      </c>
      <c r="L72" s="207">
        <v>4</v>
      </c>
      <c r="M72" s="56">
        <f t="shared" si="13"/>
        <v>303.60000000000002</v>
      </c>
      <c r="N72" s="54">
        <f>K72+M72</f>
        <v>1062.5999999999999</v>
      </c>
      <c r="O72" s="63"/>
      <c r="P72" s="62"/>
    </row>
    <row r="73" spans="1:16" s="3" customFormat="1" ht="17.25" customHeight="1">
      <c r="A73" s="31" t="str">
        <f>IF(I73&lt;&gt;"",1+MAX($A$9:A72),"")</f>
        <v/>
      </c>
      <c r="B73" s="32"/>
      <c r="C73" s="32"/>
      <c r="D73" s="33"/>
      <c r="E73" s="181" t="s">
        <v>120</v>
      </c>
      <c r="F73" s="182"/>
      <c r="G73" s="182"/>
      <c r="H73" s="182"/>
      <c r="I73" s="183"/>
      <c r="J73" s="207"/>
      <c r="K73" s="52"/>
      <c r="L73" s="207"/>
      <c r="M73" s="56"/>
      <c r="N73" s="54"/>
      <c r="O73" s="63"/>
      <c r="P73" s="62"/>
    </row>
    <row r="74" spans="1:16" s="3" customFormat="1" ht="17.25" customHeight="1">
      <c r="A74" s="31">
        <f>IF(I74&lt;&gt;"",1+MAX($A$9:A73),"")</f>
        <v>43</v>
      </c>
      <c r="B74" s="32"/>
      <c r="C74" s="32"/>
      <c r="D74" s="33"/>
      <c r="E74" s="184" t="s">
        <v>121</v>
      </c>
      <c r="F74" s="182">
        <v>8570</v>
      </c>
      <c r="G74" s="185">
        <v>0.1</v>
      </c>
      <c r="H74" s="186">
        <f>IF(F74=0,"",F74*(1+G74))</f>
        <v>9427</v>
      </c>
      <c r="I74" s="183" t="s">
        <v>98</v>
      </c>
      <c r="J74" s="207">
        <v>20</v>
      </c>
      <c r="K74" s="52">
        <f t="shared" si="11"/>
        <v>188540</v>
      </c>
      <c r="L74" s="207">
        <v>10</v>
      </c>
      <c r="M74" s="56">
        <f t="shared" si="13"/>
        <v>94270</v>
      </c>
      <c r="N74" s="54">
        <f>K74+M74</f>
        <v>282810</v>
      </c>
      <c r="O74" s="63"/>
      <c r="P74" s="62"/>
    </row>
    <row r="75" spans="1:16" s="3" customFormat="1" ht="17.25" customHeight="1">
      <c r="A75" s="31" t="str">
        <f>IF(I75&lt;&gt;"",1+MAX($A$9:A74),"")</f>
        <v/>
      </c>
      <c r="B75" s="32"/>
      <c r="C75" s="32"/>
      <c r="D75" s="33"/>
      <c r="E75" s="181" t="s">
        <v>122</v>
      </c>
      <c r="F75" s="182"/>
      <c r="G75" s="182"/>
      <c r="H75" s="182"/>
      <c r="I75" s="183"/>
      <c r="J75" s="207"/>
      <c r="K75" s="52"/>
      <c r="L75" s="207"/>
      <c r="M75" s="56"/>
      <c r="N75" s="54"/>
      <c r="O75" s="63"/>
      <c r="P75" s="62"/>
    </row>
    <row r="76" spans="1:16" s="3" customFormat="1" ht="17.25" customHeight="1">
      <c r="A76" s="31">
        <f>IF(I76&lt;&gt;"",1+MAX($A$9:A75),"")</f>
        <v>44</v>
      </c>
      <c r="B76" s="32"/>
      <c r="C76" s="32"/>
      <c r="D76" s="33"/>
      <c r="E76" s="184" t="s">
        <v>123</v>
      </c>
      <c r="F76" s="182">
        <v>22</v>
      </c>
      <c r="G76" s="185">
        <v>0</v>
      </c>
      <c r="H76" s="186">
        <f t="shared" ref="H76:H81" si="24">IF(F76=0,"",F76*(1+G76))</f>
        <v>22</v>
      </c>
      <c r="I76" s="183" t="s">
        <v>108</v>
      </c>
      <c r="J76" s="207">
        <v>18</v>
      </c>
      <c r="K76" s="52">
        <f t="shared" si="11"/>
        <v>396</v>
      </c>
      <c r="L76" s="207">
        <v>12</v>
      </c>
      <c r="M76" s="56">
        <f t="shared" si="13"/>
        <v>264</v>
      </c>
      <c r="N76" s="54">
        <f t="shared" ref="N76:N81" si="25">K76+M76</f>
        <v>660</v>
      </c>
      <c r="O76" s="63"/>
      <c r="P76" s="62"/>
    </row>
    <row r="77" spans="1:16" s="3" customFormat="1" ht="17.25" customHeight="1">
      <c r="A77" s="31">
        <f>IF(I77&lt;&gt;"",1+MAX($A$9:A76),"")</f>
        <v>45</v>
      </c>
      <c r="B77" s="32"/>
      <c r="C77" s="32"/>
      <c r="D77" s="33"/>
      <c r="E77" s="184" t="s">
        <v>124</v>
      </c>
      <c r="F77" s="182">
        <v>14</v>
      </c>
      <c r="G77" s="185">
        <v>0</v>
      </c>
      <c r="H77" s="186">
        <f t="shared" si="24"/>
        <v>14</v>
      </c>
      <c r="I77" s="183" t="s">
        <v>108</v>
      </c>
      <c r="J77" s="207">
        <v>30</v>
      </c>
      <c r="K77" s="52">
        <f t="shared" si="11"/>
        <v>420</v>
      </c>
      <c r="L77" s="207">
        <v>20</v>
      </c>
      <c r="M77" s="56">
        <f t="shared" si="13"/>
        <v>280</v>
      </c>
      <c r="N77" s="54">
        <f t="shared" si="25"/>
        <v>700</v>
      </c>
      <c r="O77" s="63"/>
      <c r="P77" s="62"/>
    </row>
    <row r="78" spans="1:16" s="3" customFormat="1" ht="17.25" customHeight="1">
      <c r="A78" s="31">
        <f>IF(I78&lt;&gt;"",1+MAX($A$9:A77),"")</f>
        <v>46</v>
      </c>
      <c r="B78" s="32"/>
      <c r="C78" s="32"/>
      <c r="D78" s="33"/>
      <c r="E78" s="184" t="s">
        <v>125</v>
      </c>
      <c r="F78" s="182">
        <v>1</v>
      </c>
      <c r="G78" s="185">
        <v>0</v>
      </c>
      <c r="H78" s="186">
        <f t="shared" si="24"/>
        <v>1</v>
      </c>
      <c r="I78" s="183" t="s">
        <v>108</v>
      </c>
      <c r="J78" s="207">
        <v>18</v>
      </c>
      <c r="K78" s="52">
        <f t="shared" si="11"/>
        <v>18</v>
      </c>
      <c r="L78" s="207">
        <v>12</v>
      </c>
      <c r="M78" s="56">
        <f t="shared" si="13"/>
        <v>12</v>
      </c>
      <c r="N78" s="54">
        <f t="shared" si="25"/>
        <v>30</v>
      </c>
      <c r="O78" s="63"/>
      <c r="P78" s="62"/>
    </row>
    <row r="79" spans="1:16" s="3" customFormat="1" ht="17.25" customHeight="1">
      <c r="A79" s="31">
        <f>IF(I79&lt;&gt;"",1+MAX($A$9:A78),"")</f>
        <v>47</v>
      </c>
      <c r="B79" s="32"/>
      <c r="C79" s="32"/>
      <c r="D79" s="33"/>
      <c r="E79" s="184" t="s">
        <v>126</v>
      </c>
      <c r="F79" s="182">
        <v>739</v>
      </c>
      <c r="G79" s="185">
        <v>0.1</v>
      </c>
      <c r="H79" s="186">
        <f t="shared" si="24"/>
        <v>812.90000000000009</v>
      </c>
      <c r="I79" s="183" t="s">
        <v>98</v>
      </c>
      <c r="J79" s="207">
        <v>0.3</v>
      </c>
      <c r="K79" s="52">
        <f t="shared" si="11"/>
        <v>243.87</v>
      </c>
      <c r="L79" s="207">
        <v>0.2</v>
      </c>
      <c r="M79" s="56">
        <f t="shared" si="13"/>
        <v>162.58000000000004</v>
      </c>
      <c r="N79" s="54">
        <f t="shared" si="25"/>
        <v>406.45000000000005</v>
      </c>
      <c r="O79" s="63"/>
      <c r="P79" s="62"/>
    </row>
    <row r="80" spans="1:16" s="3" customFormat="1" ht="17.25" customHeight="1">
      <c r="A80" s="31">
        <f>IF(I80&lt;&gt;"",1+MAX($A$9:A79),"")</f>
        <v>48</v>
      </c>
      <c r="B80" s="32"/>
      <c r="C80" s="32"/>
      <c r="D80" s="33"/>
      <c r="E80" s="184" t="s">
        <v>127</v>
      </c>
      <c r="F80" s="182">
        <v>224</v>
      </c>
      <c r="G80" s="185">
        <v>0.1</v>
      </c>
      <c r="H80" s="186">
        <f t="shared" si="24"/>
        <v>246.40000000000003</v>
      </c>
      <c r="I80" s="183" t="s">
        <v>98</v>
      </c>
      <c r="J80" s="207">
        <v>0.3</v>
      </c>
      <c r="K80" s="52">
        <f t="shared" si="11"/>
        <v>73.92</v>
      </c>
      <c r="L80" s="207">
        <v>0.2</v>
      </c>
      <c r="M80" s="56">
        <f t="shared" si="13"/>
        <v>49.280000000000008</v>
      </c>
      <c r="N80" s="54">
        <f t="shared" si="25"/>
        <v>123.20000000000002</v>
      </c>
      <c r="O80" s="63"/>
      <c r="P80" s="62"/>
    </row>
    <row r="81" spans="1:16" s="3" customFormat="1" ht="17.25" customHeight="1">
      <c r="A81" s="31">
        <f>IF(I81&lt;&gt;"",1+MAX($A$9:A80),"")</f>
        <v>49</v>
      </c>
      <c r="B81" s="32"/>
      <c r="C81" s="32"/>
      <c r="D81" s="33"/>
      <c r="E81" s="184" t="s">
        <v>128</v>
      </c>
      <c r="F81" s="182">
        <v>9235</v>
      </c>
      <c r="G81" s="185">
        <v>0.1</v>
      </c>
      <c r="H81" s="186">
        <f t="shared" si="24"/>
        <v>10158.5</v>
      </c>
      <c r="I81" s="183" t="s">
        <v>98</v>
      </c>
      <c r="J81" s="207">
        <v>0.3</v>
      </c>
      <c r="K81" s="52">
        <f t="shared" si="11"/>
        <v>3047.5499999999997</v>
      </c>
      <c r="L81" s="207">
        <v>0.2</v>
      </c>
      <c r="M81" s="56">
        <f t="shared" si="13"/>
        <v>2031.7</v>
      </c>
      <c r="N81" s="54">
        <f t="shared" si="25"/>
        <v>5079.25</v>
      </c>
      <c r="O81" s="63"/>
      <c r="P81" s="62"/>
    </row>
    <row r="82" spans="1:16" s="3" customFormat="1" ht="17.25" customHeight="1">
      <c r="A82" s="31" t="str">
        <f>IF(I82&lt;&gt;"",1+MAX($A$9:A81),"")</f>
        <v/>
      </c>
      <c r="B82" s="32"/>
      <c r="C82" s="32"/>
      <c r="D82" s="33"/>
      <c r="E82" s="181" t="s">
        <v>129</v>
      </c>
      <c r="F82" s="188"/>
      <c r="G82" s="188"/>
      <c r="H82" s="188"/>
      <c r="I82" s="189"/>
      <c r="J82" s="207"/>
      <c r="K82" s="52"/>
      <c r="L82" s="207"/>
      <c r="M82" s="56"/>
      <c r="N82" s="54"/>
      <c r="O82" s="63"/>
      <c r="P82" s="62"/>
    </row>
    <row r="83" spans="1:16" s="3" customFormat="1" ht="17.25" customHeight="1">
      <c r="A83" s="31">
        <f>IF(I83&lt;&gt;"",1+MAX($A$9:A82),"")</f>
        <v>50</v>
      </c>
      <c r="B83" s="32"/>
      <c r="C83" s="32"/>
      <c r="D83" s="33"/>
      <c r="E83" s="190" t="s">
        <v>130</v>
      </c>
      <c r="F83" s="191">
        <v>423.08972222222224</v>
      </c>
      <c r="G83" s="185">
        <v>0.1</v>
      </c>
      <c r="H83" s="186">
        <f t="shared" ref="H83:H110" si="26">IF(F83=0,"",F83*(1+G83))</f>
        <v>465.39869444444452</v>
      </c>
      <c r="I83" s="189" t="s">
        <v>103</v>
      </c>
      <c r="J83" s="207">
        <v>100</v>
      </c>
      <c r="K83" s="52">
        <f t="shared" si="11"/>
        <v>46539.869444444448</v>
      </c>
      <c r="L83" s="207">
        <v>50</v>
      </c>
      <c r="M83" s="56">
        <f t="shared" si="13"/>
        <v>23269.934722222224</v>
      </c>
      <c r="N83" s="54">
        <f t="shared" ref="N83:N92" si="27">K83+M83</f>
        <v>69809.804166666669</v>
      </c>
      <c r="O83" s="63"/>
      <c r="P83" s="62"/>
    </row>
    <row r="84" spans="1:16" s="3" customFormat="1" ht="17.25" customHeight="1">
      <c r="A84" s="31">
        <f>IF(I84&lt;&gt;"",1+MAX($A$9:A83),"")</f>
        <v>51</v>
      </c>
      <c r="B84" s="32"/>
      <c r="C84" s="32"/>
      <c r="D84" s="33"/>
      <c r="E84" s="190" t="s">
        <v>131</v>
      </c>
      <c r="F84" s="191">
        <v>1869.7393</v>
      </c>
      <c r="G84" s="185">
        <v>0.1</v>
      </c>
      <c r="H84" s="186">
        <f t="shared" si="26"/>
        <v>2056.7132300000003</v>
      </c>
      <c r="I84" s="189" t="s">
        <v>103</v>
      </c>
      <c r="J84" s="207">
        <v>100</v>
      </c>
      <c r="K84" s="52">
        <f t="shared" si="11"/>
        <v>205671.32300000003</v>
      </c>
      <c r="L84" s="207">
        <v>50</v>
      </c>
      <c r="M84" s="56">
        <f t="shared" si="13"/>
        <v>102835.66150000002</v>
      </c>
      <c r="N84" s="54">
        <f t="shared" si="27"/>
        <v>308506.98450000002</v>
      </c>
      <c r="O84" s="63"/>
      <c r="P84" s="62"/>
    </row>
    <row r="85" spans="1:16" s="3" customFormat="1" ht="17.25" customHeight="1">
      <c r="A85" s="31">
        <f>IF(I85&lt;&gt;"",1+MAX($A$9:A84),"")</f>
        <v>52</v>
      </c>
      <c r="B85" s="32"/>
      <c r="C85" s="32"/>
      <c r="D85" s="33"/>
      <c r="E85" s="190" t="s">
        <v>132</v>
      </c>
      <c r="F85" s="191">
        <v>120.20037499999999</v>
      </c>
      <c r="G85" s="185">
        <v>0.1</v>
      </c>
      <c r="H85" s="186">
        <f t="shared" si="26"/>
        <v>132.22041250000001</v>
      </c>
      <c r="I85" s="189" t="s">
        <v>103</v>
      </c>
      <c r="J85" s="207">
        <v>100</v>
      </c>
      <c r="K85" s="52">
        <f t="shared" si="11"/>
        <v>13222.04125</v>
      </c>
      <c r="L85" s="207">
        <v>50</v>
      </c>
      <c r="M85" s="56">
        <f t="shared" si="13"/>
        <v>6611.0206250000001</v>
      </c>
      <c r="N85" s="54">
        <f t="shared" si="27"/>
        <v>19833.061874999999</v>
      </c>
      <c r="O85" s="63"/>
      <c r="P85" s="62"/>
    </row>
    <row r="86" spans="1:16" s="3" customFormat="1" ht="17.25" customHeight="1">
      <c r="A86" s="31">
        <f>IF(I86&lt;&gt;"",1+MAX($A$9:A85),"")</f>
        <v>53</v>
      </c>
      <c r="B86" s="32"/>
      <c r="C86" s="32"/>
      <c r="D86" s="33"/>
      <c r="E86" s="190" t="s">
        <v>133</v>
      </c>
      <c r="F86" s="191">
        <v>9.0255277777777803</v>
      </c>
      <c r="G86" s="185">
        <v>0.1</v>
      </c>
      <c r="H86" s="186">
        <f t="shared" si="26"/>
        <v>9.9280805555555585</v>
      </c>
      <c r="I86" s="189" t="s">
        <v>103</v>
      </c>
      <c r="J86" s="207">
        <v>100</v>
      </c>
      <c r="K86" s="52">
        <f t="shared" si="11"/>
        <v>992.80805555555582</v>
      </c>
      <c r="L86" s="207">
        <v>50</v>
      </c>
      <c r="M86" s="56">
        <f t="shared" si="13"/>
        <v>496.40402777777791</v>
      </c>
      <c r="N86" s="54">
        <f t="shared" si="27"/>
        <v>1489.2120833333338</v>
      </c>
      <c r="O86" s="63"/>
      <c r="P86" s="62"/>
    </row>
    <row r="87" spans="1:16" s="3" customFormat="1" ht="17.25" customHeight="1">
      <c r="A87" s="31">
        <f>IF(I87&lt;&gt;"",1+MAX($A$9:A86),"")</f>
        <v>54</v>
      </c>
      <c r="B87" s="32"/>
      <c r="C87" s="32"/>
      <c r="D87" s="33"/>
      <c r="E87" s="190" t="s">
        <v>134</v>
      </c>
      <c r="F87" s="191">
        <v>92.220486111111114</v>
      </c>
      <c r="G87" s="185">
        <v>0.1</v>
      </c>
      <c r="H87" s="186">
        <f t="shared" si="26"/>
        <v>101.44253472222223</v>
      </c>
      <c r="I87" s="189" t="s">
        <v>103</v>
      </c>
      <c r="J87" s="207">
        <v>100</v>
      </c>
      <c r="K87" s="52">
        <f t="shared" si="11"/>
        <v>10144.253472222223</v>
      </c>
      <c r="L87" s="207">
        <v>50</v>
      </c>
      <c r="M87" s="56">
        <f t="shared" si="13"/>
        <v>5072.1267361111113</v>
      </c>
      <c r="N87" s="54">
        <f t="shared" si="27"/>
        <v>15216.380208333334</v>
      </c>
      <c r="O87" s="63"/>
      <c r="P87" s="62"/>
    </row>
    <row r="88" spans="1:16" s="3" customFormat="1" ht="17.25" customHeight="1">
      <c r="A88" s="31">
        <f>IF(I88&lt;&gt;"",1+MAX($A$9:A87),"")</f>
        <v>55</v>
      </c>
      <c r="B88" s="32"/>
      <c r="C88" s="32"/>
      <c r="D88" s="33"/>
      <c r="E88" s="190" t="s">
        <v>135</v>
      </c>
      <c r="F88" s="191">
        <v>28.293194444444445</v>
      </c>
      <c r="G88" s="185">
        <v>0.1</v>
      </c>
      <c r="H88" s="186">
        <f t="shared" si="26"/>
        <v>31.122513888888893</v>
      </c>
      <c r="I88" s="189" t="s">
        <v>103</v>
      </c>
      <c r="J88" s="207">
        <v>100</v>
      </c>
      <c r="K88" s="52">
        <f t="shared" si="11"/>
        <v>3112.2513888888893</v>
      </c>
      <c r="L88" s="207">
        <v>50</v>
      </c>
      <c r="M88" s="56">
        <f t="shared" si="13"/>
        <v>1556.1256944444447</v>
      </c>
      <c r="N88" s="54">
        <f t="shared" si="27"/>
        <v>4668.3770833333338</v>
      </c>
      <c r="O88" s="63"/>
      <c r="P88" s="62"/>
    </row>
    <row r="89" spans="1:16" s="3" customFormat="1" ht="17.25" customHeight="1">
      <c r="A89" s="31">
        <f>IF(I89&lt;&gt;"",1+MAX($A$9:A88),"")</f>
        <v>56</v>
      </c>
      <c r="B89" s="32"/>
      <c r="C89" s="32"/>
      <c r="D89" s="33"/>
      <c r="E89" s="190" t="s">
        <v>136</v>
      </c>
      <c r="F89" s="191">
        <v>92.065388999999982</v>
      </c>
      <c r="G89" s="185">
        <v>0.1</v>
      </c>
      <c r="H89" s="186">
        <f t="shared" si="26"/>
        <v>101.27192789999999</v>
      </c>
      <c r="I89" s="189" t="s">
        <v>103</v>
      </c>
      <c r="J89" s="207">
        <v>100</v>
      </c>
      <c r="K89" s="52">
        <f t="shared" si="11"/>
        <v>10127.192789999999</v>
      </c>
      <c r="L89" s="207">
        <v>50</v>
      </c>
      <c r="M89" s="56">
        <f t="shared" si="13"/>
        <v>5063.5963949999996</v>
      </c>
      <c r="N89" s="54">
        <f t="shared" si="27"/>
        <v>15190.789184999998</v>
      </c>
      <c r="O89" s="63"/>
      <c r="P89" s="62"/>
    </row>
    <row r="90" spans="1:16" s="3" customFormat="1" ht="17.25" customHeight="1">
      <c r="A90" s="31">
        <f>IF(I90&lt;&gt;"",1+MAX($A$9:A89),"")</f>
        <v>57</v>
      </c>
      <c r="B90" s="32"/>
      <c r="C90" s="32"/>
      <c r="D90" s="33"/>
      <c r="E90" s="190" t="s">
        <v>137</v>
      </c>
      <c r="F90" s="191">
        <v>335.58777777777783</v>
      </c>
      <c r="G90" s="185">
        <v>0.1</v>
      </c>
      <c r="H90" s="186">
        <f t="shared" si="26"/>
        <v>369.14655555555566</v>
      </c>
      <c r="I90" s="189" t="s">
        <v>103</v>
      </c>
      <c r="J90" s="207">
        <v>100</v>
      </c>
      <c r="K90" s="52">
        <f t="shared" si="11"/>
        <v>36914.655555555568</v>
      </c>
      <c r="L90" s="207">
        <v>50</v>
      </c>
      <c r="M90" s="56">
        <f t="shared" si="13"/>
        <v>18457.327777777784</v>
      </c>
      <c r="N90" s="54">
        <f t="shared" si="27"/>
        <v>55371.983333333352</v>
      </c>
      <c r="O90" s="63"/>
      <c r="P90" s="62"/>
    </row>
    <row r="91" spans="1:16" s="3" customFormat="1" ht="17.25" customHeight="1">
      <c r="A91" s="31">
        <f>IF(I91&lt;&gt;"",1+MAX($A$9:A90),"")</f>
        <v>58</v>
      </c>
      <c r="B91" s="32"/>
      <c r="C91" s="32"/>
      <c r="D91" s="33"/>
      <c r="E91" s="190" t="s">
        <v>138</v>
      </c>
      <c r="F91" s="191">
        <v>133.48392777777778</v>
      </c>
      <c r="G91" s="185">
        <v>0.1</v>
      </c>
      <c r="H91" s="186">
        <f t="shared" si="26"/>
        <v>146.83232055555558</v>
      </c>
      <c r="I91" s="189" t="s">
        <v>103</v>
      </c>
      <c r="J91" s="207">
        <v>100</v>
      </c>
      <c r="K91" s="52">
        <f t="shared" si="11"/>
        <v>14683.232055555558</v>
      </c>
      <c r="L91" s="207">
        <v>50</v>
      </c>
      <c r="M91" s="56">
        <f t="shared" si="13"/>
        <v>7341.616027777779</v>
      </c>
      <c r="N91" s="54">
        <f t="shared" si="27"/>
        <v>22024.848083333338</v>
      </c>
      <c r="O91" s="63"/>
      <c r="P91" s="62"/>
    </row>
    <row r="92" spans="1:16" s="3" customFormat="1" ht="17.25" customHeight="1">
      <c r="A92" s="31">
        <f>IF(I92&lt;&gt;"",1+MAX($A$9:A91),"")</f>
        <v>59</v>
      </c>
      <c r="B92" s="32"/>
      <c r="C92" s="32"/>
      <c r="D92" s="33"/>
      <c r="E92" s="190" t="s">
        <v>139</v>
      </c>
      <c r="F92" s="191">
        <v>804.95232870370376</v>
      </c>
      <c r="G92" s="185">
        <v>0.1</v>
      </c>
      <c r="H92" s="186">
        <f t="shared" si="26"/>
        <v>885.44756157407426</v>
      </c>
      <c r="I92" s="189" t="s">
        <v>103</v>
      </c>
      <c r="J92" s="207">
        <v>100</v>
      </c>
      <c r="K92" s="52">
        <f t="shared" si="11"/>
        <v>88544.756157407421</v>
      </c>
      <c r="L92" s="207">
        <v>50</v>
      </c>
      <c r="M92" s="56">
        <f t="shared" si="13"/>
        <v>44272.37807870371</v>
      </c>
      <c r="N92" s="54">
        <f t="shared" si="27"/>
        <v>132817.13423611113</v>
      </c>
      <c r="O92" s="63"/>
      <c r="P92" s="62"/>
    </row>
    <row r="93" spans="1:16" s="3" customFormat="1" ht="17.25" customHeight="1">
      <c r="A93" s="31">
        <f>IF(I93&lt;&gt;"",1+MAX($A$9:A92),"")</f>
        <v>60</v>
      </c>
      <c r="B93" s="32"/>
      <c r="C93" s="32"/>
      <c r="D93" s="33"/>
      <c r="E93" s="190" t="s">
        <v>140</v>
      </c>
      <c r="F93" s="191">
        <v>238.55889999999999</v>
      </c>
      <c r="G93" s="185">
        <v>0.1</v>
      </c>
      <c r="H93" s="186">
        <f t="shared" si="26"/>
        <v>262.41479000000004</v>
      </c>
      <c r="I93" s="189" t="s">
        <v>103</v>
      </c>
      <c r="J93" s="207">
        <v>100</v>
      </c>
      <c r="K93" s="52">
        <f t="shared" si="11"/>
        <v>26241.479000000003</v>
      </c>
      <c r="L93" s="207">
        <v>50</v>
      </c>
      <c r="M93" s="56">
        <f t="shared" ref="M93:M154" si="28">L93*H93</f>
        <v>13120.739500000001</v>
      </c>
      <c r="N93" s="54">
        <f t="shared" ref="N93:N154" si="29">K93+M93</f>
        <v>39362.218500000003</v>
      </c>
      <c r="O93" s="63"/>
      <c r="P93" s="62"/>
    </row>
    <row r="94" spans="1:16" s="3" customFormat="1" ht="17.25" customHeight="1">
      <c r="A94" s="31">
        <f>IF(I94&lt;&gt;"",1+MAX($A$9:A93),"")</f>
        <v>61</v>
      </c>
      <c r="B94" s="32"/>
      <c r="C94" s="32"/>
      <c r="D94" s="33"/>
      <c r="E94" s="190" t="s">
        <v>141</v>
      </c>
      <c r="F94" s="191">
        <v>328.85109999999997</v>
      </c>
      <c r="G94" s="185">
        <v>0.1</v>
      </c>
      <c r="H94" s="186">
        <f t="shared" si="26"/>
        <v>361.73621000000003</v>
      </c>
      <c r="I94" s="189" t="s">
        <v>103</v>
      </c>
      <c r="J94" s="207">
        <v>100</v>
      </c>
      <c r="K94" s="52">
        <f t="shared" si="11"/>
        <v>36173.620999999999</v>
      </c>
      <c r="L94" s="207">
        <v>50</v>
      </c>
      <c r="M94" s="56">
        <f t="shared" si="28"/>
        <v>18086.8105</v>
      </c>
      <c r="N94" s="54">
        <f t="shared" si="29"/>
        <v>54260.431499999999</v>
      </c>
      <c r="O94" s="63"/>
      <c r="P94" s="62"/>
    </row>
    <row r="95" spans="1:16" s="3" customFormat="1" ht="17.25" customHeight="1">
      <c r="A95" s="31">
        <f>IF(I95&lt;&gt;"",1+MAX($A$9:A94),"")</f>
        <v>62</v>
      </c>
      <c r="B95" s="32"/>
      <c r="C95" s="32"/>
      <c r="D95" s="33"/>
      <c r="E95" s="190" t="s">
        <v>142</v>
      </c>
      <c r="F95" s="191">
        <v>170.60069444444446</v>
      </c>
      <c r="G95" s="185">
        <v>0.1</v>
      </c>
      <c r="H95" s="186">
        <f t="shared" si="26"/>
        <v>187.66076388888891</v>
      </c>
      <c r="I95" s="189" t="s">
        <v>103</v>
      </c>
      <c r="J95" s="207">
        <v>100</v>
      </c>
      <c r="K95" s="52">
        <f t="shared" si="11"/>
        <v>18766.076388888891</v>
      </c>
      <c r="L95" s="207">
        <v>50</v>
      </c>
      <c r="M95" s="56">
        <f t="shared" si="28"/>
        <v>9383.0381944444453</v>
      </c>
      <c r="N95" s="54">
        <f t="shared" si="29"/>
        <v>28149.114583333336</v>
      </c>
      <c r="O95" s="63"/>
      <c r="P95" s="62"/>
    </row>
    <row r="96" spans="1:16" s="3" customFormat="1" ht="17.25" customHeight="1">
      <c r="A96" s="31">
        <f>IF(I96&lt;&gt;"",1+MAX($A$9:A95),"")</f>
        <v>63</v>
      </c>
      <c r="B96" s="32"/>
      <c r="C96" s="32"/>
      <c r="D96" s="33"/>
      <c r="E96" s="190" t="s">
        <v>143</v>
      </c>
      <c r="F96" s="191">
        <v>128.44027777777779</v>
      </c>
      <c r="G96" s="185">
        <v>0.1</v>
      </c>
      <c r="H96" s="186">
        <f t="shared" si="26"/>
        <v>141.28430555555559</v>
      </c>
      <c r="I96" s="189" t="s">
        <v>103</v>
      </c>
      <c r="J96" s="207">
        <v>100</v>
      </c>
      <c r="K96" s="52">
        <f t="shared" si="11"/>
        <v>14128.430555555558</v>
      </c>
      <c r="L96" s="207">
        <v>50</v>
      </c>
      <c r="M96" s="56">
        <f t="shared" si="28"/>
        <v>7064.2152777777792</v>
      </c>
      <c r="N96" s="54">
        <f t="shared" si="29"/>
        <v>21192.645833333336</v>
      </c>
      <c r="O96" s="63"/>
      <c r="P96" s="62"/>
    </row>
    <row r="97" spans="1:16" s="3" customFormat="1" ht="17.25" customHeight="1">
      <c r="A97" s="31">
        <f>IF(I97&lt;&gt;"",1+MAX($A$9:A96),"")</f>
        <v>64</v>
      </c>
      <c r="B97" s="32"/>
      <c r="C97" s="32"/>
      <c r="D97" s="33"/>
      <c r="E97" s="190" t="s">
        <v>144</v>
      </c>
      <c r="F97" s="191">
        <v>26.713333333333335</v>
      </c>
      <c r="G97" s="185">
        <v>0.1</v>
      </c>
      <c r="H97" s="186">
        <f t="shared" si="26"/>
        <v>29.384666666666671</v>
      </c>
      <c r="I97" s="189" t="s">
        <v>103</v>
      </c>
      <c r="J97" s="207">
        <v>100</v>
      </c>
      <c r="K97" s="52">
        <f t="shared" si="11"/>
        <v>2938.4666666666672</v>
      </c>
      <c r="L97" s="207">
        <v>50</v>
      </c>
      <c r="M97" s="56">
        <f t="shared" si="28"/>
        <v>1469.2333333333336</v>
      </c>
      <c r="N97" s="54">
        <f t="shared" si="29"/>
        <v>4407.7000000000007</v>
      </c>
      <c r="O97" s="63"/>
      <c r="P97" s="62"/>
    </row>
    <row r="98" spans="1:16" s="3" customFormat="1" ht="17.25" customHeight="1">
      <c r="A98" s="31">
        <f>IF(I98&lt;&gt;"",1+MAX($A$9:A97),"")</f>
        <v>65</v>
      </c>
      <c r="B98" s="32"/>
      <c r="C98" s="32"/>
      <c r="D98" s="33"/>
      <c r="E98" s="190" t="s">
        <v>145</v>
      </c>
      <c r="F98" s="191">
        <v>72.78962962962963</v>
      </c>
      <c r="G98" s="185">
        <v>0.1</v>
      </c>
      <c r="H98" s="186">
        <f t="shared" si="26"/>
        <v>80.068592592592594</v>
      </c>
      <c r="I98" s="189" t="s">
        <v>103</v>
      </c>
      <c r="J98" s="207">
        <v>100</v>
      </c>
      <c r="K98" s="52">
        <f t="shared" si="11"/>
        <v>8006.8592592592595</v>
      </c>
      <c r="L98" s="207">
        <v>50</v>
      </c>
      <c r="M98" s="56">
        <f t="shared" si="28"/>
        <v>4003.4296296296297</v>
      </c>
      <c r="N98" s="54">
        <f t="shared" si="29"/>
        <v>12010.288888888888</v>
      </c>
      <c r="O98" s="63"/>
      <c r="P98" s="62"/>
    </row>
    <row r="99" spans="1:16" s="3" customFormat="1" ht="17.25" customHeight="1">
      <c r="A99" s="31">
        <f>IF(I99&lt;&gt;"",1+MAX($A$9:A98),"")</f>
        <v>66</v>
      </c>
      <c r="B99" s="32"/>
      <c r="C99" s="32"/>
      <c r="D99" s="33"/>
      <c r="E99" s="190" t="s">
        <v>146</v>
      </c>
      <c r="F99" s="191">
        <v>312</v>
      </c>
      <c r="G99" s="185">
        <v>0.1</v>
      </c>
      <c r="H99" s="186">
        <f t="shared" si="26"/>
        <v>343.20000000000005</v>
      </c>
      <c r="I99" s="189" t="s">
        <v>103</v>
      </c>
      <c r="J99" s="207">
        <v>100</v>
      </c>
      <c r="K99" s="52">
        <f t="shared" si="11"/>
        <v>34320.000000000007</v>
      </c>
      <c r="L99" s="207">
        <v>50</v>
      </c>
      <c r="M99" s="56">
        <f t="shared" si="28"/>
        <v>17160.000000000004</v>
      </c>
      <c r="N99" s="54">
        <f t="shared" si="29"/>
        <v>51480.000000000015</v>
      </c>
      <c r="O99" s="63"/>
      <c r="P99" s="62"/>
    </row>
    <row r="100" spans="1:16" s="3" customFormat="1" ht="17.25" customHeight="1">
      <c r="A100" s="31">
        <f>IF(I100&lt;&gt;"",1+MAX($A$9:A99),"")</f>
        <v>67</v>
      </c>
      <c r="B100" s="32"/>
      <c r="C100" s="32"/>
      <c r="D100" s="33"/>
      <c r="E100" s="190" t="s">
        <v>147</v>
      </c>
      <c r="F100" s="191">
        <v>14.440844444444448</v>
      </c>
      <c r="G100" s="185">
        <v>0.1</v>
      </c>
      <c r="H100" s="186">
        <f t="shared" si="26"/>
        <v>15.884928888888894</v>
      </c>
      <c r="I100" s="189" t="s">
        <v>103</v>
      </c>
      <c r="J100" s="207">
        <v>100</v>
      </c>
      <c r="K100" s="52">
        <f t="shared" si="11"/>
        <v>1588.4928888888894</v>
      </c>
      <c r="L100" s="207">
        <v>50</v>
      </c>
      <c r="M100" s="56">
        <f t="shared" si="28"/>
        <v>794.24644444444471</v>
      </c>
      <c r="N100" s="54">
        <f t="shared" si="29"/>
        <v>2382.7393333333339</v>
      </c>
      <c r="O100" s="63"/>
      <c r="P100" s="62"/>
    </row>
    <row r="101" spans="1:16" s="3" customFormat="1" ht="17.25" customHeight="1">
      <c r="A101" s="31">
        <f>IF(I101&lt;&gt;"",1+MAX($A$9:A100),"")</f>
        <v>68</v>
      </c>
      <c r="B101" s="32"/>
      <c r="C101" s="32"/>
      <c r="D101" s="33"/>
      <c r="E101" s="190" t="s">
        <v>148</v>
      </c>
      <c r="F101" s="191">
        <v>126</v>
      </c>
      <c r="G101" s="185">
        <v>0.1</v>
      </c>
      <c r="H101" s="186">
        <f t="shared" si="26"/>
        <v>138.60000000000002</v>
      </c>
      <c r="I101" s="189" t="s">
        <v>103</v>
      </c>
      <c r="J101" s="207">
        <v>100</v>
      </c>
      <c r="K101" s="52">
        <f t="shared" si="11"/>
        <v>13860.000000000002</v>
      </c>
      <c r="L101" s="207">
        <v>50</v>
      </c>
      <c r="M101" s="56">
        <f t="shared" si="28"/>
        <v>6930.0000000000009</v>
      </c>
      <c r="N101" s="54">
        <f t="shared" si="29"/>
        <v>20790.000000000004</v>
      </c>
      <c r="O101" s="63"/>
      <c r="P101" s="62"/>
    </row>
    <row r="102" spans="1:16" s="3" customFormat="1" ht="17.25" customHeight="1">
      <c r="A102" s="31">
        <f>IF(I102&lt;&gt;"",1+MAX($A$9:A101),"")</f>
        <v>69</v>
      </c>
      <c r="B102" s="32"/>
      <c r="C102" s="32"/>
      <c r="D102" s="33"/>
      <c r="E102" s="190" t="s">
        <v>149</v>
      </c>
      <c r="F102" s="191">
        <v>814</v>
      </c>
      <c r="G102" s="185">
        <v>0.1</v>
      </c>
      <c r="H102" s="186">
        <f t="shared" si="26"/>
        <v>895.40000000000009</v>
      </c>
      <c r="I102" s="189" t="s">
        <v>103</v>
      </c>
      <c r="J102" s="207">
        <v>100</v>
      </c>
      <c r="K102" s="52">
        <f t="shared" si="11"/>
        <v>89540.000000000015</v>
      </c>
      <c r="L102" s="207">
        <v>50</v>
      </c>
      <c r="M102" s="56">
        <f t="shared" si="28"/>
        <v>44770.000000000007</v>
      </c>
      <c r="N102" s="54">
        <f t="shared" si="29"/>
        <v>134310.00000000003</v>
      </c>
      <c r="O102" s="63"/>
      <c r="P102" s="62"/>
    </row>
    <row r="103" spans="1:16" s="3" customFormat="1" ht="17.25" customHeight="1">
      <c r="A103" s="31">
        <f>IF(I103&lt;&gt;"",1+MAX($A$9:A102),"")</f>
        <v>70</v>
      </c>
      <c r="B103" s="32"/>
      <c r="C103" s="32"/>
      <c r="D103" s="33"/>
      <c r="E103" s="190" t="s">
        <v>150</v>
      </c>
      <c r="F103" s="191">
        <v>263.21249999999998</v>
      </c>
      <c r="G103" s="185">
        <v>0.1</v>
      </c>
      <c r="H103" s="186">
        <f t="shared" si="26"/>
        <v>289.53375</v>
      </c>
      <c r="I103" s="189" t="s">
        <v>103</v>
      </c>
      <c r="J103" s="207">
        <v>100</v>
      </c>
      <c r="K103" s="52">
        <f t="shared" si="11"/>
        <v>28953.375</v>
      </c>
      <c r="L103" s="207">
        <v>50</v>
      </c>
      <c r="M103" s="56">
        <f t="shared" si="28"/>
        <v>14476.6875</v>
      </c>
      <c r="N103" s="54">
        <f t="shared" si="29"/>
        <v>43430.0625</v>
      </c>
      <c r="O103" s="63"/>
      <c r="P103" s="62"/>
    </row>
    <row r="104" spans="1:16" s="3" customFormat="1" ht="17.25" customHeight="1">
      <c r="A104" s="31">
        <f>IF(I104&lt;&gt;"",1+MAX($A$9:A103),"")</f>
        <v>71</v>
      </c>
      <c r="B104" s="32"/>
      <c r="C104" s="32"/>
      <c r="D104" s="33"/>
      <c r="E104" s="190" t="s">
        <v>151</v>
      </c>
      <c r="F104" s="191">
        <v>1559.065562962963</v>
      </c>
      <c r="G104" s="185">
        <v>0.1</v>
      </c>
      <c r="H104" s="186">
        <f t="shared" si="26"/>
        <v>1714.9721192592594</v>
      </c>
      <c r="I104" s="189" t="s">
        <v>103</v>
      </c>
      <c r="J104" s="207">
        <v>100</v>
      </c>
      <c r="K104" s="52">
        <f t="shared" si="11"/>
        <v>171497.21192592595</v>
      </c>
      <c r="L104" s="207">
        <v>50</v>
      </c>
      <c r="M104" s="56">
        <f t="shared" si="28"/>
        <v>85748.605962962974</v>
      </c>
      <c r="N104" s="54">
        <f t="shared" si="29"/>
        <v>257245.81788888894</v>
      </c>
      <c r="O104" s="63"/>
      <c r="P104" s="62"/>
    </row>
    <row r="105" spans="1:16" s="3" customFormat="1" ht="17.25" customHeight="1">
      <c r="A105" s="31">
        <f>IF(I105&lt;&gt;"",1+MAX($A$9:A104),"")</f>
        <v>72</v>
      </c>
      <c r="B105" s="32"/>
      <c r="C105" s="32"/>
      <c r="D105" s="33"/>
      <c r="E105" s="190" t="s">
        <v>152</v>
      </c>
      <c r="F105" s="191">
        <v>255.19962962962961</v>
      </c>
      <c r="G105" s="185">
        <v>0.1</v>
      </c>
      <c r="H105" s="186">
        <f t="shared" si="26"/>
        <v>280.71959259259262</v>
      </c>
      <c r="I105" s="189" t="s">
        <v>103</v>
      </c>
      <c r="J105" s="207">
        <v>100</v>
      </c>
      <c r="K105" s="52">
        <f t="shared" si="11"/>
        <v>28071.959259259263</v>
      </c>
      <c r="L105" s="207">
        <v>50</v>
      </c>
      <c r="M105" s="56">
        <f t="shared" si="28"/>
        <v>14035.979629629632</v>
      </c>
      <c r="N105" s="54">
        <f t="shared" si="29"/>
        <v>42107.938888888893</v>
      </c>
      <c r="O105" s="63"/>
      <c r="P105" s="62"/>
    </row>
    <row r="106" spans="1:16" s="3" customFormat="1" ht="17.25" customHeight="1">
      <c r="A106" s="31">
        <f>IF(I106&lt;&gt;"",1+MAX($A$9:A105),"")</f>
        <v>73</v>
      </c>
      <c r="B106" s="32"/>
      <c r="C106" s="32"/>
      <c r="D106" s="33"/>
      <c r="E106" s="190" t="s">
        <v>153</v>
      </c>
      <c r="F106" s="191">
        <v>53.524066666666656</v>
      </c>
      <c r="G106" s="185">
        <v>0.1</v>
      </c>
      <c r="H106" s="186">
        <f t="shared" si="26"/>
        <v>58.876473333333323</v>
      </c>
      <c r="I106" s="189" t="s">
        <v>103</v>
      </c>
      <c r="J106" s="207">
        <v>100</v>
      </c>
      <c r="K106" s="52">
        <f t="shared" si="11"/>
        <v>5887.6473333333324</v>
      </c>
      <c r="L106" s="207">
        <v>50</v>
      </c>
      <c r="M106" s="56">
        <f t="shared" si="28"/>
        <v>2943.8236666666662</v>
      </c>
      <c r="N106" s="54">
        <f t="shared" si="29"/>
        <v>8831.4709999999977</v>
      </c>
      <c r="O106" s="63"/>
      <c r="P106" s="62"/>
    </row>
    <row r="107" spans="1:16" s="3" customFormat="1" ht="17.25" customHeight="1">
      <c r="A107" s="31">
        <f>IF(I107&lt;&gt;"",1+MAX($A$9:A106),"")</f>
        <v>74</v>
      </c>
      <c r="B107" s="32"/>
      <c r="C107" s="32"/>
      <c r="D107" s="33"/>
      <c r="E107" s="190" t="s">
        <v>154</v>
      </c>
      <c r="F107" s="191">
        <v>389.94444444444446</v>
      </c>
      <c r="G107" s="185">
        <v>0.1</v>
      </c>
      <c r="H107" s="186">
        <f t="shared" si="26"/>
        <v>428.93888888888893</v>
      </c>
      <c r="I107" s="189" t="s">
        <v>103</v>
      </c>
      <c r="J107" s="207">
        <v>100</v>
      </c>
      <c r="K107" s="52">
        <f t="shared" si="11"/>
        <v>42893.888888888891</v>
      </c>
      <c r="L107" s="207">
        <v>50</v>
      </c>
      <c r="M107" s="56">
        <f t="shared" si="28"/>
        <v>21446.944444444445</v>
      </c>
      <c r="N107" s="54">
        <f t="shared" si="29"/>
        <v>64340.833333333336</v>
      </c>
      <c r="O107" s="63"/>
      <c r="P107" s="62"/>
    </row>
    <row r="108" spans="1:16" s="3" customFormat="1" ht="17.25" customHeight="1">
      <c r="A108" s="31">
        <f>IF(I108&lt;&gt;"",1+MAX($A$9:A107),"")</f>
        <v>75</v>
      </c>
      <c r="B108" s="32"/>
      <c r="C108" s="32"/>
      <c r="D108" s="33"/>
      <c r="E108" s="190" t="s">
        <v>155</v>
      </c>
      <c r="F108" s="191">
        <v>1313.5952666666667</v>
      </c>
      <c r="G108" s="185">
        <v>0.1</v>
      </c>
      <c r="H108" s="186">
        <f t="shared" si="26"/>
        <v>1444.9547933333336</v>
      </c>
      <c r="I108" s="189" t="s">
        <v>103</v>
      </c>
      <c r="J108" s="207">
        <v>100</v>
      </c>
      <c r="K108" s="52">
        <f t="shared" si="11"/>
        <v>144495.47933333335</v>
      </c>
      <c r="L108" s="207">
        <v>50</v>
      </c>
      <c r="M108" s="56">
        <f t="shared" si="28"/>
        <v>72247.739666666675</v>
      </c>
      <c r="N108" s="54">
        <f t="shared" si="29"/>
        <v>216743.21900000004</v>
      </c>
      <c r="O108" s="63"/>
      <c r="P108" s="62"/>
    </row>
    <row r="109" spans="1:16" s="3" customFormat="1" ht="17.25" customHeight="1">
      <c r="A109" s="31">
        <f>IF(I109&lt;&gt;"",1+MAX($A$9:A108),"")</f>
        <v>76</v>
      </c>
      <c r="B109" s="32"/>
      <c r="C109" s="32"/>
      <c r="D109" s="33"/>
      <c r="E109" s="190" t="s">
        <v>156</v>
      </c>
      <c r="F109" s="191">
        <v>175</v>
      </c>
      <c r="G109" s="185">
        <v>0.1</v>
      </c>
      <c r="H109" s="186">
        <f t="shared" si="26"/>
        <v>192.50000000000003</v>
      </c>
      <c r="I109" s="189" t="s">
        <v>103</v>
      </c>
      <c r="J109" s="207">
        <v>100</v>
      </c>
      <c r="K109" s="52">
        <f t="shared" si="11"/>
        <v>19250.000000000004</v>
      </c>
      <c r="L109" s="207">
        <v>50</v>
      </c>
      <c r="M109" s="56">
        <f t="shared" si="28"/>
        <v>9625.0000000000018</v>
      </c>
      <c r="N109" s="54">
        <f t="shared" si="29"/>
        <v>28875.000000000007</v>
      </c>
      <c r="O109" s="63"/>
      <c r="P109" s="62"/>
    </row>
    <row r="110" spans="1:16" s="3" customFormat="1" ht="17.25" customHeight="1">
      <c r="A110" s="31">
        <f>IF(I110&lt;&gt;"",1+MAX($A$9:A109),"")</f>
        <v>77</v>
      </c>
      <c r="B110" s="32"/>
      <c r="C110" s="32"/>
      <c r="D110" s="33"/>
      <c r="E110" s="190" t="s">
        <v>157</v>
      </c>
      <c r="F110" s="191">
        <v>357.15777777777777</v>
      </c>
      <c r="G110" s="185">
        <v>0.1</v>
      </c>
      <c r="H110" s="186">
        <f t="shared" si="26"/>
        <v>392.87355555555558</v>
      </c>
      <c r="I110" s="189" t="s">
        <v>103</v>
      </c>
      <c r="J110" s="207">
        <v>100</v>
      </c>
      <c r="K110" s="52">
        <f t="shared" si="11"/>
        <v>39287.355555555558</v>
      </c>
      <c r="L110" s="207">
        <v>50</v>
      </c>
      <c r="M110" s="56">
        <f t="shared" si="28"/>
        <v>19643.677777777779</v>
      </c>
      <c r="N110" s="54">
        <f t="shared" si="29"/>
        <v>58931.03333333334</v>
      </c>
      <c r="O110" s="63"/>
      <c r="P110" s="62"/>
    </row>
    <row r="111" spans="1:16" s="3" customFormat="1" ht="17.25" customHeight="1">
      <c r="A111" s="31" t="str">
        <f>IF(I111&lt;&gt;"",1+MAX($A$9:A110),"")</f>
        <v/>
      </c>
      <c r="B111" s="32"/>
      <c r="C111" s="32"/>
      <c r="D111" s="33"/>
      <c r="E111" s="181" t="s">
        <v>158</v>
      </c>
      <c r="F111" s="192"/>
      <c r="G111" s="192"/>
      <c r="H111" s="192"/>
      <c r="I111" s="193"/>
      <c r="J111" s="207"/>
      <c r="K111" s="52"/>
      <c r="L111" s="207"/>
      <c r="M111" s="56"/>
      <c r="N111" s="54"/>
      <c r="O111" s="63"/>
      <c r="P111" s="62"/>
    </row>
    <row r="112" spans="1:16" s="3" customFormat="1" ht="17.25" customHeight="1">
      <c r="A112" s="31">
        <f>IF(I112&lt;&gt;"",1+MAX($A$9:A111),"")</f>
        <v>78</v>
      </c>
      <c r="B112" s="32"/>
      <c r="C112" s="32"/>
      <c r="D112" s="33"/>
      <c r="E112" s="194" t="s">
        <v>159</v>
      </c>
      <c r="F112" s="192">
        <v>2</v>
      </c>
      <c r="G112" s="185">
        <v>0</v>
      </c>
      <c r="H112" s="186">
        <f t="shared" ref="H112:H126" si="30">IF(F112=0,"",F112*(1+G112))</f>
        <v>2</v>
      </c>
      <c r="I112" s="193" t="s">
        <v>108</v>
      </c>
      <c r="J112" s="207">
        <v>25</v>
      </c>
      <c r="K112" s="52">
        <f t="shared" si="11"/>
        <v>50</v>
      </c>
      <c r="L112" s="207">
        <v>15</v>
      </c>
      <c r="M112" s="56">
        <f t="shared" si="28"/>
        <v>30</v>
      </c>
      <c r="N112" s="54">
        <f t="shared" si="29"/>
        <v>80</v>
      </c>
      <c r="O112" s="63"/>
      <c r="P112" s="62"/>
    </row>
    <row r="113" spans="1:16" s="3" customFormat="1" ht="17.25" customHeight="1">
      <c r="A113" s="31">
        <f>IF(I113&lt;&gt;"",1+MAX($A$9:A112),"")</f>
        <v>79</v>
      </c>
      <c r="B113" s="32"/>
      <c r="C113" s="32"/>
      <c r="D113" s="33"/>
      <c r="E113" s="194" t="s">
        <v>160</v>
      </c>
      <c r="F113" s="192">
        <v>144</v>
      </c>
      <c r="G113" s="185">
        <v>0</v>
      </c>
      <c r="H113" s="186">
        <f t="shared" si="30"/>
        <v>144</v>
      </c>
      <c r="I113" s="193" t="s">
        <v>108</v>
      </c>
      <c r="J113" s="207">
        <v>25</v>
      </c>
      <c r="K113" s="52">
        <f t="shared" si="11"/>
        <v>3600</v>
      </c>
      <c r="L113" s="207">
        <v>15</v>
      </c>
      <c r="M113" s="56">
        <f t="shared" si="28"/>
        <v>2160</v>
      </c>
      <c r="N113" s="54">
        <f t="shared" si="29"/>
        <v>5760</v>
      </c>
      <c r="O113" s="63"/>
      <c r="P113" s="62"/>
    </row>
    <row r="114" spans="1:16" s="3" customFormat="1" ht="17.25" customHeight="1">
      <c r="A114" s="31">
        <f>IF(I114&lt;&gt;"",1+MAX($A$9:A113),"")</f>
        <v>80</v>
      </c>
      <c r="B114" s="32"/>
      <c r="C114" s="32"/>
      <c r="D114" s="33"/>
      <c r="E114" s="194" t="s">
        <v>161</v>
      </c>
      <c r="F114" s="192">
        <v>411</v>
      </c>
      <c r="G114" s="185">
        <v>0</v>
      </c>
      <c r="H114" s="186">
        <f t="shared" si="30"/>
        <v>411</v>
      </c>
      <c r="I114" s="193" t="s">
        <v>108</v>
      </c>
      <c r="J114" s="207">
        <v>25</v>
      </c>
      <c r="K114" s="52">
        <f t="shared" si="11"/>
        <v>10275</v>
      </c>
      <c r="L114" s="207">
        <v>15</v>
      </c>
      <c r="M114" s="56">
        <f t="shared" si="28"/>
        <v>6165</v>
      </c>
      <c r="N114" s="54">
        <f t="shared" si="29"/>
        <v>16440</v>
      </c>
      <c r="O114" s="63"/>
      <c r="P114" s="62"/>
    </row>
    <row r="115" spans="1:16" s="3" customFormat="1" ht="17.25" customHeight="1">
      <c r="A115" s="31">
        <f>IF(I115&lt;&gt;"",1+MAX($A$9:A114),"")</f>
        <v>81</v>
      </c>
      <c r="B115" s="32"/>
      <c r="C115" s="32"/>
      <c r="D115" s="33"/>
      <c r="E115" s="194" t="s">
        <v>162</v>
      </c>
      <c r="F115" s="192">
        <v>162</v>
      </c>
      <c r="G115" s="185">
        <v>0</v>
      </c>
      <c r="H115" s="186">
        <f t="shared" si="30"/>
        <v>162</v>
      </c>
      <c r="I115" s="193" t="s">
        <v>108</v>
      </c>
      <c r="J115" s="207">
        <v>25</v>
      </c>
      <c r="K115" s="52">
        <f t="shared" si="11"/>
        <v>4050</v>
      </c>
      <c r="L115" s="207">
        <v>15</v>
      </c>
      <c r="M115" s="56">
        <f t="shared" si="28"/>
        <v>2430</v>
      </c>
      <c r="N115" s="54">
        <f t="shared" si="29"/>
        <v>6480</v>
      </c>
      <c r="O115" s="63"/>
      <c r="P115" s="62"/>
    </row>
    <row r="116" spans="1:16" s="3" customFormat="1" ht="17.25" customHeight="1">
      <c r="A116" s="31">
        <f>IF(I116&lt;&gt;"",1+MAX($A$9:A115),"")</f>
        <v>82</v>
      </c>
      <c r="B116" s="32"/>
      <c r="C116" s="32"/>
      <c r="D116" s="33"/>
      <c r="E116" s="194" t="s">
        <v>163</v>
      </c>
      <c r="F116" s="192">
        <v>138</v>
      </c>
      <c r="G116" s="185">
        <v>0</v>
      </c>
      <c r="H116" s="186">
        <f t="shared" si="30"/>
        <v>138</v>
      </c>
      <c r="I116" s="193" t="s">
        <v>108</v>
      </c>
      <c r="J116" s="207">
        <v>18</v>
      </c>
      <c r="K116" s="52">
        <f t="shared" si="11"/>
        <v>2484</v>
      </c>
      <c r="L116" s="207">
        <v>12</v>
      </c>
      <c r="M116" s="56">
        <f t="shared" si="28"/>
        <v>1656</v>
      </c>
      <c r="N116" s="54">
        <f t="shared" si="29"/>
        <v>4140</v>
      </c>
      <c r="O116" s="63"/>
      <c r="P116" s="62"/>
    </row>
    <row r="117" spans="1:16" s="3" customFormat="1" ht="17.25" customHeight="1">
      <c r="A117" s="31">
        <f>IF(I117&lt;&gt;"",1+MAX($A$9:A116),"")</f>
        <v>83</v>
      </c>
      <c r="B117" s="32"/>
      <c r="C117" s="32"/>
      <c r="D117" s="33"/>
      <c r="E117" s="194" t="s">
        <v>164</v>
      </c>
      <c r="F117" s="192">
        <v>4</v>
      </c>
      <c r="G117" s="185">
        <v>0</v>
      </c>
      <c r="H117" s="186">
        <f t="shared" si="30"/>
        <v>4</v>
      </c>
      <c r="I117" s="193" t="s">
        <v>108</v>
      </c>
      <c r="J117" s="207">
        <v>150</v>
      </c>
      <c r="K117" s="52">
        <f t="shared" si="11"/>
        <v>600</v>
      </c>
      <c r="L117" s="207">
        <v>100</v>
      </c>
      <c r="M117" s="56">
        <f t="shared" si="28"/>
        <v>400</v>
      </c>
      <c r="N117" s="54">
        <f t="shared" si="29"/>
        <v>1000</v>
      </c>
      <c r="O117" s="63"/>
      <c r="P117" s="62"/>
    </row>
    <row r="118" spans="1:16" s="3" customFormat="1" ht="17.25" customHeight="1">
      <c r="A118" s="31">
        <f>IF(I118&lt;&gt;"",1+MAX($A$9:A117),"")</f>
        <v>84</v>
      </c>
      <c r="B118" s="32"/>
      <c r="C118" s="32"/>
      <c r="D118" s="33"/>
      <c r="E118" s="194" t="s">
        <v>165</v>
      </c>
      <c r="F118" s="192">
        <v>7516</v>
      </c>
      <c r="G118" s="185">
        <v>0.1</v>
      </c>
      <c r="H118" s="186">
        <f t="shared" si="30"/>
        <v>8267.6</v>
      </c>
      <c r="I118" s="193" t="s">
        <v>98</v>
      </c>
      <c r="J118" s="207">
        <v>5</v>
      </c>
      <c r="K118" s="52">
        <f t="shared" si="11"/>
        <v>41338</v>
      </c>
      <c r="L118" s="207">
        <v>3</v>
      </c>
      <c r="M118" s="56">
        <f t="shared" si="28"/>
        <v>24802.800000000003</v>
      </c>
      <c r="N118" s="54">
        <f t="shared" si="29"/>
        <v>66140.800000000003</v>
      </c>
      <c r="O118" s="63"/>
      <c r="P118" s="62"/>
    </row>
    <row r="119" spans="1:16" s="3" customFormat="1" ht="17.25" customHeight="1">
      <c r="A119" s="31">
        <f>IF(I119&lt;&gt;"",1+MAX($A$9:A118),"")</f>
        <v>85</v>
      </c>
      <c r="B119" s="32"/>
      <c r="C119" s="32"/>
      <c r="D119" s="33"/>
      <c r="E119" s="194" t="s">
        <v>166</v>
      </c>
      <c r="F119" s="192">
        <v>21</v>
      </c>
      <c r="G119" s="185">
        <v>0</v>
      </c>
      <c r="H119" s="186">
        <f t="shared" si="30"/>
        <v>21</v>
      </c>
      <c r="I119" s="193" t="s">
        <v>108</v>
      </c>
      <c r="J119" s="207">
        <v>210</v>
      </c>
      <c r="K119" s="52">
        <f t="shared" si="11"/>
        <v>4410</v>
      </c>
      <c r="L119" s="207">
        <v>100</v>
      </c>
      <c r="M119" s="56">
        <f t="shared" si="28"/>
        <v>2100</v>
      </c>
      <c r="N119" s="54">
        <f t="shared" si="29"/>
        <v>6510</v>
      </c>
      <c r="O119" s="63"/>
      <c r="P119" s="62"/>
    </row>
    <row r="120" spans="1:16" s="3" customFormat="1" ht="17.25" customHeight="1">
      <c r="A120" s="31">
        <f>IF(I120&lt;&gt;"",1+MAX($A$9:A119),"")</f>
        <v>86</v>
      </c>
      <c r="B120" s="32"/>
      <c r="C120" s="32"/>
      <c r="D120" s="33"/>
      <c r="E120" s="194" t="s">
        <v>167</v>
      </c>
      <c r="F120" s="192">
        <v>1</v>
      </c>
      <c r="G120" s="185">
        <v>0</v>
      </c>
      <c r="H120" s="186">
        <f t="shared" si="30"/>
        <v>1</v>
      </c>
      <c r="I120" s="193" t="s">
        <v>108</v>
      </c>
      <c r="J120" s="207">
        <v>200</v>
      </c>
      <c r="K120" s="52">
        <f t="shared" si="11"/>
        <v>200</v>
      </c>
      <c r="L120" s="207">
        <v>100</v>
      </c>
      <c r="M120" s="56">
        <f t="shared" si="28"/>
        <v>100</v>
      </c>
      <c r="N120" s="54">
        <f t="shared" si="29"/>
        <v>300</v>
      </c>
      <c r="O120" s="63"/>
      <c r="P120" s="62"/>
    </row>
    <row r="121" spans="1:16" s="3" customFormat="1" ht="17.25" customHeight="1">
      <c r="A121" s="31">
        <f>IF(I121&lt;&gt;"",1+MAX($A$9:A120),"")</f>
        <v>87</v>
      </c>
      <c r="B121" s="32"/>
      <c r="C121" s="32"/>
      <c r="D121" s="33"/>
      <c r="E121" s="194" t="s">
        <v>168</v>
      </c>
      <c r="F121" s="192">
        <v>1</v>
      </c>
      <c r="G121" s="185">
        <v>0</v>
      </c>
      <c r="H121" s="186">
        <f t="shared" si="30"/>
        <v>1</v>
      </c>
      <c r="I121" s="193" t="s">
        <v>108</v>
      </c>
      <c r="J121" s="207">
        <v>200</v>
      </c>
      <c r="K121" s="52">
        <f t="shared" si="11"/>
        <v>200</v>
      </c>
      <c r="L121" s="207">
        <v>100</v>
      </c>
      <c r="M121" s="56">
        <f t="shared" si="28"/>
        <v>100</v>
      </c>
      <c r="N121" s="54">
        <f t="shared" si="29"/>
        <v>300</v>
      </c>
      <c r="O121" s="63"/>
      <c r="P121" s="62"/>
    </row>
    <row r="122" spans="1:16" s="3" customFormat="1" ht="17.25" customHeight="1">
      <c r="A122" s="31">
        <f>IF(I122&lt;&gt;"",1+MAX($A$9:A121),"")</f>
        <v>88</v>
      </c>
      <c r="B122" s="32"/>
      <c r="C122" s="32"/>
      <c r="D122" s="33"/>
      <c r="E122" s="194" t="s">
        <v>169</v>
      </c>
      <c r="F122" s="192">
        <v>1</v>
      </c>
      <c r="G122" s="185">
        <v>0</v>
      </c>
      <c r="H122" s="186">
        <f t="shared" si="30"/>
        <v>1</v>
      </c>
      <c r="I122" s="193" t="s">
        <v>108</v>
      </c>
      <c r="J122" s="207">
        <v>350</v>
      </c>
      <c r="K122" s="52">
        <f t="shared" si="11"/>
        <v>350</v>
      </c>
      <c r="L122" s="207">
        <v>120</v>
      </c>
      <c r="M122" s="56">
        <f t="shared" si="28"/>
        <v>120</v>
      </c>
      <c r="N122" s="54">
        <f t="shared" si="29"/>
        <v>470</v>
      </c>
      <c r="O122" s="63"/>
      <c r="P122" s="62"/>
    </row>
    <row r="123" spans="1:16" s="3" customFormat="1" ht="17.25" customHeight="1">
      <c r="A123" s="31">
        <f>IF(I123&lt;&gt;"",1+MAX($A$9:A122),"")</f>
        <v>89</v>
      </c>
      <c r="B123" s="32"/>
      <c r="C123" s="32"/>
      <c r="D123" s="33"/>
      <c r="E123" s="194" t="s">
        <v>170</v>
      </c>
      <c r="F123" s="192">
        <v>1</v>
      </c>
      <c r="G123" s="185">
        <v>0</v>
      </c>
      <c r="H123" s="186">
        <f t="shared" si="30"/>
        <v>1</v>
      </c>
      <c r="I123" s="193" t="s">
        <v>108</v>
      </c>
      <c r="J123" s="207">
        <v>180</v>
      </c>
      <c r="K123" s="52">
        <f t="shared" si="11"/>
        <v>180</v>
      </c>
      <c r="L123" s="207">
        <v>100</v>
      </c>
      <c r="M123" s="56">
        <f t="shared" si="28"/>
        <v>100</v>
      </c>
      <c r="N123" s="54">
        <f t="shared" si="29"/>
        <v>280</v>
      </c>
      <c r="O123" s="63"/>
      <c r="P123" s="62"/>
    </row>
    <row r="124" spans="1:16" s="3" customFormat="1" ht="17.25" customHeight="1">
      <c r="A124" s="31">
        <f>IF(I124&lt;&gt;"",1+MAX($A$9:A123),"")</f>
        <v>90</v>
      </c>
      <c r="B124" s="32"/>
      <c r="C124" s="32"/>
      <c r="D124" s="33"/>
      <c r="E124" s="194" t="s">
        <v>171</v>
      </c>
      <c r="F124" s="192">
        <v>1</v>
      </c>
      <c r="G124" s="185">
        <v>0</v>
      </c>
      <c r="H124" s="186">
        <f t="shared" si="30"/>
        <v>1</v>
      </c>
      <c r="I124" s="193" t="s">
        <v>108</v>
      </c>
      <c r="J124" s="207">
        <v>150</v>
      </c>
      <c r="K124" s="52">
        <f t="shared" si="11"/>
        <v>150</v>
      </c>
      <c r="L124" s="207">
        <v>100</v>
      </c>
      <c r="M124" s="56">
        <f t="shared" si="28"/>
        <v>100</v>
      </c>
      <c r="N124" s="54">
        <f t="shared" si="29"/>
        <v>250</v>
      </c>
      <c r="O124" s="63"/>
      <c r="P124" s="62"/>
    </row>
    <row r="125" spans="1:16" s="3" customFormat="1" ht="17.25" customHeight="1">
      <c r="A125" s="31">
        <f>IF(I125&lt;&gt;"",1+MAX($A$9:A124),"")</f>
        <v>91</v>
      </c>
      <c r="B125" s="32"/>
      <c r="C125" s="32"/>
      <c r="D125" s="33"/>
      <c r="E125" s="194" t="s">
        <v>172</v>
      </c>
      <c r="F125" s="192">
        <v>1</v>
      </c>
      <c r="G125" s="185">
        <v>0</v>
      </c>
      <c r="H125" s="186">
        <f t="shared" si="30"/>
        <v>1</v>
      </c>
      <c r="I125" s="193" t="s">
        <v>108</v>
      </c>
      <c r="J125" s="207">
        <v>150</v>
      </c>
      <c r="K125" s="52">
        <f t="shared" si="11"/>
        <v>150</v>
      </c>
      <c r="L125" s="207">
        <v>100</v>
      </c>
      <c r="M125" s="56">
        <f t="shared" si="28"/>
        <v>100</v>
      </c>
      <c r="N125" s="54">
        <f t="shared" si="29"/>
        <v>250</v>
      </c>
      <c r="O125" s="63"/>
      <c r="P125" s="62"/>
    </row>
    <row r="126" spans="1:16" s="3" customFormat="1" ht="17.25" customHeight="1">
      <c r="A126" s="31">
        <f>IF(I126&lt;&gt;"",1+MAX($A$9:A125),"")</f>
        <v>92</v>
      </c>
      <c r="B126" s="32"/>
      <c r="C126" s="32"/>
      <c r="D126" s="33"/>
      <c r="E126" s="194" t="s">
        <v>173</v>
      </c>
      <c r="F126" s="192">
        <v>1</v>
      </c>
      <c r="G126" s="185">
        <v>0</v>
      </c>
      <c r="H126" s="186">
        <f t="shared" si="30"/>
        <v>1</v>
      </c>
      <c r="I126" s="193" t="s">
        <v>108</v>
      </c>
      <c r="J126" s="207">
        <v>700</v>
      </c>
      <c r="K126" s="52">
        <f t="shared" si="11"/>
        <v>700</v>
      </c>
      <c r="L126" s="207">
        <v>300</v>
      </c>
      <c r="M126" s="56">
        <f t="shared" si="28"/>
        <v>300</v>
      </c>
      <c r="N126" s="54">
        <f t="shared" si="29"/>
        <v>1000</v>
      </c>
      <c r="O126" s="63"/>
      <c r="P126" s="62"/>
    </row>
    <row r="127" spans="1:16" s="3" customFormat="1" ht="17.25" customHeight="1">
      <c r="A127" s="31" t="str">
        <f>IF(I127&lt;&gt;"",1+MAX($A$9:A126),"")</f>
        <v/>
      </c>
      <c r="B127" s="32"/>
      <c r="C127" s="32"/>
      <c r="D127" s="33"/>
      <c r="E127" s="181" t="s">
        <v>174</v>
      </c>
      <c r="F127" s="192"/>
      <c r="G127" s="192"/>
      <c r="H127" s="192"/>
      <c r="I127" s="193"/>
      <c r="J127" s="207"/>
      <c r="K127" s="52"/>
      <c r="L127" s="207"/>
      <c r="M127" s="56"/>
      <c r="N127" s="54"/>
      <c r="O127" s="63"/>
      <c r="P127" s="62"/>
    </row>
    <row r="128" spans="1:16" s="3" customFormat="1" ht="17.25" customHeight="1">
      <c r="A128" s="31">
        <f>IF(I128&lt;&gt;"",1+MAX($A$9:A127),"")</f>
        <v>93</v>
      </c>
      <c r="B128" s="32"/>
      <c r="C128" s="32"/>
      <c r="D128" s="33"/>
      <c r="E128" s="194" t="s">
        <v>175</v>
      </c>
      <c r="F128" s="192">
        <v>23.6</v>
      </c>
      <c r="G128" s="185">
        <v>0.1</v>
      </c>
      <c r="H128" s="186">
        <f t="shared" ref="H128:H129" si="31">IF(F128=0,"",F128*(1+G128))</f>
        <v>25.960000000000004</v>
      </c>
      <c r="I128" s="193" t="s">
        <v>98</v>
      </c>
      <c r="J128" s="207">
        <v>5</v>
      </c>
      <c r="K128" s="52">
        <f t="shared" si="11"/>
        <v>129.80000000000001</v>
      </c>
      <c r="L128" s="207">
        <v>3</v>
      </c>
      <c r="M128" s="56">
        <f t="shared" si="28"/>
        <v>77.88000000000001</v>
      </c>
      <c r="N128" s="54">
        <f t="shared" si="29"/>
        <v>207.68</v>
      </c>
      <c r="O128" s="63"/>
      <c r="P128" s="62"/>
    </row>
    <row r="129" spans="1:16" s="3" customFormat="1" ht="17.25" customHeight="1">
      <c r="A129" s="31">
        <f>IF(I129&lt;&gt;"",1+MAX($A$9:A128),"")</f>
        <v>94</v>
      </c>
      <c r="B129" s="32"/>
      <c r="C129" s="32"/>
      <c r="D129" s="33"/>
      <c r="E129" s="194" t="s">
        <v>176</v>
      </c>
      <c r="F129" s="192">
        <v>23.6</v>
      </c>
      <c r="G129" s="185">
        <v>0.1</v>
      </c>
      <c r="H129" s="186">
        <f t="shared" si="31"/>
        <v>25.960000000000004</v>
      </c>
      <c r="I129" s="193" t="s">
        <v>98</v>
      </c>
      <c r="J129" s="207">
        <v>5</v>
      </c>
      <c r="K129" s="52">
        <f t="shared" si="11"/>
        <v>129.80000000000001</v>
      </c>
      <c r="L129" s="207">
        <v>3</v>
      </c>
      <c r="M129" s="56">
        <f t="shared" si="28"/>
        <v>77.88000000000001</v>
      </c>
      <c r="N129" s="54">
        <f t="shared" si="29"/>
        <v>207.68</v>
      </c>
      <c r="O129" s="63"/>
      <c r="P129" s="62"/>
    </row>
    <row r="130" spans="1:16" s="3" customFormat="1" ht="17.25" customHeight="1">
      <c r="A130" s="31" t="str">
        <f>IF(I130&lt;&gt;"",1+MAX($A$9:A129),"")</f>
        <v/>
      </c>
      <c r="B130" s="32"/>
      <c r="C130" s="32"/>
      <c r="D130" s="33"/>
      <c r="E130" s="181" t="s">
        <v>177</v>
      </c>
      <c r="F130" s="192"/>
      <c r="G130" s="192"/>
      <c r="H130" s="192"/>
      <c r="I130" s="193"/>
      <c r="J130" s="207"/>
      <c r="K130" s="52"/>
      <c r="L130" s="207"/>
      <c r="M130" s="56"/>
      <c r="N130" s="54"/>
      <c r="O130" s="63"/>
      <c r="P130" s="62"/>
    </row>
    <row r="131" spans="1:16" s="3" customFormat="1" ht="17.25" customHeight="1">
      <c r="A131" s="31">
        <f>IF(I131&lt;&gt;"",1+MAX($A$9:A130),"")</f>
        <v>95</v>
      </c>
      <c r="B131" s="32"/>
      <c r="C131" s="32"/>
      <c r="D131" s="33"/>
      <c r="E131" s="194" t="s">
        <v>178</v>
      </c>
      <c r="F131" s="192">
        <v>23.9</v>
      </c>
      <c r="G131" s="185">
        <v>0.1</v>
      </c>
      <c r="H131" s="186">
        <f t="shared" ref="H131" si="32">IF(F131=0,"",F131*(1+G131))</f>
        <v>26.29</v>
      </c>
      <c r="I131" s="193" t="s">
        <v>98</v>
      </c>
      <c r="J131" s="207">
        <v>3</v>
      </c>
      <c r="K131" s="52">
        <f t="shared" si="11"/>
        <v>78.87</v>
      </c>
      <c r="L131" s="207">
        <v>2</v>
      </c>
      <c r="M131" s="56">
        <f t="shared" si="28"/>
        <v>52.58</v>
      </c>
      <c r="N131" s="54">
        <f t="shared" si="29"/>
        <v>131.44999999999999</v>
      </c>
      <c r="O131" s="63"/>
      <c r="P131" s="62"/>
    </row>
    <row r="132" spans="1:16" s="3" customFormat="1" ht="17.25" customHeight="1">
      <c r="A132" s="31" t="str">
        <f>IF(I132&lt;&gt;"",1+MAX($A$9:A131),"")</f>
        <v/>
      </c>
      <c r="B132" s="32"/>
      <c r="C132" s="32"/>
      <c r="D132" s="33"/>
      <c r="E132" s="181" t="s">
        <v>179</v>
      </c>
      <c r="F132" s="192"/>
      <c r="G132" s="192"/>
      <c r="H132" s="192"/>
      <c r="I132" s="193"/>
      <c r="J132" s="207"/>
      <c r="K132" s="52"/>
      <c r="L132" s="207"/>
      <c r="M132" s="56"/>
      <c r="N132" s="54"/>
      <c r="O132" s="63"/>
      <c r="P132" s="62"/>
    </row>
    <row r="133" spans="1:16" s="3" customFormat="1" ht="17.25" customHeight="1">
      <c r="A133" s="31" t="str">
        <f>IF(I133&lt;&gt;"",1+MAX($A$9:A132),"")</f>
        <v/>
      </c>
      <c r="B133" s="32"/>
      <c r="C133" s="32"/>
      <c r="D133" s="33"/>
      <c r="E133" s="195" t="s">
        <v>180</v>
      </c>
      <c r="F133" s="192"/>
      <c r="G133" s="192"/>
      <c r="H133" s="192"/>
      <c r="I133" s="193"/>
      <c r="J133" s="207"/>
      <c r="K133" s="52"/>
      <c r="L133" s="207"/>
      <c r="M133" s="56"/>
      <c r="N133" s="54"/>
      <c r="O133" s="63"/>
      <c r="P133" s="62"/>
    </row>
    <row r="134" spans="1:16" s="3" customFormat="1" ht="17.25" customHeight="1">
      <c r="A134" s="31">
        <f>IF(I134&lt;&gt;"",1+MAX($A$9:A133),"")</f>
        <v>96</v>
      </c>
      <c r="B134" s="32"/>
      <c r="C134" s="32"/>
      <c r="D134" s="33"/>
      <c r="E134" s="196" t="s">
        <v>181</v>
      </c>
      <c r="F134" s="192">
        <v>22</v>
      </c>
      <c r="G134" s="185">
        <v>0</v>
      </c>
      <c r="H134" s="186">
        <f t="shared" ref="H134:H146" si="33">IF(F134=0,"",F134*(1+G134))</f>
        <v>22</v>
      </c>
      <c r="I134" s="193" t="s">
        <v>108</v>
      </c>
      <c r="J134" s="207">
        <v>320</v>
      </c>
      <c r="K134" s="52">
        <f t="shared" si="11"/>
        <v>7040</v>
      </c>
      <c r="L134" s="207">
        <v>120</v>
      </c>
      <c r="M134" s="56">
        <f t="shared" si="28"/>
        <v>2640</v>
      </c>
      <c r="N134" s="54">
        <f t="shared" si="29"/>
        <v>9680</v>
      </c>
      <c r="O134" s="63"/>
      <c r="P134" s="62"/>
    </row>
    <row r="135" spans="1:16" s="3" customFormat="1" ht="17.25" customHeight="1">
      <c r="A135" s="31">
        <f>IF(I135&lt;&gt;"",1+MAX($A$9:A134),"")</f>
        <v>97</v>
      </c>
      <c r="B135" s="32"/>
      <c r="C135" s="32"/>
      <c r="D135" s="33"/>
      <c r="E135" s="194" t="s">
        <v>182</v>
      </c>
      <c r="F135" s="192">
        <v>15</v>
      </c>
      <c r="G135" s="185">
        <v>0</v>
      </c>
      <c r="H135" s="186">
        <f t="shared" si="33"/>
        <v>15</v>
      </c>
      <c r="I135" s="193" t="s">
        <v>108</v>
      </c>
      <c r="J135" s="207">
        <v>310</v>
      </c>
      <c r="K135" s="52">
        <f t="shared" si="11"/>
        <v>4650</v>
      </c>
      <c r="L135" s="207">
        <v>120</v>
      </c>
      <c r="M135" s="56">
        <f t="shared" si="28"/>
        <v>1800</v>
      </c>
      <c r="N135" s="54">
        <f t="shared" si="29"/>
        <v>6450</v>
      </c>
      <c r="O135" s="63"/>
      <c r="P135" s="62"/>
    </row>
    <row r="136" spans="1:16" s="3" customFormat="1" ht="17.25" customHeight="1">
      <c r="A136" s="31">
        <f>IF(I136&lt;&gt;"",1+MAX($A$9:A135),"")</f>
        <v>98</v>
      </c>
      <c r="B136" s="32"/>
      <c r="C136" s="32"/>
      <c r="D136" s="33"/>
      <c r="E136" s="196" t="s">
        <v>183</v>
      </c>
      <c r="F136" s="192">
        <v>16</v>
      </c>
      <c r="G136" s="185">
        <v>0</v>
      </c>
      <c r="H136" s="186">
        <f t="shared" si="33"/>
        <v>16</v>
      </c>
      <c r="I136" s="193" t="s">
        <v>108</v>
      </c>
      <c r="J136" s="207">
        <v>300</v>
      </c>
      <c r="K136" s="52">
        <f t="shared" si="11"/>
        <v>4800</v>
      </c>
      <c r="L136" s="207">
        <v>120</v>
      </c>
      <c r="M136" s="56">
        <f t="shared" si="28"/>
        <v>1920</v>
      </c>
      <c r="N136" s="54">
        <f t="shared" si="29"/>
        <v>6720</v>
      </c>
      <c r="O136" s="63"/>
      <c r="P136" s="62"/>
    </row>
    <row r="137" spans="1:16" s="3" customFormat="1" ht="17.25" customHeight="1">
      <c r="A137" s="31">
        <f>IF(I137&lt;&gt;"",1+MAX($A$9:A136),"")</f>
        <v>99</v>
      </c>
      <c r="B137" s="32"/>
      <c r="C137" s="32"/>
      <c r="D137" s="33"/>
      <c r="E137" s="196" t="s">
        <v>184</v>
      </c>
      <c r="F137" s="192">
        <v>17</v>
      </c>
      <c r="G137" s="185">
        <v>0</v>
      </c>
      <c r="H137" s="186">
        <f t="shared" si="33"/>
        <v>17</v>
      </c>
      <c r="I137" s="193" t="s">
        <v>108</v>
      </c>
      <c r="J137" s="207">
        <v>290</v>
      </c>
      <c r="K137" s="52">
        <f t="shared" si="11"/>
        <v>4930</v>
      </c>
      <c r="L137" s="207">
        <v>120</v>
      </c>
      <c r="M137" s="56">
        <f t="shared" si="28"/>
        <v>2040</v>
      </c>
      <c r="N137" s="54">
        <f t="shared" si="29"/>
        <v>6970</v>
      </c>
      <c r="O137" s="63"/>
      <c r="P137" s="62"/>
    </row>
    <row r="138" spans="1:16" s="3" customFormat="1" ht="17.25" customHeight="1">
      <c r="A138" s="31">
        <f>IF(I138&lt;&gt;"",1+MAX($A$9:A137),"")</f>
        <v>100</v>
      </c>
      <c r="B138" s="32"/>
      <c r="C138" s="32"/>
      <c r="D138" s="33"/>
      <c r="E138" s="196" t="s">
        <v>185</v>
      </c>
      <c r="F138" s="192">
        <v>14</v>
      </c>
      <c r="G138" s="185">
        <v>0</v>
      </c>
      <c r="H138" s="186">
        <f t="shared" si="33"/>
        <v>14</v>
      </c>
      <c r="I138" s="193" t="s">
        <v>108</v>
      </c>
      <c r="J138" s="207">
        <v>280</v>
      </c>
      <c r="K138" s="52">
        <f t="shared" si="11"/>
        <v>3920</v>
      </c>
      <c r="L138" s="207">
        <v>120</v>
      </c>
      <c r="M138" s="56">
        <f t="shared" si="28"/>
        <v>1680</v>
      </c>
      <c r="N138" s="54">
        <f t="shared" si="29"/>
        <v>5600</v>
      </c>
      <c r="O138" s="63"/>
      <c r="P138" s="62"/>
    </row>
    <row r="139" spans="1:16" s="3" customFormat="1" ht="17.25" customHeight="1">
      <c r="A139" s="31" t="str">
        <f>IF(I139&lt;&gt;"",1+MAX($A$9:A138),"")</f>
        <v/>
      </c>
      <c r="B139" s="32"/>
      <c r="C139" s="32"/>
      <c r="D139" s="33"/>
      <c r="E139" s="195" t="s">
        <v>186</v>
      </c>
      <c r="F139" s="192"/>
      <c r="G139" s="185"/>
      <c r="H139" s="186" t="str">
        <f t="shared" si="33"/>
        <v/>
      </c>
      <c r="I139" s="193"/>
      <c r="J139" s="207"/>
      <c r="K139" s="52"/>
      <c r="L139" s="207"/>
      <c r="M139" s="56"/>
      <c r="N139" s="54"/>
      <c r="O139" s="63"/>
      <c r="P139" s="62"/>
    </row>
    <row r="140" spans="1:16" s="3" customFormat="1" ht="17.25" customHeight="1">
      <c r="A140" s="31">
        <f>IF(I140&lt;&gt;"",1+MAX($A$9:A139),"")</f>
        <v>101</v>
      </c>
      <c r="B140" s="32"/>
      <c r="C140" s="32"/>
      <c r="D140" s="33"/>
      <c r="E140" s="196" t="s">
        <v>187</v>
      </c>
      <c r="F140" s="192">
        <v>5</v>
      </c>
      <c r="G140" s="185">
        <v>0</v>
      </c>
      <c r="H140" s="186">
        <f t="shared" si="33"/>
        <v>5</v>
      </c>
      <c r="I140" s="193" t="s">
        <v>108</v>
      </c>
      <c r="J140" s="207">
        <v>325</v>
      </c>
      <c r="K140" s="52">
        <f t="shared" si="11"/>
        <v>1625</v>
      </c>
      <c r="L140" s="207">
        <v>120</v>
      </c>
      <c r="M140" s="56">
        <f t="shared" si="28"/>
        <v>600</v>
      </c>
      <c r="N140" s="54">
        <f t="shared" si="29"/>
        <v>2225</v>
      </c>
      <c r="O140" s="63"/>
      <c r="P140" s="62"/>
    </row>
    <row r="141" spans="1:16" s="3" customFormat="1" ht="17.25" customHeight="1">
      <c r="A141" s="31">
        <f>IF(I141&lt;&gt;"",1+MAX($A$9:A140),"")</f>
        <v>102</v>
      </c>
      <c r="B141" s="32"/>
      <c r="C141" s="32"/>
      <c r="D141" s="33"/>
      <c r="E141" s="196" t="s">
        <v>188</v>
      </c>
      <c r="F141" s="192">
        <v>46</v>
      </c>
      <c r="G141" s="185">
        <v>0</v>
      </c>
      <c r="H141" s="186">
        <f t="shared" si="33"/>
        <v>46</v>
      </c>
      <c r="I141" s="193" t="s">
        <v>108</v>
      </c>
      <c r="J141" s="207">
        <v>290</v>
      </c>
      <c r="K141" s="52">
        <f t="shared" si="11"/>
        <v>13340</v>
      </c>
      <c r="L141" s="207">
        <v>120</v>
      </c>
      <c r="M141" s="56">
        <f t="shared" si="28"/>
        <v>5520</v>
      </c>
      <c r="N141" s="54">
        <f t="shared" si="29"/>
        <v>18860</v>
      </c>
      <c r="O141" s="63"/>
      <c r="P141" s="62"/>
    </row>
    <row r="142" spans="1:16" s="3" customFormat="1" ht="17.25" customHeight="1">
      <c r="A142" s="31" t="str">
        <f>IF(I142&lt;&gt;"",1+MAX($A$9:A141),"")</f>
        <v/>
      </c>
      <c r="B142" s="32"/>
      <c r="C142" s="32"/>
      <c r="D142" s="33"/>
      <c r="E142" s="195" t="s">
        <v>189</v>
      </c>
      <c r="F142" s="192"/>
      <c r="G142" s="185"/>
      <c r="H142" s="186" t="str">
        <f t="shared" si="33"/>
        <v/>
      </c>
      <c r="I142" s="193"/>
      <c r="J142" s="207"/>
      <c r="K142" s="52"/>
      <c r="L142" s="207"/>
      <c r="M142" s="56"/>
      <c r="N142" s="54"/>
      <c r="O142" s="63"/>
      <c r="P142" s="62"/>
    </row>
    <row r="143" spans="1:16" s="3" customFormat="1" ht="17.25" customHeight="1">
      <c r="A143" s="31">
        <f>IF(I143&lt;&gt;"",1+MAX($A$9:A142),"")</f>
        <v>103</v>
      </c>
      <c r="B143" s="32"/>
      <c r="C143" s="32"/>
      <c r="D143" s="33"/>
      <c r="E143" s="196" t="s">
        <v>190</v>
      </c>
      <c r="F143" s="192">
        <v>107</v>
      </c>
      <c r="G143" s="185">
        <v>0</v>
      </c>
      <c r="H143" s="186">
        <f t="shared" si="33"/>
        <v>107</v>
      </c>
      <c r="I143" s="193" t="s">
        <v>108</v>
      </c>
      <c r="J143" s="207">
        <v>35</v>
      </c>
      <c r="K143" s="52">
        <f t="shared" si="11"/>
        <v>3745</v>
      </c>
      <c r="L143" s="207">
        <v>20</v>
      </c>
      <c r="M143" s="56">
        <f t="shared" si="28"/>
        <v>2140</v>
      </c>
      <c r="N143" s="54">
        <f t="shared" si="29"/>
        <v>5885</v>
      </c>
      <c r="O143" s="63"/>
      <c r="P143" s="62"/>
    </row>
    <row r="144" spans="1:16" s="3" customFormat="1" ht="17.25" customHeight="1">
      <c r="A144" s="31">
        <f>IF(I144&lt;&gt;"",1+MAX($A$9:A143),"")</f>
        <v>104</v>
      </c>
      <c r="B144" s="32"/>
      <c r="C144" s="32"/>
      <c r="D144" s="33"/>
      <c r="E144" s="196" t="s">
        <v>191</v>
      </c>
      <c r="F144" s="192">
        <v>112</v>
      </c>
      <c r="G144" s="185">
        <v>0</v>
      </c>
      <c r="H144" s="186">
        <f t="shared" si="33"/>
        <v>112</v>
      </c>
      <c r="I144" s="193" t="s">
        <v>108</v>
      </c>
      <c r="J144" s="207">
        <v>40</v>
      </c>
      <c r="K144" s="52">
        <f t="shared" si="11"/>
        <v>4480</v>
      </c>
      <c r="L144" s="207">
        <v>20</v>
      </c>
      <c r="M144" s="56">
        <f t="shared" si="28"/>
        <v>2240</v>
      </c>
      <c r="N144" s="54">
        <f t="shared" si="29"/>
        <v>6720</v>
      </c>
      <c r="O144" s="63"/>
      <c r="P144" s="62"/>
    </row>
    <row r="145" spans="1:16" s="3" customFormat="1" ht="17.25" customHeight="1">
      <c r="A145" s="31">
        <f>IF(I145&lt;&gt;"",1+MAX($A$9:A144),"")</f>
        <v>105</v>
      </c>
      <c r="B145" s="32"/>
      <c r="C145" s="32"/>
      <c r="D145" s="33"/>
      <c r="E145" s="196" t="s">
        <v>192</v>
      </c>
      <c r="F145" s="192">
        <v>107</v>
      </c>
      <c r="G145" s="185">
        <v>0</v>
      </c>
      <c r="H145" s="186">
        <f t="shared" si="33"/>
        <v>107</v>
      </c>
      <c r="I145" s="193" t="s">
        <v>108</v>
      </c>
      <c r="J145" s="207">
        <v>45</v>
      </c>
      <c r="K145" s="52">
        <f t="shared" si="11"/>
        <v>4815</v>
      </c>
      <c r="L145" s="207">
        <v>20</v>
      </c>
      <c r="M145" s="56">
        <f t="shared" si="28"/>
        <v>2140</v>
      </c>
      <c r="N145" s="54">
        <f t="shared" si="29"/>
        <v>6955</v>
      </c>
      <c r="O145" s="63"/>
      <c r="P145" s="62"/>
    </row>
    <row r="146" spans="1:16" s="3" customFormat="1" ht="17.25" customHeight="1">
      <c r="A146" s="31" t="str">
        <f>IF(I146&lt;&gt;"",1+MAX($A$9:A145),"")</f>
        <v/>
      </c>
      <c r="B146" s="32"/>
      <c r="C146" s="32"/>
      <c r="D146" s="33"/>
      <c r="E146" s="195" t="s">
        <v>193</v>
      </c>
      <c r="F146" s="192"/>
      <c r="G146" s="185"/>
      <c r="H146" s="186" t="str">
        <f t="shared" si="33"/>
        <v/>
      </c>
      <c r="I146" s="193"/>
      <c r="J146" s="207"/>
      <c r="K146" s="52"/>
      <c r="L146" s="207"/>
      <c r="M146" s="56"/>
      <c r="N146" s="54"/>
      <c r="O146" s="63"/>
      <c r="P146" s="62"/>
    </row>
    <row r="147" spans="1:16" s="3" customFormat="1" ht="17.25" customHeight="1">
      <c r="A147" s="31">
        <f>IF(I147&lt;&gt;"",1+MAX($A$9:A146),"")</f>
        <v>106</v>
      </c>
      <c r="B147" s="32"/>
      <c r="C147" s="32"/>
      <c r="D147" s="33"/>
      <c r="E147" s="196" t="s">
        <v>194</v>
      </c>
      <c r="F147" s="192">
        <v>51</v>
      </c>
      <c r="G147" s="185">
        <v>0</v>
      </c>
      <c r="H147" s="186">
        <f>IF(F147=0,"",F147*(1+G147))</f>
        <v>51</v>
      </c>
      <c r="I147" s="193" t="s">
        <v>108</v>
      </c>
      <c r="J147" s="207">
        <v>25</v>
      </c>
      <c r="K147" s="52">
        <f t="shared" si="11"/>
        <v>1275</v>
      </c>
      <c r="L147" s="207">
        <v>15</v>
      </c>
      <c r="M147" s="56">
        <f t="shared" si="28"/>
        <v>765</v>
      </c>
      <c r="N147" s="54">
        <f t="shared" si="29"/>
        <v>2040</v>
      </c>
      <c r="O147" s="63"/>
      <c r="P147" s="62"/>
    </row>
    <row r="148" spans="1:16" s="3" customFormat="1" ht="17.25" customHeight="1">
      <c r="A148" s="31" t="str">
        <f>IF(I148&lt;&gt;"",1+MAX($A$9:A147),"")</f>
        <v/>
      </c>
      <c r="B148" s="32"/>
      <c r="C148" s="32"/>
      <c r="D148" s="33"/>
      <c r="E148" s="195" t="s">
        <v>195</v>
      </c>
      <c r="F148" s="192"/>
      <c r="G148" s="192"/>
      <c r="H148" s="192"/>
      <c r="I148" s="193"/>
      <c r="J148" s="207"/>
      <c r="K148" s="52"/>
      <c r="L148" s="207"/>
      <c r="M148" s="56"/>
      <c r="N148" s="54"/>
      <c r="O148" s="63"/>
      <c r="P148" s="62"/>
    </row>
    <row r="149" spans="1:16" s="3" customFormat="1" ht="17.25" customHeight="1">
      <c r="A149" s="31">
        <f>IF(I149&lt;&gt;"",1+MAX($A$9:A148),"")</f>
        <v>107</v>
      </c>
      <c r="B149" s="32"/>
      <c r="C149" s="32"/>
      <c r="D149" s="33"/>
      <c r="E149" s="196" t="s">
        <v>196</v>
      </c>
      <c r="F149" s="192">
        <v>48969</v>
      </c>
      <c r="G149" s="185">
        <v>0.1</v>
      </c>
      <c r="H149" s="186">
        <f t="shared" ref="H149:H150" si="34">IF(F149=0,"",F149*(1+G149))</f>
        <v>53865.9</v>
      </c>
      <c r="I149" s="193" t="s">
        <v>78</v>
      </c>
      <c r="J149" s="207">
        <v>0.5</v>
      </c>
      <c r="K149" s="52">
        <f t="shared" si="11"/>
        <v>26932.95</v>
      </c>
      <c r="L149" s="207">
        <v>0.3</v>
      </c>
      <c r="M149" s="56">
        <f t="shared" si="28"/>
        <v>16159.77</v>
      </c>
      <c r="N149" s="54">
        <f t="shared" si="29"/>
        <v>43092.72</v>
      </c>
      <c r="O149" s="63"/>
      <c r="P149" s="62"/>
    </row>
    <row r="150" spans="1:16" s="3" customFormat="1" ht="17.25" customHeight="1">
      <c r="A150" s="31">
        <f>IF(I150&lt;&gt;"",1+MAX($A$9:A149),"")</f>
        <v>108</v>
      </c>
      <c r="B150" s="32"/>
      <c r="C150" s="32"/>
      <c r="D150" s="33"/>
      <c r="E150" s="196" t="s">
        <v>197</v>
      </c>
      <c r="F150" s="192">
        <v>76828</v>
      </c>
      <c r="G150" s="185">
        <v>0.1</v>
      </c>
      <c r="H150" s="186">
        <f t="shared" si="34"/>
        <v>84510.8</v>
      </c>
      <c r="I150" s="193" t="s">
        <v>78</v>
      </c>
      <c r="J150" s="207">
        <v>0.3</v>
      </c>
      <c r="K150" s="52">
        <f t="shared" si="11"/>
        <v>25353.24</v>
      </c>
      <c r="L150" s="207">
        <v>0.2</v>
      </c>
      <c r="M150" s="56">
        <f t="shared" si="28"/>
        <v>16902.16</v>
      </c>
      <c r="N150" s="54">
        <f t="shared" si="29"/>
        <v>42255.4</v>
      </c>
      <c r="O150" s="63"/>
      <c r="P150" s="62"/>
    </row>
    <row r="151" spans="1:16" s="3" customFormat="1" ht="17.25" customHeight="1">
      <c r="A151" s="31" t="str">
        <f>IF(I151&lt;&gt;"",1+MAX($A$9:A150),"")</f>
        <v/>
      </c>
      <c r="B151" s="32"/>
      <c r="C151" s="32"/>
      <c r="D151" s="33"/>
      <c r="E151" s="197" t="s">
        <v>198</v>
      </c>
      <c r="F151" s="198"/>
      <c r="G151" s="198"/>
      <c r="H151" s="198"/>
      <c r="I151" s="199"/>
      <c r="J151" s="207"/>
      <c r="K151" s="52"/>
      <c r="L151" s="207"/>
      <c r="M151" s="56"/>
      <c r="N151" s="54"/>
      <c r="O151" s="63"/>
      <c r="P151" s="62"/>
    </row>
    <row r="152" spans="1:16" s="3" customFormat="1" ht="17.25" customHeight="1">
      <c r="A152" s="31">
        <f>IF(I152&lt;&gt;"",1+MAX($A$9:A151),"")</f>
        <v>109</v>
      </c>
      <c r="B152" s="32"/>
      <c r="C152" s="32"/>
      <c r="D152" s="33"/>
      <c r="E152" s="200" t="s">
        <v>199</v>
      </c>
      <c r="F152" s="201">
        <v>16084.44</v>
      </c>
      <c r="G152" s="185">
        <v>0.1</v>
      </c>
      <c r="H152" s="186">
        <f t="shared" ref="H152:H154" si="35">IF(F152=0,"",F152*(1+G152))</f>
        <v>17692.884000000002</v>
      </c>
      <c r="I152" s="199" t="s">
        <v>78</v>
      </c>
      <c r="J152" s="207">
        <v>0.5</v>
      </c>
      <c r="K152" s="52">
        <f t="shared" si="11"/>
        <v>8846.4420000000009</v>
      </c>
      <c r="L152" s="207">
        <v>0.3</v>
      </c>
      <c r="M152" s="56">
        <f t="shared" si="28"/>
        <v>5307.8652000000002</v>
      </c>
      <c r="N152" s="54">
        <f t="shared" si="29"/>
        <v>14154.307200000001</v>
      </c>
      <c r="O152" s="63"/>
      <c r="P152" s="62"/>
    </row>
    <row r="153" spans="1:16" s="3" customFormat="1" ht="17.25" customHeight="1">
      <c r="A153" s="31">
        <f>IF(I153&lt;&gt;"",1+MAX($A$9:A152),"")</f>
        <v>110</v>
      </c>
      <c r="B153" s="32"/>
      <c r="C153" s="32"/>
      <c r="D153" s="33"/>
      <c r="E153" s="202" t="s">
        <v>200</v>
      </c>
      <c r="F153" s="201">
        <v>114.61</v>
      </c>
      <c r="G153" s="185">
        <v>0.1</v>
      </c>
      <c r="H153" s="186">
        <f t="shared" si="35"/>
        <v>126.07100000000001</v>
      </c>
      <c r="I153" s="199" t="s">
        <v>98</v>
      </c>
      <c r="J153" s="207">
        <v>5</v>
      </c>
      <c r="K153" s="52">
        <f t="shared" si="11"/>
        <v>630.35500000000002</v>
      </c>
      <c r="L153" s="207">
        <v>3</v>
      </c>
      <c r="M153" s="56">
        <f t="shared" si="28"/>
        <v>378.21300000000002</v>
      </c>
      <c r="N153" s="54">
        <f t="shared" si="29"/>
        <v>1008.568</v>
      </c>
      <c r="O153" s="63"/>
      <c r="P153" s="62"/>
    </row>
    <row r="154" spans="1:16" s="3" customFormat="1" ht="17.25" customHeight="1">
      <c r="A154" s="31">
        <f>IF(I154&lt;&gt;"",1+MAX($A$9:A153),"")</f>
        <v>111</v>
      </c>
      <c r="B154" s="32"/>
      <c r="C154" s="32"/>
      <c r="D154" s="33"/>
      <c r="E154" s="202" t="s">
        <v>201</v>
      </c>
      <c r="F154" s="201">
        <v>223.35</v>
      </c>
      <c r="G154" s="185">
        <v>0.1</v>
      </c>
      <c r="H154" s="186">
        <f t="shared" si="35"/>
        <v>245.685</v>
      </c>
      <c r="I154" s="199" t="s">
        <v>78</v>
      </c>
      <c r="J154" s="207">
        <v>2</v>
      </c>
      <c r="K154" s="52">
        <f t="shared" si="11"/>
        <v>491.37</v>
      </c>
      <c r="L154" s="207">
        <v>1</v>
      </c>
      <c r="M154" s="56">
        <f t="shared" si="28"/>
        <v>245.685</v>
      </c>
      <c r="N154" s="54">
        <f t="shared" si="29"/>
        <v>737.05500000000006</v>
      </c>
      <c r="O154" s="63"/>
      <c r="P154" s="62"/>
    </row>
    <row r="155" spans="1:16" s="3" customFormat="1" ht="17.25" customHeight="1">
      <c r="A155" s="31" t="str">
        <f>IF(I155&lt;&gt;"",1+MAX($A$9:A154),"")</f>
        <v/>
      </c>
      <c r="B155" s="32"/>
      <c r="C155" s="32"/>
      <c r="D155" s="33"/>
      <c r="E155" s="203" t="s">
        <v>202</v>
      </c>
      <c r="F155" s="198"/>
      <c r="G155" s="198"/>
      <c r="H155" s="198"/>
      <c r="I155" s="199"/>
      <c r="J155" s="207"/>
      <c r="K155" s="52"/>
      <c r="L155" s="207"/>
      <c r="M155" s="56"/>
      <c r="N155" s="54"/>
      <c r="O155" s="63"/>
      <c r="P155" s="62"/>
    </row>
    <row r="156" spans="1:16" s="3" customFormat="1" ht="17.25" customHeight="1">
      <c r="A156" s="31" t="str">
        <f>IF(I156&lt;&gt;"",1+MAX($A$9:A155),"")</f>
        <v/>
      </c>
      <c r="B156" s="32"/>
      <c r="C156" s="32"/>
      <c r="D156" s="33"/>
      <c r="E156" s="197" t="s">
        <v>203</v>
      </c>
      <c r="F156" s="198"/>
      <c r="G156" s="198"/>
      <c r="H156" s="198"/>
      <c r="I156" s="199"/>
      <c r="J156" s="207"/>
      <c r="K156" s="52"/>
      <c r="L156" s="207"/>
      <c r="M156" s="56"/>
      <c r="N156" s="54"/>
      <c r="O156" s="63"/>
      <c r="P156" s="62"/>
    </row>
    <row r="157" spans="1:16" s="3" customFormat="1" ht="17.25" customHeight="1">
      <c r="A157" s="31">
        <f>IF(I157&lt;&gt;"",1+MAX($A$9:A156),"")</f>
        <v>112</v>
      </c>
      <c r="B157" s="32"/>
      <c r="C157" s="32"/>
      <c r="D157" s="33"/>
      <c r="E157" s="202" t="s">
        <v>204</v>
      </c>
      <c r="F157" s="201">
        <v>3119.29</v>
      </c>
      <c r="G157" s="185">
        <v>0.1</v>
      </c>
      <c r="H157" s="186">
        <f t="shared" ref="H157:H163" si="36">IF(F157=0,"",F157*(1+G157))</f>
        <v>3431.2190000000001</v>
      </c>
      <c r="I157" s="199" t="s">
        <v>98</v>
      </c>
      <c r="J157" s="207">
        <v>3</v>
      </c>
      <c r="K157" s="52">
        <f t="shared" si="11"/>
        <v>10293.656999999999</v>
      </c>
      <c r="L157" s="207">
        <v>2</v>
      </c>
      <c r="M157" s="56">
        <f t="shared" ref="M157:M170" si="37">L157*H157</f>
        <v>6862.4380000000001</v>
      </c>
      <c r="N157" s="54">
        <f t="shared" ref="N157:N170" si="38">K157+M157</f>
        <v>17156.095000000001</v>
      </c>
      <c r="O157" s="63"/>
      <c r="P157" s="62"/>
    </row>
    <row r="158" spans="1:16" s="3" customFormat="1" ht="17.25" customHeight="1">
      <c r="A158" s="31">
        <f>IF(I158&lt;&gt;"",1+MAX($A$9:A157),"")</f>
        <v>113</v>
      </c>
      <c r="B158" s="32"/>
      <c r="C158" s="32"/>
      <c r="D158" s="33"/>
      <c r="E158" s="202" t="s">
        <v>205</v>
      </c>
      <c r="F158" s="201">
        <v>552.08000000000004</v>
      </c>
      <c r="G158" s="185">
        <v>0.1</v>
      </c>
      <c r="H158" s="186">
        <f t="shared" si="36"/>
        <v>607.28800000000012</v>
      </c>
      <c r="I158" s="199" t="s">
        <v>98</v>
      </c>
      <c r="J158" s="207">
        <v>4.5</v>
      </c>
      <c r="K158" s="52">
        <f t="shared" si="11"/>
        <v>2732.7960000000007</v>
      </c>
      <c r="L158" s="207">
        <v>3.5</v>
      </c>
      <c r="M158" s="56">
        <f t="shared" si="37"/>
        <v>2125.5080000000003</v>
      </c>
      <c r="N158" s="54">
        <f t="shared" si="38"/>
        <v>4858.304000000001</v>
      </c>
      <c r="O158" s="63"/>
      <c r="P158" s="62"/>
    </row>
    <row r="159" spans="1:16" s="3" customFormat="1" ht="17.25" customHeight="1">
      <c r="A159" s="31">
        <f>IF(I159&lt;&gt;"",1+MAX($A$9:A158),"")</f>
        <v>114</v>
      </c>
      <c r="B159" s="32"/>
      <c r="C159" s="32"/>
      <c r="D159" s="33"/>
      <c r="E159" s="202" t="s">
        <v>206</v>
      </c>
      <c r="F159" s="201">
        <v>718.57</v>
      </c>
      <c r="G159" s="185">
        <v>0.1</v>
      </c>
      <c r="H159" s="186">
        <f t="shared" si="36"/>
        <v>790.42700000000013</v>
      </c>
      <c r="I159" s="199" t="s">
        <v>98</v>
      </c>
      <c r="J159" s="207">
        <v>4.5</v>
      </c>
      <c r="K159" s="52">
        <f t="shared" si="11"/>
        <v>3556.9215000000004</v>
      </c>
      <c r="L159" s="207">
        <v>3.5</v>
      </c>
      <c r="M159" s="56">
        <f t="shared" si="37"/>
        <v>2766.4945000000007</v>
      </c>
      <c r="N159" s="54">
        <f t="shared" si="38"/>
        <v>6323.4160000000011</v>
      </c>
      <c r="O159" s="63"/>
      <c r="P159" s="62"/>
    </row>
    <row r="160" spans="1:16" s="3" customFormat="1" ht="17.25" customHeight="1">
      <c r="A160" s="31">
        <f>IF(I160&lt;&gt;"",1+MAX($A$9:A159),"")</f>
        <v>115</v>
      </c>
      <c r="B160" s="32"/>
      <c r="C160" s="32"/>
      <c r="D160" s="33"/>
      <c r="E160" s="202" t="s">
        <v>207</v>
      </c>
      <c r="F160" s="201">
        <v>468.05</v>
      </c>
      <c r="G160" s="185">
        <v>0.1</v>
      </c>
      <c r="H160" s="186">
        <f t="shared" si="36"/>
        <v>514.85500000000002</v>
      </c>
      <c r="I160" s="199" t="s">
        <v>98</v>
      </c>
      <c r="J160" s="207">
        <v>5</v>
      </c>
      <c r="K160" s="52">
        <f t="shared" si="11"/>
        <v>2574.2750000000001</v>
      </c>
      <c r="L160" s="207">
        <v>3</v>
      </c>
      <c r="M160" s="56">
        <f t="shared" si="37"/>
        <v>1544.5650000000001</v>
      </c>
      <c r="N160" s="54">
        <f t="shared" si="38"/>
        <v>4118.84</v>
      </c>
      <c r="O160" s="63"/>
      <c r="P160" s="62"/>
    </row>
    <row r="161" spans="1:23" s="3" customFormat="1" ht="17.25" customHeight="1">
      <c r="A161" s="31">
        <f>IF(I161&lt;&gt;"",1+MAX($A$9:A160),"")</f>
        <v>116</v>
      </c>
      <c r="B161" s="32"/>
      <c r="C161" s="32"/>
      <c r="D161" s="33"/>
      <c r="E161" s="202" t="s">
        <v>208</v>
      </c>
      <c r="F161" s="201">
        <v>127.45</v>
      </c>
      <c r="G161" s="185">
        <v>0.1</v>
      </c>
      <c r="H161" s="186">
        <f t="shared" si="36"/>
        <v>140.19500000000002</v>
      </c>
      <c r="I161" s="199" t="s">
        <v>98</v>
      </c>
      <c r="J161" s="207">
        <v>3.5</v>
      </c>
      <c r="K161" s="52">
        <f t="shared" si="11"/>
        <v>490.68250000000006</v>
      </c>
      <c r="L161" s="207">
        <v>2.5</v>
      </c>
      <c r="M161" s="56">
        <f t="shared" si="37"/>
        <v>350.48750000000007</v>
      </c>
      <c r="N161" s="54">
        <f t="shared" si="38"/>
        <v>841.17000000000007</v>
      </c>
      <c r="O161" s="63"/>
      <c r="P161" s="62"/>
    </row>
    <row r="162" spans="1:23" s="3" customFormat="1" ht="17.25" customHeight="1">
      <c r="A162" s="31">
        <f>IF(I162&lt;&gt;"",1+MAX($A$9:A161),"")</f>
        <v>117</v>
      </c>
      <c r="B162" s="32"/>
      <c r="C162" s="32"/>
      <c r="D162" s="33"/>
      <c r="E162" s="202" t="s">
        <v>209</v>
      </c>
      <c r="F162" s="201">
        <v>463.03</v>
      </c>
      <c r="G162" s="185">
        <v>0.1</v>
      </c>
      <c r="H162" s="186">
        <f t="shared" si="36"/>
        <v>509.33300000000003</v>
      </c>
      <c r="I162" s="199" t="s">
        <v>98</v>
      </c>
      <c r="J162" s="207">
        <v>5</v>
      </c>
      <c r="K162" s="52">
        <f t="shared" si="11"/>
        <v>2546.665</v>
      </c>
      <c r="L162" s="207">
        <v>3</v>
      </c>
      <c r="M162" s="56">
        <f t="shared" si="37"/>
        <v>1527.999</v>
      </c>
      <c r="N162" s="54">
        <f t="shared" si="38"/>
        <v>4074.6639999999998</v>
      </c>
      <c r="O162" s="63"/>
      <c r="P162" s="62"/>
    </row>
    <row r="163" spans="1:23" s="3" customFormat="1" ht="17.25" customHeight="1">
      <c r="A163" s="31">
        <f>IF(I163&lt;&gt;"",1+MAX($A$9:A162),"")</f>
        <v>118</v>
      </c>
      <c r="B163" s="32"/>
      <c r="C163" s="32"/>
      <c r="D163" s="33"/>
      <c r="E163" s="202" t="s">
        <v>210</v>
      </c>
      <c r="F163" s="201">
        <v>158.81</v>
      </c>
      <c r="G163" s="185">
        <v>0.1</v>
      </c>
      <c r="H163" s="186">
        <f t="shared" si="36"/>
        <v>174.691</v>
      </c>
      <c r="I163" s="199" t="s">
        <v>98</v>
      </c>
      <c r="J163" s="207">
        <v>4.5</v>
      </c>
      <c r="K163" s="52">
        <f t="shared" si="11"/>
        <v>786.10950000000003</v>
      </c>
      <c r="L163" s="207">
        <v>2.5</v>
      </c>
      <c r="M163" s="56">
        <f t="shared" si="37"/>
        <v>436.72750000000002</v>
      </c>
      <c r="N163" s="54">
        <f t="shared" si="38"/>
        <v>1222.837</v>
      </c>
      <c r="O163" s="63"/>
      <c r="P163" s="62"/>
    </row>
    <row r="164" spans="1:23" s="3" customFormat="1" ht="17.25" customHeight="1">
      <c r="A164" s="31" t="str">
        <f>IF(I164&lt;&gt;"",1+MAX($A$9:A163),"")</f>
        <v/>
      </c>
      <c r="B164" s="32"/>
      <c r="C164" s="32"/>
      <c r="D164" s="33"/>
      <c r="E164" s="197" t="s">
        <v>211</v>
      </c>
      <c r="F164" s="198"/>
      <c r="G164" s="198"/>
      <c r="H164" s="198"/>
      <c r="I164" s="199"/>
      <c r="J164" s="207"/>
      <c r="K164" s="52"/>
      <c r="L164" s="207"/>
      <c r="M164" s="56"/>
      <c r="N164" s="54"/>
      <c r="O164" s="63"/>
      <c r="P164" s="62"/>
    </row>
    <row r="165" spans="1:23" s="3" customFormat="1" ht="17.25" customHeight="1">
      <c r="A165" s="31">
        <f>IF(I165&lt;&gt;"",1+MAX($A$9:A164),"")</f>
        <v>119</v>
      </c>
      <c r="B165" s="32"/>
      <c r="C165" s="32"/>
      <c r="D165" s="33"/>
      <c r="E165" s="202" t="s">
        <v>212</v>
      </c>
      <c r="F165" s="198">
        <v>1</v>
      </c>
      <c r="G165" s="185">
        <v>0</v>
      </c>
      <c r="H165" s="186">
        <f t="shared" ref="H165:H167" si="39">IF(F165=0,"",F165*(1+G165))</f>
        <v>1</v>
      </c>
      <c r="I165" s="199" t="s">
        <v>108</v>
      </c>
      <c r="J165" s="207">
        <v>700</v>
      </c>
      <c r="K165" s="52">
        <f t="shared" si="11"/>
        <v>700</v>
      </c>
      <c r="L165" s="207">
        <v>300</v>
      </c>
      <c r="M165" s="56">
        <f t="shared" si="37"/>
        <v>300</v>
      </c>
      <c r="N165" s="54">
        <f t="shared" si="38"/>
        <v>1000</v>
      </c>
      <c r="O165" s="63"/>
      <c r="P165" s="62"/>
    </row>
    <row r="166" spans="1:23" s="3" customFormat="1" ht="17.25" customHeight="1">
      <c r="A166" s="31">
        <f>IF(I166&lt;&gt;"",1+MAX($A$9:A165),"")</f>
        <v>120</v>
      </c>
      <c r="B166" s="32"/>
      <c r="C166" s="32"/>
      <c r="D166" s="33"/>
      <c r="E166" s="200" t="s">
        <v>213</v>
      </c>
      <c r="F166" s="198">
        <v>1</v>
      </c>
      <c r="G166" s="185">
        <v>0</v>
      </c>
      <c r="H166" s="186">
        <f t="shared" si="39"/>
        <v>1</v>
      </c>
      <c r="I166" s="199" t="s">
        <v>108</v>
      </c>
      <c r="J166" s="207">
        <v>6500</v>
      </c>
      <c r="K166" s="52">
        <f t="shared" si="11"/>
        <v>6500</v>
      </c>
      <c r="L166" s="207">
        <v>1500</v>
      </c>
      <c r="M166" s="56">
        <f t="shared" si="37"/>
        <v>1500</v>
      </c>
      <c r="N166" s="54">
        <f t="shared" si="38"/>
        <v>8000</v>
      </c>
      <c r="O166" s="63"/>
      <c r="P166" s="62"/>
    </row>
    <row r="167" spans="1:23" s="3" customFormat="1" ht="17.25" customHeight="1">
      <c r="A167" s="31">
        <f>IF(I167&lt;&gt;"",1+MAX($A$9:A166),"")</f>
        <v>121</v>
      </c>
      <c r="B167" s="32"/>
      <c r="C167" s="32"/>
      <c r="D167" s="33"/>
      <c r="E167" s="202" t="s">
        <v>214</v>
      </c>
      <c r="F167" s="198">
        <v>1</v>
      </c>
      <c r="G167" s="185">
        <v>0</v>
      </c>
      <c r="H167" s="186">
        <f t="shared" si="39"/>
        <v>1</v>
      </c>
      <c r="I167" s="199" t="s">
        <v>108</v>
      </c>
      <c r="J167" s="207">
        <v>150</v>
      </c>
      <c r="K167" s="52">
        <f t="shared" si="11"/>
        <v>150</v>
      </c>
      <c r="L167" s="207">
        <v>100</v>
      </c>
      <c r="M167" s="56">
        <f t="shared" si="37"/>
        <v>100</v>
      </c>
      <c r="N167" s="54">
        <f t="shared" si="38"/>
        <v>250</v>
      </c>
      <c r="O167" s="63"/>
      <c r="P167" s="62"/>
    </row>
    <row r="168" spans="1:23" s="3" customFormat="1" ht="17.25" customHeight="1">
      <c r="A168" s="31">
        <f>IF(I168&lt;&gt;"",1+MAX($A$9:A167),"")</f>
        <v>122</v>
      </c>
      <c r="B168" s="32"/>
      <c r="C168" s="32"/>
      <c r="D168" s="33"/>
      <c r="E168" s="202" t="s">
        <v>215</v>
      </c>
      <c r="F168" s="198">
        <v>1</v>
      </c>
      <c r="G168" s="185">
        <v>0</v>
      </c>
      <c r="H168" s="186">
        <f>IF(F168=0,"",F168*(1+G168))</f>
        <v>1</v>
      </c>
      <c r="I168" s="199" t="s">
        <v>108</v>
      </c>
      <c r="J168" s="207">
        <v>1000</v>
      </c>
      <c r="K168" s="52">
        <f t="shared" si="11"/>
        <v>1000</v>
      </c>
      <c r="L168" s="207">
        <v>500</v>
      </c>
      <c r="M168" s="56">
        <f t="shared" si="37"/>
        <v>500</v>
      </c>
      <c r="N168" s="54">
        <f t="shared" si="38"/>
        <v>1500</v>
      </c>
      <c r="O168" s="63"/>
      <c r="P168" s="62"/>
    </row>
    <row r="169" spans="1:23" s="3" customFormat="1" ht="17.25" customHeight="1">
      <c r="A169" s="31" t="str">
        <f>IF(I169&lt;&gt;"",1+MAX($A$9:A168),"")</f>
        <v/>
      </c>
      <c r="B169" s="32"/>
      <c r="C169" s="32"/>
      <c r="D169" s="33"/>
      <c r="E169" s="204" t="s">
        <v>216</v>
      </c>
      <c r="F169" s="205"/>
      <c r="G169" s="205"/>
      <c r="H169" s="205"/>
      <c r="I169" s="183"/>
      <c r="J169" s="207"/>
      <c r="K169" s="52"/>
      <c r="L169" s="207"/>
      <c r="M169" s="56"/>
      <c r="N169" s="54"/>
      <c r="O169" s="63"/>
      <c r="P169" s="62"/>
    </row>
    <row r="170" spans="1:23" s="3" customFormat="1" ht="17.25" customHeight="1">
      <c r="A170" s="31">
        <f>IF(I170&lt;&gt;"",1+MAX($A$9:A169),"")</f>
        <v>123</v>
      </c>
      <c r="B170" s="32"/>
      <c r="C170" s="32"/>
      <c r="D170" s="33"/>
      <c r="E170" s="206" t="s">
        <v>217</v>
      </c>
      <c r="F170" s="187">
        <v>29.4375</v>
      </c>
      <c r="G170" s="185">
        <v>0.1</v>
      </c>
      <c r="H170" s="186">
        <f t="shared" ref="H170" si="40">IF(F170=0,"",F170*(1+G170))</f>
        <v>32.381250000000001</v>
      </c>
      <c r="I170" s="183" t="s">
        <v>103</v>
      </c>
      <c r="J170" s="207">
        <v>300</v>
      </c>
      <c r="K170" s="52">
        <f t="shared" si="11"/>
        <v>9714.375</v>
      </c>
      <c r="L170" s="207">
        <v>100</v>
      </c>
      <c r="M170" s="56">
        <f t="shared" si="37"/>
        <v>3238.125</v>
      </c>
      <c r="N170" s="54">
        <f t="shared" si="38"/>
        <v>12952.5</v>
      </c>
      <c r="O170" s="63"/>
      <c r="P170" s="62"/>
    </row>
    <row r="171" spans="1:23" ht="16.5" thickBot="1">
      <c r="A171" s="210" t="s">
        <v>33</v>
      </c>
      <c r="B171" s="211"/>
      <c r="C171" s="64"/>
      <c r="D171" s="65"/>
      <c r="E171" s="66"/>
      <c r="F171" s="67"/>
      <c r="G171" s="68"/>
      <c r="H171" s="67"/>
      <c r="I171" s="64"/>
      <c r="J171" s="77"/>
      <c r="K171" s="77"/>
      <c r="L171" s="77"/>
      <c r="M171" s="77"/>
      <c r="N171" s="78">
        <f>SUM(N9:N170)</f>
        <v>4589193.2898234911</v>
      </c>
      <c r="O171" s="78">
        <f>SUM(O26:O170)</f>
        <v>4589193.2898234911</v>
      </c>
      <c r="P171" s="85"/>
      <c r="Q171" s="85"/>
      <c r="R171" s="85"/>
      <c r="S171" s="85"/>
      <c r="T171" s="85"/>
      <c r="U171" s="85"/>
      <c r="V171" s="85"/>
      <c r="W171" s="85"/>
    </row>
    <row r="172" spans="1:23" ht="17.25" thickTop="1" thickBot="1">
      <c r="A172" s="212" t="s">
        <v>34</v>
      </c>
      <c r="B172" s="213"/>
      <c r="C172" s="71"/>
      <c r="D172" s="72"/>
      <c r="E172" s="73"/>
      <c r="F172" s="74"/>
      <c r="G172" s="75"/>
      <c r="H172" s="74"/>
      <c r="I172" s="71"/>
      <c r="J172" s="79">
        <v>0</v>
      </c>
      <c r="K172" s="79"/>
      <c r="L172" s="79"/>
      <c r="M172" s="79"/>
      <c r="N172" s="80">
        <f>N171*J172</f>
        <v>0</v>
      </c>
      <c r="O172" s="86">
        <f>O171*J172</f>
        <v>0</v>
      </c>
      <c r="P172" s="85"/>
      <c r="Q172" s="85"/>
      <c r="R172" s="85"/>
      <c r="S172" s="85"/>
      <c r="T172" s="85"/>
      <c r="U172" s="85"/>
      <c r="V172" s="85"/>
      <c r="W172" s="85"/>
    </row>
    <row r="173" spans="1:23" ht="17.25" thickTop="1" thickBot="1">
      <c r="A173" s="69" t="s">
        <v>35</v>
      </c>
      <c r="B173" s="70"/>
      <c r="C173" s="76"/>
      <c r="D173" s="72"/>
      <c r="E173" s="73"/>
      <c r="F173" s="74"/>
      <c r="G173" s="75"/>
      <c r="H173" s="74"/>
      <c r="I173" s="71"/>
      <c r="J173" s="79">
        <v>0.2</v>
      </c>
      <c r="K173" s="79"/>
      <c r="L173" s="79"/>
      <c r="M173" s="79"/>
      <c r="N173" s="80">
        <f>N171*J173</f>
        <v>917838.65796469827</v>
      </c>
      <c r="O173" s="86">
        <f>O171*J173</f>
        <v>917838.65796469827</v>
      </c>
      <c r="P173" s="85"/>
      <c r="Q173" s="85"/>
      <c r="R173" s="85"/>
      <c r="S173" s="85"/>
      <c r="T173" s="85"/>
      <c r="U173" s="85"/>
      <c r="V173" s="85"/>
      <c r="W173" s="85"/>
    </row>
    <row r="174" spans="1:23" ht="17.25" thickTop="1" thickBot="1">
      <c r="A174" s="69" t="s">
        <v>74</v>
      </c>
      <c r="B174" s="70"/>
      <c r="C174" s="76"/>
      <c r="D174" s="72"/>
      <c r="E174" s="73"/>
      <c r="F174" s="74"/>
      <c r="G174" s="75"/>
      <c r="H174" s="74"/>
      <c r="I174" s="71"/>
      <c r="J174" s="79">
        <v>0</v>
      </c>
      <c r="K174" s="79"/>
      <c r="L174" s="79"/>
      <c r="M174" s="79"/>
      <c r="N174" s="80">
        <f>N171*J174</f>
        <v>0</v>
      </c>
      <c r="O174" s="86">
        <f>O171*J174</f>
        <v>0</v>
      </c>
      <c r="P174" s="85"/>
      <c r="Q174" s="85"/>
      <c r="R174" s="85"/>
      <c r="S174" s="85"/>
      <c r="T174" s="85"/>
      <c r="U174" s="85"/>
      <c r="V174" s="85"/>
      <c r="W174" s="85"/>
    </row>
    <row r="175" spans="1:23" ht="17.25" thickTop="1" thickBot="1">
      <c r="A175" s="212" t="s">
        <v>75</v>
      </c>
      <c r="B175" s="213"/>
      <c r="C175" s="71"/>
      <c r="D175" s="72"/>
      <c r="E175" s="73"/>
      <c r="F175" s="74"/>
      <c r="G175" s="75"/>
      <c r="H175" s="74"/>
      <c r="I175" s="71"/>
      <c r="J175" s="81"/>
      <c r="K175" s="81"/>
      <c r="L175" s="81"/>
      <c r="M175" s="81"/>
      <c r="N175" s="80">
        <f>N171*J175</f>
        <v>0</v>
      </c>
      <c r="O175" s="86">
        <f>SUM(O171:O174)</f>
        <v>5507031.9477881892</v>
      </c>
    </row>
    <row r="176" spans="1:23" ht="18.75" thickTop="1">
      <c r="M176" s="82">
        <f>SUM(M26:M170)</f>
        <v>1669279.0693840208</v>
      </c>
    </row>
    <row r="177" spans="13:13" ht="18">
      <c r="M177" s="83">
        <v>4</v>
      </c>
    </row>
    <row r="178" spans="13:13" ht="18">
      <c r="M178" s="84">
        <f>M176/M177/8</f>
        <v>52164.970918250649</v>
      </c>
    </row>
    <row r="179" spans="13:13" ht="18">
      <c r="M179" s="84">
        <f>M178/20</f>
        <v>2608.2485459125323</v>
      </c>
    </row>
  </sheetData>
  <sortState xmlns:xlrd2="http://schemas.microsoft.com/office/spreadsheetml/2017/richdata2" ref="E583:L599">
    <sortCondition ref="E583"/>
  </sortState>
  <mergeCells count="4">
    <mergeCell ref="A1:O1"/>
    <mergeCell ref="A171:B171"/>
    <mergeCell ref="A172:B172"/>
    <mergeCell ref="A175:B175"/>
  </mergeCells>
  <printOptions horizontalCentered="1"/>
  <pageMargins left="0.43307086614173201" right="0.43307086614173201" top="0.39370078740157499" bottom="0.39370078740157499" header="0.196850393700787" footer="0.196850393700787"/>
  <pageSetup paperSize="9" scale="41" orientation="portrait"/>
  <headerFooter>
    <oddFooter>&amp;C&amp;P of &amp;N</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d = " h t t p : / / w w w . w 3 . o r g / 2 0 0 1 / X M L S c h e m a "   x m l n s : x s i = " h t t p : / / w w w . w 3 . o r g / 2 0 0 1 / X M L S c h e m a - i n s t a n c e " > < T o k e n s / > < / S w i f t T o k e n s > 
</file>

<file path=customXml/itemProps1.xml><?xml version="1.0" encoding="utf-8"?>
<ds:datastoreItem xmlns:ds="http://schemas.openxmlformats.org/officeDocument/2006/customXml" ds:itemID="{3BFB4E81-0D36-4D43-928E-2D68A65A5C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SUMMARY</vt:lpstr>
      <vt:lpstr>BASEBID</vt:lpstr>
      <vt:lpstr>BASEBID!Print_Area</vt:lpstr>
      <vt:lpstr>SUMMARY!Print_Area</vt:lpstr>
      <vt:lpstr>BASEBID!Print_Titles</vt:lpstr>
      <vt:lpstr>SUMMARY!Print_Titles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 H</dc:creator>
  <cp:lastModifiedBy>zeeshan meraj</cp:lastModifiedBy>
  <dcterms:created xsi:type="dcterms:W3CDTF">2013-07-08T09:36:00Z</dcterms:created>
  <dcterms:modified xsi:type="dcterms:W3CDTF">2026-06-09T18:40:08Z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S9Connected">
    <vt:bool>true</vt:bool>
  </property>
  <property fmtid="{D5CDD505-2E9C-101B-9397-08002B2CF9AE}" pid="3" name="PlanSwiftJobName">
    <vt:lpwstr/>
  </property>
  <property fmtid="{D5CDD505-2E9C-101B-9397-08002B2CF9AE}" pid="4" name="PlanSwiftJobGuid">
    <vt:lpwstr/>
  </property>
  <property fmtid="{D5CDD505-2E9C-101B-9397-08002B2CF9AE}" pid="5" name="LinkedDataId">
    <vt:lpwstr>{3BFB4E81-0D36-4D43-928E-2D68A65A5C85}</vt:lpwstr>
  </property>
  <property fmtid="{D5CDD505-2E9C-101B-9397-08002B2CF9AE}" pid="6" name="ICV">
    <vt:lpwstr>7AD750999DC3465285ED44D3F7696040_12</vt:lpwstr>
  </property>
  <property fmtid="{D5CDD505-2E9C-101B-9397-08002B2CF9AE}" pid="7" name="KSOProductBuildVer">
    <vt:lpwstr>1033-12.2.0.23196</vt:lpwstr>
  </property>
</Properties>
</file>