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51E2832E-887B-449E-B33A-38D9D23A0544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Main School Building" sheetId="12" r:id="rId1"/>
  </sheets>
  <definedNames>
    <definedName name="_xlnm._FilterDatabase" localSheetId="0" hidden="1">'Main School Building'!$E$54:$N$448</definedName>
    <definedName name="_xlnm.Print_Area" localSheetId="0">'Main School Building'!$A$1:$O$448</definedName>
    <definedName name="_xlnm.Print_Titles" localSheetId="0">'Main School Building'!$39:$39</definedName>
  </definedNames>
  <calcPr calcId="181029"/>
</workbook>
</file>

<file path=xl/calcChain.xml><?xml version="1.0" encoding="utf-8"?>
<calcChain xmlns="http://schemas.openxmlformats.org/spreadsheetml/2006/main">
  <c r="A51" i="12" l="1"/>
  <c r="A52" i="12"/>
  <c r="A53" i="12"/>
  <c r="A55" i="12"/>
  <c r="A58" i="12"/>
  <c r="A60" i="12"/>
  <c r="A79" i="12"/>
  <c r="A87" i="12"/>
  <c r="A88" i="12"/>
  <c r="A90" i="12"/>
  <c r="A93" i="12"/>
  <c r="A95" i="12"/>
  <c r="A117" i="12"/>
  <c r="A124" i="12"/>
  <c r="A125" i="12"/>
  <c r="A127" i="12"/>
  <c r="A130" i="12"/>
  <c r="A132" i="12"/>
  <c r="A160" i="12"/>
  <c r="A171" i="12"/>
  <c r="A172" i="12"/>
  <c r="A174" i="12"/>
  <c r="A177" i="12"/>
  <c r="A180" i="12"/>
  <c r="A183" i="12"/>
  <c r="A185" i="12"/>
  <c r="A189" i="12"/>
  <c r="A192" i="12"/>
  <c r="A196" i="12"/>
  <c r="A199" i="12"/>
  <c r="A201" i="12"/>
  <c r="A203" i="12"/>
  <c r="A206" i="12"/>
  <c r="A209" i="12"/>
  <c r="A211" i="12"/>
  <c r="A227" i="12"/>
  <c r="A234" i="12"/>
  <c r="A235" i="12"/>
  <c r="A237" i="12"/>
  <c r="A240" i="12"/>
  <c r="A242" i="12"/>
  <c r="A244" i="12"/>
  <c r="A247" i="12"/>
  <c r="A250" i="12"/>
  <c r="A252" i="12"/>
  <c r="A262" i="12"/>
  <c r="A266" i="12"/>
  <c r="A267" i="12"/>
  <c r="A269" i="12"/>
  <c r="A272" i="12"/>
  <c r="A275" i="12"/>
  <c r="A278" i="12"/>
  <c r="A281" i="12"/>
  <c r="A285" i="12"/>
  <c r="A287" i="12"/>
  <c r="A290" i="12"/>
  <c r="A292" i="12"/>
  <c r="A295" i="12"/>
  <c r="A298" i="12"/>
  <c r="A301" i="12"/>
  <c r="A303" i="12"/>
  <c r="A314" i="12"/>
  <c r="A333" i="12"/>
  <c r="A340" i="12"/>
  <c r="A341" i="12"/>
  <c r="A343" i="12"/>
  <c r="A346" i="12"/>
  <c r="A349" i="12"/>
  <c r="A351" i="12"/>
  <c r="A353" i="12"/>
  <c r="A355" i="12"/>
  <c r="A377" i="12"/>
  <c r="A386" i="12"/>
  <c r="A387" i="12"/>
  <c r="A389" i="12"/>
  <c r="A391" i="12"/>
  <c r="A395" i="12"/>
  <c r="A398" i="12"/>
  <c r="A402" i="12"/>
  <c r="A405" i="12"/>
  <c r="A409" i="12"/>
  <c r="A412" i="12"/>
  <c r="A416" i="12"/>
  <c r="A419" i="12"/>
  <c r="A423" i="12"/>
  <c r="A426" i="12"/>
  <c r="A430" i="12"/>
  <c r="A432" i="12"/>
  <c r="A434" i="12"/>
  <c r="L355" i="12"/>
  <c r="M355" i="12"/>
  <c r="N355" i="12"/>
  <c r="L377" i="12"/>
  <c r="M377" i="12"/>
  <c r="N377" i="12"/>
  <c r="L386" i="12"/>
  <c r="M386" i="12"/>
  <c r="N386" i="12"/>
  <c r="L387" i="12"/>
  <c r="M387" i="12"/>
  <c r="N387" i="12"/>
  <c r="H355" i="12"/>
  <c r="H356" i="12"/>
  <c r="L356" i="12" s="1"/>
  <c r="H357" i="12"/>
  <c r="L357" i="12" s="1"/>
  <c r="H358" i="12"/>
  <c r="L358" i="12" s="1"/>
  <c r="H359" i="12"/>
  <c r="L359" i="12" s="1"/>
  <c r="H360" i="12"/>
  <c r="L360" i="12" s="1"/>
  <c r="H361" i="12"/>
  <c r="L361" i="12" s="1"/>
  <c r="H362" i="12"/>
  <c r="L362" i="12" s="1"/>
  <c r="H363" i="12"/>
  <c r="L363" i="12" s="1"/>
  <c r="H364" i="12"/>
  <c r="L364" i="12" s="1"/>
  <c r="H365" i="12"/>
  <c r="L365" i="12" s="1"/>
  <c r="H366" i="12"/>
  <c r="L366" i="12" s="1"/>
  <c r="H367" i="12"/>
  <c r="L367" i="12" s="1"/>
  <c r="H368" i="12"/>
  <c r="L368" i="12" s="1"/>
  <c r="H369" i="12"/>
  <c r="L369" i="12" s="1"/>
  <c r="H370" i="12"/>
  <c r="L370" i="12" s="1"/>
  <c r="H371" i="12"/>
  <c r="M371" i="12" s="1"/>
  <c r="H372" i="12"/>
  <c r="M372" i="12" s="1"/>
  <c r="H373" i="12"/>
  <c r="L373" i="12" s="1"/>
  <c r="H374" i="12"/>
  <c r="L374" i="12" s="1"/>
  <c r="H375" i="12"/>
  <c r="L375" i="12" s="1"/>
  <c r="H376" i="12"/>
  <c r="L376" i="12" s="1"/>
  <c r="H377" i="12"/>
  <c r="H378" i="12"/>
  <c r="M378" i="12" s="1"/>
  <c r="H379" i="12"/>
  <c r="L379" i="12" s="1"/>
  <c r="H380" i="12"/>
  <c r="L380" i="12" s="1"/>
  <c r="H381" i="12"/>
  <c r="L381" i="12" s="1"/>
  <c r="H382" i="12"/>
  <c r="L382" i="12" s="1"/>
  <c r="H383" i="12"/>
  <c r="L383" i="12" s="1"/>
  <c r="H384" i="12"/>
  <c r="L384" i="12" s="1"/>
  <c r="H385" i="12"/>
  <c r="L385" i="12" s="1"/>
  <c r="L314" i="12"/>
  <c r="M314" i="12"/>
  <c r="N314" i="12"/>
  <c r="L333" i="12"/>
  <c r="M333" i="12"/>
  <c r="N333" i="12"/>
  <c r="H314" i="12"/>
  <c r="H315" i="12"/>
  <c r="L315" i="12" s="1"/>
  <c r="H316" i="12"/>
  <c r="L316" i="12" s="1"/>
  <c r="H317" i="12"/>
  <c r="L317" i="12" s="1"/>
  <c r="H318" i="12"/>
  <c r="L318" i="12" s="1"/>
  <c r="H319" i="12"/>
  <c r="L319" i="12" s="1"/>
  <c r="H320" i="12"/>
  <c r="M320" i="12" s="1"/>
  <c r="H321" i="12"/>
  <c r="L321" i="12" s="1"/>
  <c r="H322" i="12"/>
  <c r="L322" i="12" s="1"/>
  <c r="H323" i="12"/>
  <c r="M323" i="12" s="1"/>
  <c r="H324" i="12"/>
  <c r="L324" i="12" s="1"/>
  <c r="H325" i="12"/>
  <c r="L325" i="12" s="1"/>
  <c r="H326" i="12"/>
  <c r="M326" i="12" s="1"/>
  <c r="H327" i="12"/>
  <c r="L327" i="12" s="1"/>
  <c r="H328" i="12"/>
  <c r="L328" i="12" s="1"/>
  <c r="H329" i="12"/>
  <c r="M329" i="12" s="1"/>
  <c r="H330" i="12"/>
  <c r="L330" i="12" s="1"/>
  <c r="H331" i="12"/>
  <c r="L331" i="12" s="1"/>
  <c r="H332" i="12"/>
  <c r="M332" i="12" s="1"/>
  <c r="H333" i="12"/>
  <c r="H334" i="12"/>
  <c r="M334" i="12" s="1"/>
  <c r="H335" i="12"/>
  <c r="L335" i="12" s="1"/>
  <c r="H336" i="12"/>
  <c r="M336" i="12" s="1"/>
  <c r="H337" i="12"/>
  <c r="M337" i="12" s="1"/>
  <c r="H338" i="12"/>
  <c r="M338" i="12" s="1"/>
  <c r="H339" i="12"/>
  <c r="M339" i="12" s="1"/>
  <c r="L252" i="12"/>
  <c r="M252" i="12"/>
  <c r="N252" i="12"/>
  <c r="L262" i="12"/>
  <c r="M262" i="12"/>
  <c r="N262" i="12"/>
  <c r="H252" i="12"/>
  <c r="H253" i="12"/>
  <c r="L253" i="12" s="1"/>
  <c r="H254" i="12"/>
  <c r="L254" i="12" s="1"/>
  <c r="H255" i="12"/>
  <c r="L255" i="12" s="1"/>
  <c r="H256" i="12"/>
  <c r="L256" i="12" s="1"/>
  <c r="H257" i="12"/>
  <c r="L257" i="12" s="1"/>
  <c r="H258" i="12"/>
  <c r="M258" i="12" s="1"/>
  <c r="H259" i="12"/>
  <c r="L259" i="12" s="1"/>
  <c r="H260" i="12"/>
  <c r="M260" i="12" s="1"/>
  <c r="H261" i="12"/>
  <c r="L261" i="12" s="1"/>
  <c r="H262" i="12"/>
  <c r="H263" i="12"/>
  <c r="M263" i="12" s="1"/>
  <c r="H264" i="12"/>
  <c r="M264" i="12" s="1"/>
  <c r="H265" i="12"/>
  <c r="M265" i="12" s="1"/>
  <c r="L211" i="12"/>
  <c r="M211" i="12"/>
  <c r="N211" i="12"/>
  <c r="L227" i="12"/>
  <c r="M227" i="12"/>
  <c r="N227" i="12"/>
  <c r="H211" i="12"/>
  <c r="H212" i="12"/>
  <c r="L212" i="12" s="1"/>
  <c r="H213" i="12"/>
  <c r="L213" i="12" s="1"/>
  <c r="H214" i="12"/>
  <c r="L214" i="12" s="1"/>
  <c r="H215" i="12"/>
  <c r="L215" i="12" s="1"/>
  <c r="H216" i="12"/>
  <c r="L216" i="12" s="1"/>
  <c r="H217" i="12"/>
  <c r="L217" i="12" s="1"/>
  <c r="H218" i="12"/>
  <c r="M218" i="12" s="1"/>
  <c r="H219" i="12"/>
  <c r="L219" i="12" s="1"/>
  <c r="H220" i="12"/>
  <c r="L220" i="12" s="1"/>
  <c r="H221" i="12"/>
  <c r="L221" i="12" s="1"/>
  <c r="H222" i="12"/>
  <c r="L222" i="12" s="1"/>
  <c r="H223" i="12"/>
  <c r="L223" i="12" s="1"/>
  <c r="H224" i="12"/>
  <c r="L224" i="12" s="1"/>
  <c r="H225" i="12"/>
  <c r="L225" i="12" s="1"/>
  <c r="H226" i="12"/>
  <c r="L226" i="12" s="1"/>
  <c r="H227" i="12"/>
  <c r="H228" i="12"/>
  <c r="L228" i="12" s="1"/>
  <c r="H229" i="12"/>
  <c r="M229" i="12" s="1"/>
  <c r="H230" i="12"/>
  <c r="L230" i="12" s="1"/>
  <c r="H231" i="12"/>
  <c r="L231" i="12" s="1"/>
  <c r="H232" i="12"/>
  <c r="M232" i="12" s="1"/>
  <c r="H233" i="12"/>
  <c r="L233" i="12" s="1"/>
  <c r="L160" i="12"/>
  <c r="M160" i="12"/>
  <c r="N160" i="12"/>
  <c r="H132" i="12"/>
  <c r="H133" i="12"/>
  <c r="L133" i="12" s="1"/>
  <c r="H134" i="12"/>
  <c r="L134" i="12" s="1"/>
  <c r="H135" i="12"/>
  <c r="L135" i="12" s="1"/>
  <c r="H136" i="12"/>
  <c r="L136" i="12" s="1"/>
  <c r="H137" i="12"/>
  <c r="L137" i="12" s="1"/>
  <c r="H138" i="12"/>
  <c r="L138" i="12" s="1"/>
  <c r="H139" i="12"/>
  <c r="L139" i="12" s="1"/>
  <c r="H140" i="12"/>
  <c r="M140" i="12" s="1"/>
  <c r="H141" i="12"/>
  <c r="L141" i="12" s="1"/>
  <c r="H142" i="12"/>
  <c r="L142" i="12" s="1"/>
  <c r="H143" i="12"/>
  <c r="L143" i="12" s="1"/>
  <c r="H144" i="12"/>
  <c r="M144" i="12" s="1"/>
  <c r="H145" i="12"/>
  <c r="L145" i="12" s="1"/>
  <c r="H146" i="12"/>
  <c r="L146" i="12" s="1"/>
  <c r="H147" i="12"/>
  <c r="M147" i="12" s="1"/>
  <c r="H148" i="12"/>
  <c r="M148" i="12" s="1"/>
  <c r="H149" i="12"/>
  <c r="L149" i="12" s="1"/>
  <c r="H150" i="12"/>
  <c r="L150" i="12" s="1"/>
  <c r="H151" i="12"/>
  <c r="M151" i="12" s="1"/>
  <c r="H152" i="12"/>
  <c r="L152" i="12" s="1"/>
  <c r="H153" i="12"/>
  <c r="L153" i="12" s="1"/>
  <c r="H154" i="12"/>
  <c r="L154" i="12" s="1"/>
  <c r="H155" i="12"/>
  <c r="M155" i="12" s="1"/>
  <c r="H156" i="12"/>
  <c r="L156" i="12" s="1"/>
  <c r="H157" i="12"/>
  <c r="L157" i="12" s="1"/>
  <c r="H158" i="12"/>
  <c r="L158" i="12" s="1"/>
  <c r="H159" i="12"/>
  <c r="L159" i="12" s="1"/>
  <c r="H160" i="12"/>
  <c r="H161" i="12"/>
  <c r="L161" i="12" s="1"/>
  <c r="H162" i="12"/>
  <c r="L162" i="12" s="1"/>
  <c r="H163" i="12"/>
  <c r="L163" i="12" s="1"/>
  <c r="H164" i="12"/>
  <c r="L164" i="12" s="1"/>
  <c r="H165" i="12"/>
  <c r="L165" i="12" s="1"/>
  <c r="H166" i="12"/>
  <c r="L166" i="12" s="1"/>
  <c r="H167" i="12"/>
  <c r="L167" i="12" s="1"/>
  <c r="H168" i="12"/>
  <c r="M168" i="12" s="1"/>
  <c r="H169" i="12"/>
  <c r="L169" i="12" s="1"/>
  <c r="H170" i="12"/>
  <c r="L170" i="12" s="1"/>
  <c r="L95" i="12"/>
  <c r="M95" i="12"/>
  <c r="N95" i="12"/>
  <c r="L117" i="12"/>
  <c r="M117" i="12"/>
  <c r="N117" i="12"/>
  <c r="H95" i="12"/>
  <c r="H96" i="12"/>
  <c r="L96" i="12" s="1"/>
  <c r="H97" i="12"/>
  <c r="L97" i="12" s="1"/>
  <c r="H98" i="12"/>
  <c r="L98" i="12" s="1"/>
  <c r="H99" i="12"/>
  <c r="L99" i="12" s="1"/>
  <c r="H100" i="12"/>
  <c r="L100" i="12" s="1"/>
  <c r="H101" i="12"/>
  <c r="L101" i="12" s="1"/>
  <c r="H102" i="12"/>
  <c r="L102" i="12" s="1"/>
  <c r="H103" i="12"/>
  <c r="L103" i="12" s="1"/>
  <c r="H104" i="12"/>
  <c r="L104" i="12" s="1"/>
  <c r="H105" i="12"/>
  <c r="M105" i="12" s="1"/>
  <c r="H106" i="12"/>
  <c r="L106" i="12" s="1"/>
  <c r="H107" i="12"/>
  <c r="L107" i="12" s="1"/>
  <c r="H108" i="12"/>
  <c r="M108" i="12" s="1"/>
  <c r="H109" i="12"/>
  <c r="L109" i="12" s="1"/>
  <c r="H110" i="12"/>
  <c r="L110" i="12" s="1"/>
  <c r="H111" i="12"/>
  <c r="M111" i="12" s="1"/>
  <c r="H112" i="12"/>
  <c r="L112" i="12" s="1"/>
  <c r="H113" i="12"/>
  <c r="L113" i="12" s="1"/>
  <c r="H114" i="12"/>
  <c r="L114" i="12" s="1"/>
  <c r="H115" i="12"/>
  <c r="L115" i="12" s="1"/>
  <c r="H116" i="12"/>
  <c r="M116" i="12" s="1"/>
  <c r="H117" i="12"/>
  <c r="H118" i="12"/>
  <c r="M118" i="12" s="1"/>
  <c r="H119" i="12"/>
  <c r="M119" i="12" s="1"/>
  <c r="H120" i="12"/>
  <c r="L120" i="12" s="1"/>
  <c r="H121" i="12"/>
  <c r="M121" i="12" s="1"/>
  <c r="H122" i="12"/>
  <c r="L122" i="12" s="1"/>
  <c r="H123" i="12"/>
  <c r="L123" i="12" s="1"/>
  <c r="L60" i="12"/>
  <c r="M60" i="12"/>
  <c r="N60" i="12"/>
  <c r="L79" i="12"/>
  <c r="M79" i="12"/>
  <c r="N79" i="12"/>
  <c r="L87" i="12"/>
  <c r="M87" i="12"/>
  <c r="N87" i="12"/>
  <c r="L88" i="12"/>
  <c r="M88" i="12"/>
  <c r="N88" i="12"/>
  <c r="L90" i="12"/>
  <c r="M90" i="12"/>
  <c r="N90" i="12"/>
  <c r="L93" i="12"/>
  <c r="M93" i="12"/>
  <c r="N93" i="12"/>
  <c r="L124" i="12"/>
  <c r="M124" i="12"/>
  <c r="N124" i="12"/>
  <c r="L125" i="12"/>
  <c r="M125" i="12"/>
  <c r="N125" i="12"/>
  <c r="L127" i="12"/>
  <c r="M127" i="12"/>
  <c r="N127" i="12"/>
  <c r="L130" i="12"/>
  <c r="M130" i="12"/>
  <c r="N130" i="12"/>
  <c r="L132" i="12"/>
  <c r="M132" i="12"/>
  <c r="N132" i="12"/>
  <c r="L171" i="12"/>
  <c r="M171" i="12"/>
  <c r="N171" i="12"/>
  <c r="L172" i="12"/>
  <c r="M172" i="12"/>
  <c r="N172" i="12"/>
  <c r="L174" i="12"/>
  <c r="M174" i="12"/>
  <c r="N174" i="12"/>
  <c r="L177" i="12"/>
  <c r="M177" i="12"/>
  <c r="N177" i="12"/>
  <c r="L180" i="12"/>
  <c r="M180" i="12"/>
  <c r="N180" i="12"/>
  <c r="L183" i="12"/>
  <c r="M183" i="12"/>
  <c r="N183" i="12"/>
  <c r="L185" i="12"/>
  <c r="M185" i="12"/>
  <c r="N185" i="12"/>
  <c r="L189" i="12"/>
  <c r="M189" i="12"/>
  <c r="N189" i="12"/>
  <c r="L192" i="12"/>
  <c r="M192" i="12"/>
  <c r="N192" i="12"/>
  <c r="L196" i="12"/>
  <c r="M196" i="12"/>
  <c r="N196" i="12"/>
  <c r="L199" i="12"/>
  <c r="M199" i="12"/>
  <c r="N199" i="12"/>
  <c r="L201" i="12"/>
  <c r="M201" i="12"/>
  <c r="N201" i="12"/>
  <c r="L203" i="12"/>
  <c r="M203" i="12"/>
  <c r="N203" i="12"/>
  <c r="L206" i="12"/>
  <c r="M206" i="12"/>
  <c r="N206" i="12"/>
  <c r="L209" i="12"/>
  <c r="M209" i="12"/>
  <c r="N209" i="12"/>
  <c r="L234" i="12"/>
  <c r="M234" i="12"/>
  <c r="N234" i="12"/>
  <c r="L235" i="12"/>
  <c r="M235" i="12"/>
  <c r="N235" i="12"/>
  <c r="L237" i="12"/>
  <c r="M237" i="12"/>
  <c r="N237" i="12"/>
  <c r="L240" i="12"/>
  <c r="M240" i="12"/>
  <c r="N240" i="12"/>
  <c r="L242" i="12"/>
  <c r="M242" i="12"/>
  <c r="N242" i="12"/>
  <c r="L244" i="12"/>
  <c r="M244" i="12"/>
  <c r="N244" i="12"/>
  <c r="L247" i="12"/>
  <c r="M247" i="12"/>
  <c r="N247" i="12"/>
  <c r="L250" i="12"/>
  <c r="M250" i="12"/>
  <c r="N250" i="12"/>
  <c r="L266" i="12"/>
  <c r="M266" i="12"/>
  <c r="N266" i="12"/>
  <c r="L267" i="12"/>
  <c r="M267" i="12"/>
  <c r="N267" i="12"/>
  <c r="L269" i="12"/>
  <c r="M269" i="12"/>
  <c r="N269" i="12"/>
  <c r="L272" i="12"/>
  <c r="M272" i="12"/>
  <c r="N272" i="12"/>
  <c r="L275" i="12"/>
  <c r="M275" i="12"/>
  <c r="N275" i="12"/>
  <c r="L278" i="12"/>
  <c r="M278" i="12"/>
  <c r="N278" i="12"/>
  <c r="L281" i="12"/>
  <c r="M281" i="12"/>
  <c r="N281" i="12"/>
  <c r="L285" i="12"/>
  <c r="M285" i="12"/>
  <c r="N285" i="12"/>
  <c r="L287" i="12"/>
  <c r="M287" i="12"/>
  <c r="N287" i="12"/>
  <c r="L290" i="12"/>
  <c r="M290" i="12"/>
  <c r="N290" i="12"/>
  <c r="L292" i="12"/>
  <c r="M292" i="12"/>
  <c r="N292" i="12"/>
  <c r="L295" i="12"/>
  <c r="M295" i="12"/>
  <c r="N295" i="12"/>
  <c r="L298" i="12"/>
  <c r="M298" i="12"/>
  <c r="N298" i="12"/>
  <c r="L301" i="12"/>
  <c r="M301" i="12"/>
  <c r="N301" i="12"/>
  <c r="L303" i="12"/>
  <c r="M303" i="12"/>
  <c r="N303" i="12"/>
  <c r="L340" i="12"/>
  <c r="M340" i="12"/>
  <c r="N340" i="12"/>
  <c r="L341" i="12"/>
  <c r="M341" i="12"/>
  <c r="N341" i="12"/>
  <c r="L343" i="12"/>
  <c r="M343" i="12"/>
  <c r="N343" i="12"/>
  <c r="L346" i="12"/>
  <c r="M346" i="12"/>
  <c r="N346" i="12"/>
  <c r="L349" i="12"/>
  <c r="M349" i="12"/>
  <c r="N349" i="12"/>
  <c r="L351" i="12"/>
  <c r="M351" i="12"/>
  <c r="N351" i="12"/>
  <c r="L353" i="12"/>
  <c r="M353" i="12"/>
  <c r="N353" i="12"/>
  <c r="L389" i="12"/>
  <c r="M389" i="12"/>
  <c r="N389" i="12"/>
  <c r="L391" i="12"/>
  <c r="M391" i="12"/>
  <c r="N391" i="12"/>
  <c r="L395" i="12"/>
  <c r="M395" i="12"/>
  <c r="N395" i="12"/>
  <c r="L398" i="12"/>
  <c r="M398" i="12"/>
  <c r="N398" i="12"/>
  <c r="L402" i="12"/>
  <c r="M402" i="12"/>
  <c r="N402" i="12"/>
  <c r="L405" i="12"/>
  <c r="M405" i="12"/>
  <c r="N405" i="12"/>
  <c r="L409" i="12"/>
  <c r="M409" i="12"/>
  <c r="N409" i="12"/>
  <c r="L412" i="12"/>
  <c r="M412" i="12"/>
  <c r="N412" i="12"/>
  <c r="L416" i="12"/>
  <c r="M416" i="12"/>
  <c r="N416" i="12"/>
  <c r="L419" i="12"/>
  <c r="M419" i="12"/>
  <c r="N419" i="12"/>
  <c r="L423" i="12"/>
  <c r="M423" i="12"/>
  <c r="N423" i="12"/>
  <c r="L426" i="12"/>
  <c r="M426" i="12"/>
  <c r="N426" i="12"/>
  <c r="L430" i="12"/>
  <c r="M430" i="12"/>
  <c r="N430" i="12"/>
  <c r="L432" i="12"/>
  <c r="M432" i="12"/>
  <c r="N432" i="12"/>
  <c r="L434" i="12"/>
  <c r="M434" i="12"/>
  <c r="N434" i="12"/>
  <c r="H60" i="12"/>
  <c r="H61" i="12"/>
  <c r="L61" i="12" s="1"/>
  <c r="H62" i="12"/>
  <c r="L62" i="12" s="1"/>
  <c r="H63" i="12"/>
  <c r="M63" i="12" s="1"/>
  <c r="H64" i="12"/>
  <c r="L64" i="12" s="1"/>
  <c r="H65" i="12"/>
  <c r="L65" i="12" s="1"/>
  <c r="H66" i="12"/>
  <c r="L66" i="12" s="1"/>
  <c r="H67" i="12"/>
  <c r="M67" i="12" s="1"/>
  <c r="H68" i="12"/>
  <c r="L68" i="12" s="1"/>
  <c r="H69" i="12"/>
  <c r="L69" i="12" s="1"/>
  <c r="H70" i="12"/>
  <c r="L70" i="12" s="1"/>
  <c r="H71" i="12"/>
  <c r="L71" i="12" s="1"/>
  <c r="H72" i="12"/>
  <c r="L72" i="12" s="1"/>
  <c r="H73" i="12"/>
  <c r="L73" i="12" s="1"/>
  <c r="H74" i="12"/>
  <c r="L74" i="12" s="1"/>
  <c r="H75" i="12"/>
  <c r="M75" i="12" s="1"/>
  <c r="H76" i="12"/>
  <c r="L76" i="12" s="1"/>
  <c r="H77" i="12"/>
  <c r="L77" i="12" s="1"/>
  <c r="H78" i="12"/>
  <c r="M78" i="12" s="1"/>
  <c r="H79" i="12"/>
  <c r="H80" i="12"/>
  <c r="L80" i="12" s="1"/>
  <c r="H81" i="12"/>
  <c r="L81" i="12" s="1"/>
  <c r="H82" i="12"/>
  <c r="L82" i="12" s="1"/>
  <c r="H83" i="12"/>
  <c r="L83" i="12" s="1"/>
  <c r="H84" i="12"/>
  <c r="M84" i="12" s="1"/>
  <c r="H85" i="12"/>
  <c r="L85" i="12" s="1"/>
  <c r="H86" i="12"/>
  <c r="L86" i="12" s="1"/>
  <c r="L323" i="12" l="1"/>
  <c r="M375" i="12"/>
  <c r="N375" i="12" s="1"/>
  <c r="M368" i="12"/>
  <c r="N368" i="12" s="1"/>
  <c r="L320" i="12"/>
  <c r="N320" i="12" s="1"/>
  <c r="M374" i="12"/>
  <c r="N374" i="12" s="1"/>
  <c r="M360" i="12"/>
  <c r="N360" i="12" s="1"/>
  <c r="L372" i="12"/>
  <c r="N372" i="12" s="1"/>
  <c r="M357" i="12"/>
  <c r="N357" i="12" s="1"/>
  <c r="L378" i="12"/>
  <c r="N378" i="12" s="1"/>
  <c r="M384" i="12"/>
  <c r="N384" i="12" s="1"/>
  <c r="M254" i="12"/>
  <c r="N254" i="12" s="1"/>
  <c r="M381" i="12"/>
  <c r="N381" i="12" s="1"/>
  <c r="L371" i="12"/>
  <c r="N371" i="12" s="1"/>
  <c r="M385" i="12"/>
  <c r="N385" i="12" s="1"/>
  <c r="M361" i="12"/>
  <c r="N361" i="12" s="1"/>
  <c r="L265" i="12"/>
  <c r="N265" i="12" s="1"/>
  <c r="M322" i="12"/>
  <c r="N322" i="12" s="1"/>
  <c r="M364" i="12"/>
  <c r="N364" i="12" s="1"/>
  <c r="M367" i="12"/>
  <c r="N367" i="12" s="1"/>
  <c r="L339" i="12"/>
  <c r="N339" i="12" s="1"/>
  <c r="L332" i="12"/>
  <c r="N332" i="12" s="1"/>
  <c r="M316" i="12"/>
  <c r="N316" i="12" s="1"/>
  <c r="M380" i="12"/>
  <c r="N380" i="12" s="1"/>
  <c r="M363" i="12"/>
  <c r="N363" i="12" s="1"/>
  <c r="M356" i="12"/>
  <c r="N356" i="12" s="1"/>
  <c r="L338" i="12"/>
  <c r="N338" i="12" s="1"/>
  <c r="L329" i="12"/>
  <c r="N329" i="12" s="1"/>
  <c r="M315" i="12"/>
  <c r="N315" i="12" s="1"/>
  <c r="M383" i="12"/>
  <c r="N383" i="12" s="1"/>
  <c r="M373" i="12"/>
  <c r="N373" i="12" s="1"/>
  <c r="M370" i="12"/>
  <c r="N370" i="12" s="1"/>
  <c r="M366" i="12"/>
  <c r="N366" i="12" s="1"/>
  <c r="M359" i="12"/>
  <c r="N359" i="12" s="1"/>
  <c r="L337" i="12"/>
  <c r="N337" i="12" s="1"/>
  <c r="L326" i="12"/>
  <c r="N326" i="12" s="1"/>
  <c r="L336" i="12"/>
  <c r="N336" i="12" s="1"/>
  <c r="M324" i="12"/>
  <c r="N324" i="12" s="1"/>
  <c r="M382" i="12"/>
  <c r="N382" i="12" s="1"/>
  <c r="M379" i="12"/>
  <c r="N379" i="12" s="1"/>
  <c r="M376" i="12"/>
  <c r="N376" i="12" s="1"/>
  <c r="M369" i="12"/>
  <c r="N369" i="12" s="1"/>
  <c r="M365" i="12"/>
  <c r="N365" i="12" s="1"/>
  <c r="M362" i="12"/>
  <c r="N362" i="12" s="1"/>
  <c r="M358" i="12"/>
  <c r="N358" i="12" s="1"/>
  <c r="M220" i="12"/>
  <c r="N220" i="12" s="1"/>
  <c r="L334" i="12"/>
  <c r="N334" i="12" s="1"/>
  <c r="M161" i="12"/>
  <c r="N161" i="12" s="1"/>
  <c r="M335" i="12"/>
  <c r="N335" i="12" s="1"/>
  <c r="M319" i="12"/>
  <c r="N319" i="12" s="1"/>
  <c r="M261" i="12"/>
  <c r="N261" i="12" s="1"/>
  <c r="M331" i="12"/>
  <c r="N331" i="12" s="1"/>
  <c r="M325" i="12"/>
  <c r="N325" i="12" s="1"/>
  <c r="L260" i="12"/>
  <c r="N260" i="12" s="1"/>
  <c r="M328" i="12"/>
  <c r="N328" i="12" s="1"/>
  <c r="M321" i="12"/>
  <c r="N321" i="12" s="1"/>
  <c r="M318" i="12"/>
  <c r="N318" i="12" s="1"/>
  <c r="L151" i="12"/>
  <c r="N151" i="12" s="1"/>
  <c r="L232" i="12"/>
  <c r="N232" i="12" s="1"/>
  <c r="L258" i="12"/>
  <c r="N258" i="12" s="1"/>
  <c r="L229" i="12"/>
  <c r="N229" i="12" s="1"/>
  <c r="L263" i="12"/>
  <c r="N263" i="12" s="1"/>
  <c r="M255" i="12"/>
  <c r="N255" i="12" s="1"/>
  <c r="M330" i="12"/>
  <c r="N330" i="12" s="1"/>
  <c r="M327" i="12"/>
  <c r="N327" i="12" s="1"/>
  <c r="M317" i="12"/>
  <c r="N317" i="12" s="1"/>
  <c r="N323" i="12"/>
  <c r="L264" i="12"/>
  <c r="N264" i="12" s="1"/>
  <c r="M257" i="12"/>
  <c r="N257" i="12" s="1"/>
  <c r="L218" i="12"/>
  <c r="N218" i="12" s="1"/>
  <c r="L155" i="12"/>
  <c r="N155" i="12" s="1"/>
  <c r="M213" i="12"/>
  <c r="N213" i="12" s="1"/>
  <c r="M256" i="12"/>
  <c r="N256" i="12" s="1"/>
  <c r="M253" i="12"/>
  <c r="N253" i="12" s="1"/>
  <c r="M154" i="12"/>
  <c r="M226" i="12"/>
  <c r="N226" i="12" s="1"/>
  <c r="M259" i="12"/>
  <c r="N259" i="12" s="1"/>
  <c r="M223" i="12"/>
  <c r="N223" i="12" s="1"/>
  <c r="M222" i="12"/>
  <c r="N222" i="12" s="1"/>
  <c r="L168" i="12"/>
  <c r="L144" i="12"/>
  <c r="N144" i="12" s="1"/>
  <c r="M231" i="12"/>
  <c r="N231" i="12" s="1"/>
  <c r="M228" i="12"/>
  <c r="N228" i="12" s="1"/>
  <c r="M225" i="12"/>
  <c r="N225" i="12" s="1"/>
  <c r="M219" i="12"/>
  <c r="N219" i="12" s="1"/>
  <c r="M216" i="12"/>
  <c r="N216" i="12" s="1"/>
  <c r="N154" i="12"/>
  <c r="M167" i="12"/>
  <c r="N167" i="12" s="1"/>
  <c r="M143" i="12"/>
  <c r="N143" i="12" s="1"/>
  <c r="M158" i="12"/>
  <c r="N158" i="12" s="1"/>
  <c r="M137" i="12"/>
  <c r="N137" i="12" s="1"/>
  <c r="M230" i="12"/>
  <c r="N230" i="12" s="1"/>
  <c r="M221" i="12"/>
  <c r="N221" i="12" s="1"/>
  <c r="M215" i="12"/>
  <c r="N215" i="12" s="1"/>
  <c r="M212" i="12"/>
  <c r="N212" i="12" s="1"/>
  <c r="N168" i="12"/>
  <c r="M166" i="12"/>
  <c r="N166" i="12" s="1"/>
  <c r="M233" i="12"/>
  <c r="N233" i="12" s="1"/>
  <c r="M224" i="12"/>
  <c r="N224" i="12" s="1"/>
  <c r="M214" i="12"/>
  <c r="N214" i="12" s="1"/>
  <c r="L108" i="12"/>
  <c r="N108" i="12" s="1"/>
  <c r="M217" i="12"/>
  <c r="N217" i="12" s="1"/>
  <c r="L105" i="12"/>
  <c r="N105" i="12" s="1"/>
  <c r="M170" i="12"/>
  <c r="N170" i="12" s="1"/>
  <c r="M163" i="12"/>
  <c r="N163" i="12" s="1"/>
  <c r="M150" i="12"/>
  <c r="N150" i="12" s="1"/>
  <c r="L147" i="12"/>
  <c r="N147" i="12" s="1"/>
  <c r="L140" i="12"/>
  <c r="N140" i="12" s="1"/>
  <c r="M136" i="12"/>
  <c r="N136" i="12" s="1"/>
  <c r="M122" i="12"/>
  <c r="N122" i="12" s="1"/>
  <c r="L116" i="12"/>
  <c r="N116" i="12" s="1"/>
  <c r="M104" i="12"/>
  <c r="N104" i="12" s="1"/>
  <c r="M157" i="12"/>
  <c r="N157" i="12" s="1"/>
  <c r="M146" i="12"/>
  <c r="N146" i="12" s="1"/>
  <c r="M142" i="12"/>
  <c r="N142" i="12" s="1"/>
  <c r="M139" i="12"/>
  <c r="N139" i="12" s="1"/>
  <c r="M114" i="12"/>
  <c r="N114" i="12" s="1"/>
  <c r="M101" i="12"/>
  <c r="N101" i="12" s="1"/>
  <c r="M153" i="12"/>
  <c r="N153" i="12" s="1"/>
  <c r="M135" i="12"/>
  <c r="N135" i="12" s="1"/>
  <c r="M164" i="12"/>
  <c r="N164" i="12" s="1"/>
  <c r="L148" i="12"/>
  <c r="N148" i="12" s="1"/>
  <c r="L121" i="12"/>
  <c r="N121" i="12" s="1"/>
  <c r="M112" i="12"/>
  <c r="N112" i="12" s="1"/>
  <c r="M98" i="12"/>
  <c r="N98" i="12" s="1"/>
  <c r="M169" i="12"/>
  <c r="N169" i="12" s="1"/>
  <c r="M162" i="12"/>
  <c r="N162" i="12" s="1"/>
  <c r="M159" i="12"/>
  <c r="N159" i="12" s="1"/>
  <c r="M156" i="12"/>
  <c r="N156" i="12" s="1"/>
  <c r="M149" i="12"/>
  <c r="N149" i="12" s="1"/>
  <c r="M145" i="12"/>
  <c r="N145" i="12" s="1"/>
  <c r="M138" i="12"/>
  <c r="N138" i="12" s="1"/>
  <c r="L119" i="12"/>
  <c r="N119" i="12" s="1"/>
  <c r="M97" i="12"/>
  <c r="N97" i="12" s="1"/>
  <c r="M165" i="12"/>
  <c r="N165" i="12" s="1"/>
  <c r="M152" i="12"/>
  <c r="N152" i="12" s="1"/>
  <c r="M141" i="12"/>
  <c r="N141" i="12" s="1"/>
  <c r="M134" i="12"/>
  <c r="N134" i="12" s="1"/>
  <c r="L118" i="12"/>
  <c r="N118" i="12" s="1"/>
  <c r="L111" i="12"/>
  <c r="N111" i="12" s="1"/>
  <c r="M133" i="12"/>
  <c r="N133" i="12" s="1"/>
  <c r="M107" i="12"/>
  <c r="N107" i="12" s="1"/>
  <c r="M120" i="12"/>
  <c r="N120" i="12" s="1"/>
  <c r="M113" i="12"/>
  <c r="N113" i="12" s="1"/>
  <c r="M110" i="12"/>
  <c r="N110" i="12" s="1"/>
  <c r="M103" i="12"/>
  <c r="N103" i="12" s="1"/>
  <c r="M100" i="12"/>
  <c r="N100" i="12" s="1"/>
  <c r="M106" i="12"/>
  <c r="N106" i="12" s="1"/>
  <c r="M96" i="12"/>
  <c r="N96" i="12" s="1"/>
  <c r="M123" i="12"/>
  <c r="N123" i="12" s="1"/>
  <c r="M99" i="12"/>
  <c r="N99" i="12" s="1"/>
  <c r="M109" i="12"/>
  <c r="N109" i="12" s="1"/>
  <c r="M102" i="12"/>
  <c r="N102" i="12" s="1"/>
  <c r="M115" i="12"/>
  <c r="N115" i="12" s="1"/>
  <c r="L75" i="12"/>
  <c r="N75" i="12" s="1"/>
  <c r="M74" i="12"/>
  <c r="N74" i="12" s="1"/>
  <c r="L84" i="12"/>
  <c r="N84" i="12" s="1"/>
  <c r="M70" i="12"/>
  <c r="N70" i="12" s="1"/>
  <c r="L67" i="12"/>
  <c r="N67" i="12" s="1"/>
  <c r="L78" i="12"/>
  <c r="N78" i="12" s="1"/>
  <c r="M77" i="12"/>
  <c r="N77" i="12" s="1"/>
  <c r="M80" i="12"/>
  <c r="N80" i="12" s="1"/>
  <c r="L63" i="12"/>
  <c r="N63" i="12" s="1"/>
  <c r="M73" i="12"/>
  <c r="N73" i="12" s="1"/>
  <c r="M66" i="12"/>
  <c r="N66" i="12" s="1"/>
  <c r="M62" i="12"/>
  <c r="N62" i="12" s="1"/>
  <c r="M83" i="12"/>
  <c r="N83" i="12" s="1"/>
  <c r="M76" i="12"/>
  <c r="N76" i="12" s="1"/>
  <c r="M69" i="12"/>
  <c r="N69" i="12" s="1"/>
  <c r="M86" i="12"/>
  <c r="N86" i="12" s="1"/>
  <c r="M65" i="12"/>
  <c r="N65" i="12" s="1"/>
  <c r="M61" i="12"/>
  <c r="N61" i="12" s="1"/>
  <c r="M82" i="12"/>
  <c r="N82" i="12" s="1"/>
  <c r="M72" i="12"/>
  <c r="N72" i="12" s="1"/>
  <c r="M68" i="12"/>
  <c r="N68" i="12" s="1"/>
  <c r="M85" i="12"/>
  <c r="N85" i="12" s="1"/>
  <c r="M64" i="12"/>
  <c r="N64" i="12" s="1"/>
  <c r="M81" i="12"/>
  <c r="N81" i="12" s="1"/>
  <c r="M71" i="12"/>
  <c r="N71" i="12" s="1"/>
  <c r="H444" i="12"/>
  <c r="H443" i="12"/>
  <c r="H442" i="12"/>
  <c r="H441" i="12"/>
  <c r="H440" i="12"/>
  <c r="H439" i="12"/>
  <c r="H438" i="12"/>
  <c r="H437" i="12"/>
  <c r="H436" i="12"/>
  <c r="H435" i="12"/>
  <c r="H433" i="12"/>
  <c r="H431" i="12"/>
  <c r="H429" i="12"/>
  <c r="H428" i="12"/>
  <c r="H427" i="12"/>
  <c r="H425" i="12"/>
  <c r="H424" i="12"/>
  <c r="H422" i="12"/>
  <c r="H421" i="12"/>
  <c r="H420" i="12"/>
  <c r="H418" i="12"/>
  <c r="H417" i="12"/>
  <c r="H415" i="12"/>
  <c r="H414" i="12"/>
  <c r="H413" i="12"/>
  <c r="H411" i="12"/>
  <c r="H410" i="12"/>
  <c r="H408" i="12"/>
  <c r="H407" i="12"/>
  <c r="H406" i="12"/>
  <c r="H404" i="12"/>
  <c r="H403" i="12"/>
  <c r="H401" i="12"/>
  <c r="H400" i="12"/>
  <c r="H399" i="12"/>
  <c r="H397" i="12"/>
  <c r="H396" i="12"/>
  <c r="H394" i="12"/>
  <c r="H393" i="12"/>
  <c r="H392" i="12"/>
  <c r="H390" i="12"/>
  <c r="H388" i="12"/>
  <c r="H354" i="12"/>
  <c r="H352" i="12"/>
  <c r="H350" i="12"/>
  <c r="H348" i="12"/>
  <c r="H347" i="12"/>
  <c r="H345" i="12"/>
  <c r="H344" i="12"/>
  <c r="H342" i="12"/>
  <c r="H54" i="12"/>
  <c r="M54" i="12" s="1"/>
  <c r="H55" i="12"/>
  <c r="H56" i="12"/>
  <c r="L56" i="12" s="1"/>
  <c r="H57" i="12"/>
  <c r="M57" i="12" s="1"/>
  <c r="H58" i="12"/>
  <c r="H59" i="12"/>
  <c r="L59" i="12" s="1"/>
  <c r="H89" i="12"/>
  <c r="H90" i="12"/>
  <c r="H91" i="12"/>
  <c r="H92" i="12"/>
  <c r="H93" i="12"/>
  <c r="H94" i="12"/>
  <c r="H126" i="12"/>
  <c r="H127" i="12"/>
  <c r="H128" i="12"/>
  <c r="H129" i="12"/>
  <c r="H130" i="12"/>
  <c r="H131" i="12"/>
  <c r="H173" i="12"/>
  <c r="H175" i="12"/>
  <c r="H176" i="12"/>
  <c r="H178" i="12"/>
  <c r="H179" i="12"/>
  <c r="H181" i="12"/>
  <c r="H182" i="12"/>
  <c r="H184" i="12"/>
  <c r="H186" i="12"/>
  <c r="H187" i="12"/>
  <c r="H188" i="12"/>
  <c r="H190" i="12"/>
  <c r="H191" i="12"/>
  <c r="H193" i="12"/>
  <c r="H194" i="12"/>
  <c r="H195" i="12"/>
  <c r="H197" i="12"/>
  <c r="H198" i="12"/>
  <c r="H200" i="12"/>
  <c r="H202" i="12"/>
  <c r="H204" i="12"/>
  <c r="H205" i="12"/>
  <c r="H207" i="12"/>
  <c r="H208" i="12"/>
  <c r="H210" i="12"/>
  <c r="H236" i="12"/>
  <c r="H238" i="12"/>
  <c r="H239" i="12"/>
  <c r="L53" i="12"/>
  <c r="H305" i="12"/>
  <c r="H306" i="12"/>
  <c r="H307" i="12"/>
  <c r="H308" i="12"/>
  <c r="H309" i="12"/>
  <c r="H310" i="12"/>
  <c r="H311" i="12"/>
  <c r="H312" i="12"/>
  <c r="H313" i="12"/>
  <c r="H304" i="12"/>
  <c r="L55" i="12"/>
  <c r="N55" i="12" s="1"/>
  <c r="M55" i="12"/>
  <c r="L58" i="12"/>
  <c r="M58" i="12"/>
  <c r="N58" i="12"/>
  <c r="L388" i="12" l="1"/>
  <c r="M388" i="12"/>
  <c r="M313" i="12"/>
  <c r="L313" i="12"/>
  <c r="L238" i="12"/>
  <c r="M238" i="12"/>
  <c r="M126" i="12"/>
  <c r="L126" i="12"/>
  <c r="M342" i="12"/>
  <c r="L342" i="12"/>
  <c r="L411" i="12"/>
  <c r="M411" i="12"/>
  <c r="M422" i="12"/>
  <c r="L422" i="12"/>
  <c r="L435" i="12"/>
  <c r="M435" i="12"/>
  <c r="L443" i="12"/>
  <c r="M443" i="12"/>
  <c r="L309" i="12"/>
  <c r="M309" i="12"/>
  <c r="L236" i="12"/>
  <c r="M236" i="12"/>
  <c r="M198" i="12"/>
  <c r="L198" i="12"/>
  <c r="L187" i="12"/>
  <c r="M187" i="12"/>
  <c r="M175" i="12"/>
  <c r="L175" i="12"/>
  <c r="L94" i="12"/>
  <c r="M94" i="12"/>
  <c r="L344" i="12"/>
  <c r="M344" i="12"/>
  <c r="L390" i="12"/>
  <c r="M390" i="12"/>
  <c r="L401" i="12"/>
  <c r="M401" i="12"/>
  <c r="L413" i="12"/>
  <c r="M413" i="12"/>
  <c r="L424" i="12"/>
  <c r="M424" i="12"/>
  <c r="L436" i="12"/>
  <c r="M436" i="12"/>
  <c r="M444" i="12"/>
  <c r="L444" i="12"/>
  <c r="L392" i="12"/>
  <c r="M392" i="12"/>
  <c r="L403" i="12"/>
  <c r="M403" i="12"/>
  <c r="L425" i="12"/>
  <c r="M425" i="12"/>
  <c r="M188" i="12"/>
  <c r="L188" i="12"/>
  <c r="L186" i="12"/>
  <c r="M186" i="12"/>
  <c r="L307" i="12"/>
  <c r="M307" i="12"/>
  <c r="M208" i="12"/>
  <c r="L208" i="12"/>
  <c r="N208" i="12" s="1"/>
  <c r="L195" i="12"/>
  <c r="M195" i="12"/>
  <c r="L184" i="12"/>
  <c r="M184" i="12"/>
  <c r="L131" i="12"/>
  <c r="M131" i="12"/>
  <c r="L92" i="12"/>
  <c r="M92" i="12"/>
  <c r="L347" i="12"/>
  <c r="M347" i="12"/>
  <c r="L393" i="12"/>
  <c r="M393" i="12"/>
  <c r="L404" i="12"/>
  <c r="M404" i="12"/>
  <c r="L415" i="12"/>
  <c r="M415" i="12"/>
  <c r="N415" i="12" s="1"/>
  <c r="L427" i="12"/>
  <c r="M427" i="12"/>
  <c r="L438" i="12"/>
  <c r="M438" i="12"/>
  <c r="M310" i="12"/>
  <c r="L310" i="12"/>
  <c r="L176" i="12"/>
  <c r="M176" i="12"/>
  <c r="M400" i="12"/>
  <c r="L400" i="12"/>
  <c r="L197" i="12"/>
  <c r="M197" i="12"/>
  <c r="L414" i="12"/>
  <c r="M414" i="12"/>
  <c r="L304" i="12"/>
  <c r="M304" i="12"/>
  <c r="L306" i="12"/>
  <c r="M306" i="12"/>
  <c r="L207" i="12"/>
  <c r="M207" i="12"/>
  <c r="L194" i="12"/>
  <c r="M194" i="12"/>
  <c r="M182" i="12"/>
  <c r="L182" i="12"/>
  <c r="L91" i="12"/>
  <c r="M91" i="12"/>
  <c r="M348" i="12"/>
  <c r="L348" i="12"/>
  <c r="L394" i="12"/>
  <c r="M394" i="12"/>
  <c r="L406" i="12"/>
  <c r="M406" i="12"/>
  <c r="L417" i="12"/>
  <c r="M417" i="12"/>
  <c r="L428" i="12"/>
  <c r="M428" i="12"/>
  <c r="L439" i="12"/>
  <c r="M439" i="12"/>
  <c r="L308" i="12"/>
  <c r="M308" i="12"/>
  <c r="L173" i="12"/>
  <c r="M173" i="12"/>
  <c r="M345" i="12"/>
  <c r="L345" i="12"/>
  <c r="L305" i="12"/>
  <c r="M305" i="12"/>
  <c r="M205" i="12"/>
  <c r="L205" i="12"/>
  <c r="L193" i="12"/>
  <c r="M193" i="12"/>
  <c r="L181" i="12"/>
  <c r="M181" i="12"/>
  <c r="M129" i="12"/>
  <c r="L129" i="12"/>
  <c r="L350" i="12"/>
  <c r="M350" i="12"/>
  <c r="L396" i="12"/>
  <c r="M396" i="12"/>
  <c r="L407" i="12"/>
  <c r="M407" i="12"/>
  <c r="L418" i="12"/>
  <c r="M418" i="12"/>
  <c r="M429" i="12"/>
  <c r="L429" i="12"/>
  <c r="L440" i="12"/>
  <c r="M440" i="12"/>
  <c r="L210" i="12"/>
  <c r="M210" i="12"/>
  <c r="M437" i="12"/>
  <c r="L437" i="12"/>
  <c r="L312" i="12"/>
  <c r="M312" i="12"/>
  <c r="L204" i="12"/>
  <c r="M204" i="12"/>
  <c r="L191" i="12"/>
  <c r="M191" i="12"/>
  <c r="M179" i="12"/>
  <c r="L179" i="12"/>
  <c r="L128" i="12"/>
  <c r="M128" i="12"/>
  <c r="L89" i="12"/>
  <c r="M89" i="12"/>
  <c r="L352" i="12"/>
  <c r="M352" i="12"/>
  <c r="M397" i="12"/>
  <c r="L397" i="12"/>
  <c r="L408" i="12"/>
  <c r="M408" i="12"/>
  <c r="L420" i="12"/>
  <c r="M420" i="12"/>
  <c r="L431" i="12"/>
  <c r="M431" i="12"/>
  <c r="M441" i="12"/>
  <c r="L441" i="12"/>
  <c r="L200" i="12"/>
  <c r="M200" i="12"/>
  <c r="L311" i="12"/>
  <c r="M311" i="12"/>
  <c r="L239" i="12"/>
  <c r="M239" i="12"/>
  <c r="L202" i="12"/>
  <c r="M202" i="12"/>
  <c r="L190" i="12"/>
  <c r="M190" i="12"/>
  <c r="L178" i="12"/>
  <c r="M178" i="12"/>
  <c r="L354" i="12"/>
  <c r="M354" i="12"/>
  <c r="L399" i="12"/>
  <c r="M399" i="12"/>
  <c r="L410" i="12"/>
  <c r="M410" i="12"/>
  <c r="L421" i="12"/>
  <c r="M421" i="12"/>
  <c r="L433" i="12"/>
  <c r="M433" i="12"/>
  <c r="L442" i="12"/>
  <c r="M442" i="12"/>
  <c r="M53" i="12"/>
  <c r="N53" i="12" s="1"/>
  <c r="L54" i="12"/>
  <c r="N54" i="12" s="1"/>
  <c r="M56" i="12"/>
  <c r="N56" i="12" s="1"/>
  <c r="M59" i="12"/>
  <c r="N59" i="12" s="1"/>
  <c r="L57" i="12"/>
  <c r="N57" i="12" s="1"/>
  <c r="N182" i="12" l="1"/>
  <c r="N429" i="12"/>
  <c r="N205" i="12"/>
  <c r="N406" i="12"/>
  <c r="N441" i="12"/>
  <c r="N179" i="12"/>
  <c r="N400" i="12"/>
  <c r="N444" i="12"/>
  <c r="N175" i="12"/>
  <c r="N388" i="12"/>
  <c r="N313" i="12"/>
  <c r="N306" i="12"/>
  <c r="N198" i="12"/>
  <c r="N342" i="12"/>
  <c r="N433" i="12"/>
  <c r="N354" i="12"/>
  <c r="N239" i="12"/>
  <c r="N431" i="12"/>
  <c r="N352" i="12"/>
  <c r="N191" i="12"/>
  <c r="N210" i="12"/>
  <c r="N407" i="12"/>
  <c r="N181" i="12"/>
  <c r="N439" i="12"/>
  <c r="N394" i="12"/>
  <c r="N194" i="12"/>
  <c r="N404" i="12"/>
  <c r="N307" i="12"/>
  <c r="N421" i="12"/>
  <c r="N178" i="12"/>
  <c r="N311" i="12"/>
  <c r="N420" i="12"/>
  <c r="N440" i="12"/>
  <c r="N396" i="12"/>
  <c r="N193" i="12"/>
  <c r="N428" i="12"/>
  <c r="N348" i="12"/>
  <c r="N207" i="12"/>
  <c r="N197" i="12"/>
  <c r="N393" i="12"/>
  <c r="N184" i="12"/>
  <c r="N186" i="12"/>
  <c r="N392" i="12"/>
  <c r="N413" i="12"/>
  <c r="N236" i="12"/>
  <c r="N422" i="12"/>
  <c r="N129" i="12"/>
  <c r="N89" i="12"/>
  <c r="N131" i="12"/>
  <c r="N442" i="12"/>
  <c r="N399" i="12"/>
  <c r="N202" i="12"/>
  <c r="N397" i="12"/>
  <c r="N437" i="12"/>
  <c r="N418" i="12"/>
  <c r="N305" i="12"/>
  <c r="N308" i="12"/>
  <c r="N304" i="12"/>
  <c r="N176" i="12"/>
  <c r="N92" i="12"/>
  <c r="N425" i="12"/>
  <c r="N436" i="12"/>
  <c r="N390" i="12"/>
  <c r="N187" i="12"/>
  <c r="N443" i="12"/>
  <c r="N414" i="12"/>
  <c r="N310" i="12"/>
  <c r="N403" i="12"/>
  <c r="N424" i="12"/>
  <c r="N344" i="12"/>
  <c r="N435" i="12"/>
  <c r="N204" i="12"/>
  <c r="N345" i="12"/>
  <c r="N438" i="12"/>
  <c r="N94" i="12"/>
  <c r="N126" i="12"/>
  <c r="N410" i="12"/>
  <c r="N190" i="12"/>
  <c r="N200" i="12"/>
  <c r="N408" i="12"/>
  <c r="N128" i="12"/>
  <c r="N312" i="12"/>
  <c r="N350" i="12"/>
  <c r="N173" i="12"/>
  <c r="N417" i="12"/>
  <c r="N91" i="12"/>
  <c r="N427" i="12"/>
  <c r="N347" i="12"/>
  <c r="N195" i="12"/>
  <c r="N188" i="12"/>
  <c r="N401" i="12"/>
  <c r="N309" i="12"/>
  <c r="N411" i="12"/>
  <c r="N238" i="12"/>
  <c r="H286" i="12"/>
  <c r="H279" i="12"/>
  <c r="H273" i="12"/>
  <c r="H270" i="12"/>
  <c r="H302" i="12"/>
  <c r="H299" i="12"/>
  <c r="H296" i="12"/>
  <c r="H293" i="12"/>
  <c r="H289" i="12"/>
  <c r="H288" i="12"/>
  <c r="H282" i="12"/>
  <c r="H276" i="12"/>
  <c r="H251" i="12"/>
  <c r="H248" i="12"/>
  <c r="H245" i="12"/>
  <c r="H241" i="12"/>
  <c r="H300" i="12"/>
  <c r="H297" i="12"/>
  <c r="H294" i="12"/>
  <c r="H291" i="12"/>
  <c r="H249" i="12"/>
  <c r="H246" i="12"/>
  <c r="H243" i="12"/>
  <c r="H284" i="12"/>
  <c r="H283" i="12"/>
  <c r="H280" i="12"/>
  <c r="H277" i="12"/>
  <c r="H274" i="12"/>
  <c r="H271" i="12"/>
  <c r="H268" i="12"/>
  <c r="G50" i="12"/>
  <c r="H50" i="12" s="1"/>
  <c r="M50" i="12" s="1"/>
  <c r="G49" i="12"/>
  <c r="H49" i="12" s="1"/>
  <c r="G48" i="12"/>
  <c r="H48" i="12" s="1"/>
  <c r="M48" i="12" s="1"/>
  <c r="G47" i="12"/>
  <c r="H47" i="12" s="1"/>
  <c r="L47" i="12" s="1"/>
  <c r="G46" i="12"/>
  <c r="H46" i="12" s="1"/>
  <c r="M46" i="12" s="1"/>
  <c r="G45" i="12"/>
  <c r="H45" i="12" s="1"/>
  <c r="G44" i="12"/>
  <c r="H44" i="12" s="1"/>
  <c r="M44" i="12" s="1"/>
  <c r="G43" i="12"/>
  <c r="H43" i="12" s="1"/>
  <c r="L43" i="12" s="1"/>
  <c r="G42" i="12"/>
  <c r="H42" i="12" s="1"/>
  <c r="A42" i="12"/>
  <c r="A31" i="12"/>
  <c r="A30" i="12"/>
  <c r="A29" i="12"/>
  <c r="A28" i="12"/>
  <c r="M288" i="12" l="1"/>
  <c r="L288" i="12"/>
  <c r="L273" i="12"/>
  <c r="M273" i="12"/>
  <c r="L243" i="12"/>
  <c r="M243" i="12"/>
  <c r="M241" i="12"/>
  <c r="L241" i="12"/>
  <c r="L293" i="12"/>
  <c r="M293" i="12"/>
  <c r="L279" i="12"/>
  <c r="M279" i="12"/>
  <c r="L270" i="12"/>
  <c r="M270" i="12"/>
  <c r="L284" i="12"/>
  <c r="M284" i="12"/>
  <c r="L289" i="12"/>
  <c r="M289" i="12"/>
  <c r="M268" i="12"/>
  <c r="L268" i="12"/>
  <c r="L246" i="12"/>
  <c r="M246" i="12"/>
  <c r="L245" i="12"/>
  <c r="M245" i="12"/>
  <c r="L296" i="12"/>
  <c r="M296" i="12"/>
  <c r="L286" i="12"/>
  <c r="M286" i="12"/>
  <c r="M300" i="12"/>
  <c r="L300" i="12"/>
  <c r="M271" i="12"/>
  <c r="L271" i="12"/>
  <c r="L249" i="12"/>
  <c r="M249" i="12"/>
  <c r="L248" i="12"/>
  <c r="M248" i="12"/>
  <c r="L299" i="12"/>
  <c r="M299" i="12"/>
  <c r="L274" i="12"/>
  <c r="M274" i="12"/>
  <c r="L291" i="12"/>
  <c r="M291" i="12"/>
  <c r="M251" i="12"/>
  <c r="L251" i="12"/>
  <c r="L302" i="12"/>
  <c r="M302" i="12"/>
  <c r="L277" i="12"/>
  <c r="M277" i="12"/>
  <c r="L276" i="12"/>
  <c r="M276" i="12"/>
  <c r="L283" i="12"/>
  <c r="M283" i="12"/>
  <c r="M294" i="12"/>
  <c r="L294" i="12"/>
  <c r="L280" i="12"/>
  <c r="M280" i="12"/>
  <c r="M297" i="12"/>
  <c r="L297" i="12"/>
  <c r="L282" i="12"/>
  <c r="M282" i="12"/>
  <c r="A43" i="12"/>
  <c r="L45" i="12"/>
  <c r="M45" i="12"/>
  <c r="L49" i="12"/>
  <c r="M49" i="12"/>
  <c r="M47" i="12"/>
  <c r="N47" i="12" s="1"/>
  <c r="M43" i="12"/>
  <c r="N43" i="12" s="1"/>
  <c r="M42" i="12"/>
  <c r="L42" i="12"/>
  <c r="L44" i="12"/>
  <c r="N44" i="12" s="1"/>
  <c r="L46" i="12"/>
  <c r="N46" i="12" s="1"/>
  <c r="L48" i="12"/>
  <c r="N48" i="12" s="1"/>
  <c r="L50" i="12"/>
  <c r="N50" i="12" s="1"/>
  <c r="N243" i="12" l="1"/>
  <c r="N294" i="12"/>
  <c r="N300" i="12"/>
  <c r="N297" i="12"/>
  <c r="N276" i="12"/>
  <c r="N291" i="12"/>
  <c r="N249" i="12"/>
  <c r="N296" i="12"/>
  <c r="N289" i="12"/>
  <c r="N293" i="12"/>
  <c r="N282" i="12"/>
  <c r="N273" i="12"/>
  <c r="N280" i="12"/>
  <c r="N277" i="12"/>
  <c r="N251" i="12"/>
  <c r="N248" i="12"/>
  <c r="N279" i="12"/>
  <c r="N288" i="12"/>
  <c r="N274" i="12"/>
  <c r="N271" i="12"/>
  <c r="N241" i="12"/>
  <c r="N245" i="12"/>
  <c r="N284" i="12"/>
  <c r="N283" i="12"/>
  <c r="N302" i="12"/>
  <c r="N299" i="12"/>
  <c r="N246" i="12"/>
  <c r="N270" i="12"/>
  <c r="N268" i="12"/>
  <c r="N286" i="12"/>
  <c r="A44" i="12"/>
  <c r="N45" i="12"/>
  <c r="N49" i="12"/>
  <c r="N42" i="12"/>
  <c r="A45" i="12" l="1"/>
  <c r="O51" i="12"/>
  <c r="N14" i="12" s="1"/>
  <c r="N445" i="12"/>
  <c r="O40" i="12"/>
  <c r="A46" i="12" l="1"/>
  <c r="O445" i="12"/>
  <c r="N11" i="12"/>
  <c r="N32" i="12" s="1"/>
  <c r="N446" i="12"/>
  <c r="N447" i="12"/>
  <c r="A47" i="12" l="1"/>
  <c r="N448" i="12"/>
  <c r="N34" i="12"/>
  <c r="N33" i="12"/>
  <c r="O446" i="12"/>
  <c r="O447" i="12"/>
  <c r="A48" i="12" l="1"/>
  <c r="N35" i="12"/>
  <c r="O448" i="12"/>
  <c r="A49" i="12" l="1"/>
  <c r="A50" i="12" l="1"/>
  <c r="A54" i="12" s="1"/>
  <c r="A56" i="12" s="1"/>
  <c r="A57" i="12" s="1"/>
  <c r="A59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80" i="12" s="1"/>
  <c r="A81" i="12" s="1"/>
  <c r="A82" i="12" s="1"/>
  <c r="A83" i="12" s="1"/>
  <c r="A84" i="12" s="1"/>
  <c r="A85" i="12" s="1"/>
  <c r="A86" i="12" s="1"/>
  <c r="A89" i="12" s="1"/>
  <c r="A91" i="12" s="1"/>
  <c r="A92" i="12" s="1"/>
  <c r="A94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8" i="12" s="1"/>
  <c r="A119" i="12" s="1"/>
  <c r="A120" i="12" s="1"/>
  <c r="A121" i="12" s="1"/>
  <c r="A122" i="12" s="1"/>
  <c r="A123" i="12" s="1"/>
  <c r="A126" i="12" s="1"/>
  <c r="A128" i="12" s="1"/>
  <c r="A129" i="12" s="1"/>
  <c r="A131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3" i="12" s="1"/>
  <c r="A175" i="12" s="1"/>
  <c r="A176" i="12" s="1"/>
  <c r="A178" i="12" s="1"/>
  <c r="A179" i="12" s="1"/>
  <c r="A181" i="12" s="1"/>
  <c r="A182" i="12" s="1"/>
  <c r="A184" i="12" s="1"/>
  <c r="A186" i="12" s="1"/>
  <c r="A187" i="12" s="1"/>
  <c r="A188" i="12" s="1"/>
  <c r="A190" i="12" s="1"/>
  <c r="A191" i="12" s="1"/>
  <c r="A193" i="12" s="1"/>
  <c r="A194" i="12" s="1"/>
  <c r="A195" i="12" s="1"/>
  <c r="A197" i="12" s="1"/>
  <c r="A198" i="12" s="1"/>
  <c r="A200" i="12" s="1"/>
  <c r="A202" i="12" s="1"/>
  <c r="A204" i="12" s="1"/>
  <c r="A205" i="12" s="1"/>
  <c r="A207" i="12" s="1"/>
  <c r="A208" i="12" s="1"/>
  <c r="A210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8" i="12" s="1"/>
  <c r="A229" i="12" s="1"/>
  <c r="A230" i="12" s="1"/>
  <c r="A231" i="12" s="1"/>
  <c r="A232" i="12" s="1"/>
  <c r="A233" i="12" s="1"/>
  <c r="A236" i="12" s="1"/>
  <c r="A238" i="12" s="1"/>
  <c r="A239" i="12" s="1"/>
  <c r="A241" i="12" s="1"/>
  <c r="A243" i="12" s="1"/>
  <c r="A245" i="12" s="1"/>
  <c r="A246" i="12" s="1"/>
  <c r="A248" i="12" s="1"/>
  <c r="A249" i="12" s="1"/>
  <c r="A251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3" i="12" s="1"/>
  <c r="A264" i="12" s="1"/>
  <c r="A265" i="12" s="1"/>
  <c r="A268" i="12" s="1"/>
  <c r="A270" i="12" s="1"/>
  <c r="A271" i="12" s="1"/>
  <c r="A273" i="12" s="1"/>
  <c r="A274" i="12" s="1"/>
  <c r="A276" i="12" s="1"/>
  <c r="A277" i="12" s="1"/>
  <c r="A279" i="12" s="1"/>
  <c r="A280" i="12" s="1"/>
  <c r="A282" i="12" s="1"/>
  <c r="A283" i="12" s="1"/>
  <c r="A284" i="12" s="1"/>
  <c r="A286" i="12" s="1"/>
  <c r="A288" i="12" s="1"/>
  <c r="A289" i="12" s="1"/>
  <c r="A291" i="12" s="1"/>
  <c r="A293" i="12" s="1"/>
  <c r="A294" i="12" s="1"/>
  <c r="A296" i="12" s="1"/>
  <c r="A297" i="12" s="1"/>
  <c r="A299" i="12" s="1"/>
  <c r="A300" i="12" s="1"/>
  <c r="A302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328" i="12" s="1"/>
  <c r="A329" i="12" s="1"/>
  <c r="A330" i="12" s="1"/>
  <c r="A331" i="12" s="1"/>
  <c r="A332" i="12" s="1"/>
  <c r="A334" i="12" s="1"/>
  <c r="A335" i="12" s="1"/>
  <c r="A336" i="12" s="1"/>
  <c r="A337" i="12" s="1"/>
  <c r="A338" i="12" s="1"/>
  <c r="A339" i="12" s="1"/>
  <c r="A342" i="12" s="1"/>
  <c r="A344" i="12" s="1"/>
  <c r="A345" i="12" s="1"/>
  <c r="A347" i="12" s="1"/>
  <c r="A348" i="12" s="1"/>
  <c r="A350" i="12" s="1"/>
  <c r="A352" i="12" s="1"/>
  <c r="A354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  <c r="A366" i="12" s="1"/>
  <c r="A367" i="12" s="1"/>
  <c r="A368" i="12" s="1"/>
  <c r="A369" i="12" s="1"/>
  <c r="A370" i="12" s="1"/>
  <c r="A371" i="12" s="1"/>
  <c r="A372" i="12" s="1"/>
  <c r="A373" i="12" s="1"/>
  <c r="A374" i="12" s="1"/>
  <c r="A375" i="12" s="1"/>
  <c r="A376" i="12" s="1"/>
  <c r="A378" i="12" s="1"/>
  <c r="A379" i="12" s="1"/>
  <c r="A380" i="12" s="1"/>
  <c r="A381" i="12" s="1"/>
  <c r="A382" i="12" s="1"/>
  <c r="A383" i="12" s="1"/>
  <c r="A384" i="12" s="1"/>
  <c r="A385" i="12" s="1"/>
  <c r="A388" i="12" s="1"/>
  <c r="A390" i="12" s="1"/>
  <c r="A392" i="12" s="1"/>
  <c r="A393" i="12" s="1"/>
  <c r="A394" i="12" s="1"/>
  <c r="A396" i="12" s="1"/>
  <c r="A397" i="12" s="1"/>
  <c r="A399" i="12" s="1"/>
  <c r="A400" i="12" s="1"/>
  <c r="A401" i="12" s="1"/>
  <c r="A403" i="12" s="1"/>
  <c r="A404" i="12" s="1"/>
  <c r="A406" i="12" s="1"/>
  <c r="A407" i="12" s="1"/>
  <c r="A408" i="12" s="1"/>
  <c r="A410" i="12" s="1"/>
  <c r="A411" i="12" s="1"/>
  <c r="A413" i="12" s="1"/>
  <c r="A414" i="12" s="1"/>
  <c r="A415" i="12" s="1"/>
  <c r="A417" i="12" s="1"/>
  <c r="A418" i="12" s="1"/>
  <c r="A420" i="12" s="1"/>
  <c r="A421" i="12" s="1"/>
  <c r="A422" i="12" s="1"/>
  <c r="A424" i="12" s="1"/>
  <c r="A425" i="12" s="1"/>
  <c r="A427" i="12" s="1"/>
  <c r="A428" i="12" s="1"/>
  <c r="A429" i="12" s="1"/>
  <c r="A431" i="12" s="1"/>
  <c r="A433" i="12" s="1"/>
  <c r="A435" i="12" s="1"/>
  <c r="A436" i="12" s="1"/>
  <c r="A437" i="12" s="1"/>
  <c r="A438" i="12" s="1"/>
  <c r="A439" i="12" s="1"/>
  <c r="A440" i="12" s="1"/>
  <c r="A441" i="12" s="1"/>
  <c r="A442" i="12" s="1"/>
  <c r="A443" i="12" s="1"/>
  <c r="A444" i="12" s="1"/>
</calcChain>
</file>

<file path=xl/sharedStrings.xml><?xml version="1.0" encoding="utf-8"?>
<sst xmlns="http://schemas.openxmlformats.org/spreadsheetml/2006/main" count="794" uniqueCount="191">
  <si>
    <t>UNIT</t>
  </si>
  <si>
    <t>DESCRIPTION</t>
  </si>
  <si>
    <t>TRADE COST</t>
  </si>
  <si>
    <t>ITEM #</t>
  </si>
  <si>
    <t>QTY.</t>
  </si>
  <si>
    <t>SUB TOTAL</t>
  </si>
  <si>
    <t>TOTAL BASE BID</t>
  </si>
  <si>
    <t>OVERHEAD AND PROFIT</t>
  </si>
  <si>
    <t>INSURANCE</t>
  </si>
  <si>
    <t>GENERAL</t>
  </si>
  <si>
    <t>Permit</t>
  </si>
  <si>
    <t>Supervision</t>
  </si>
  <si>
    <t>Estimate of Materials and Cost of Construction</t>
  </si>
  <si>
    <t>Summary</t>
  </si>
  <si>
    <t>Project:</t>
  </si>
  <si>
    <t>Project Location:</t>
  </si>
  <si>
    <t>REF. SHEET</t>
  </si>
  <si>
    <t>CSI SECT</t>
  </si>
  <si>
    <t>QTY WITH
WASTAGE</t>
  </si>
  <si>
    <t>WASTAGE</t>
  </si>
  <si>
    <t>Final Cleanup</t>
  </si>
  <si>
    <t>Mobilization Cost</t>
  </si>
  <si>
    <t>Project Overheads</t>
  </si>
  <si>
    <t>Bonds</t>
  </si>
  <si>
    <t>Fees (Architect &amp; Engineer)</t>
  </si>
  <si>
    <t>Temporary Control &amp; Facilities</t>
  </si>
  <si>
    <t>DETAIL</t>
  </si>
  <si>
    <t>LS</t>
  </si>
  <si>
    <t>DIV-01</t>
  </si>
  <si>
    <t>FINISHES</t>
  </si>
  <si>
    <t>DIV-09</t>
  </si>
  <si>
    <t>FURNISHINGS</t>
  </si>
  <si>
    <t>DIV-12</t>
  </si>
  <si>
    <t>DIV-05</t>
  </si>
  <si>
    <t>METALS</t>
  </si>
  <si>
    <t>EXTERIOR IMPROVEMENTS</t>
  </si>
  <si>
    <t>DIV-32</t>
  </si>
  <si>
    <t>DIV-21</t>
  </si>
  <si>
    <t>FIRE SUPPRESSION</t>
  </si>
  <si>
    <t>DIV-03</t>
  </si>
  <si>
    <t>CONCRETE</t>
  </si>
  <si>
    <t>OPENINGS</t>
  </si>
  <si>
    <t>DIV-08</t>
  </si>
  <si>
    <t>DIV-22</t>
  </si>
  <si>
    <t>PLUMBING</t>
  </si>
  <si>
    <t>DIV-23</t>
  </si>
  <si>
    <t>(HVAC) HEATING VENTILATING &amp; AIR CONDITIONING</t>
  </si>
  <si>
    <t>ELECTRICAL</t>
  </si>
  <si>
    <t>DIV-26</t>
  </si>
  <si>
    <t>DIV-06</t>
  </si>
  <si>
    <t>WOOD, PLASTICS &amp; COMPOSITES</t>
  </si>
  <si>
    <t>DIV-02</t>
  </si>
  <si>
    <t>SELECTIVE REMOVALS AND DEMOLITIONS</t>
  </si>
  <si>
    <t>EARTHWORK</t>
  </si>
  <si>
    <t>DIV-31</t>
  </si>
  <si>
    <t>TOTAL ITEM COST</t>
  </si>
  <si>
    <t>Detailed Estimate</t>
  </si>
  <si>
    <t>DIV-14</t>
  </si>
  <si>
    <t>CONVEYING EQUIPMENT</t>
  </si>
  <si>
    <t>DIV-04</t>
  </si>
  <si>
    <t>UNIT MASONRY</t>
  </si>
  <si>
    <t>DIV-07</t>
  </si>
  <si>
    <t>THERMAL AND MOISTURE PROTECTION</t>
  </si>
  <si>
    <t>DIV-10</t>
  </si>
  <si>
    <t>SPECIALTIES</t>
  </si>
  <si>
    <t>DIV-11</t>
  </si>
  <si>
    <t>EQUIPMENTS</t>
  </si>
  <si>
    <t>DIV-13</t>
  </si>
  <si>
    <t>TOTAL</t>
  </si>
  <si>
    <t>UNIT MATERIAL COST</t>
  </si>
  <si>
    <t>UNIT LABOR COST</t>
  </si>
  <si>
    <t>TOTAL MATERIAL COST</t>
  </si>
  <si>
    <t>TOTAL LABOR COST</t>
  </si>
  <si>
    <t>SPECIAL CONSTRUCTION</t>
  </si>
  <si>
    <t>DIV-33</t>
  </si>
  <si>
    <t>UTILITIES</t>
  </si>
  <si>
    <t>Scaffolding</t>
  </si>
  <si>
    <t>SF</t>
  </si>
  <si>
    <t>LBS</t>
  </si>
  <si>
    <t>8" Bond Beam</t>
  </si>
  <si>
    <t>LF</t>
  </si>
  <si>
    <t>6" Bond Beam</t>
  </si>
  <si>
    <t>12" Bond Beam</t>
  </si>
  <si>
    <t>CY</t>
  </si>
  <si>
    <t>Rebar</t>
  </si>
  <si>
    <t>CMU Stem Wall</t>
  </si>
  <si>
    <t>4" CMU Stem Wall Grout Filled S3.4-A</t>
  </si>
  <si>
    <t>Solid Grout</t>
  </si>
  <si>
    <t>4" THK Grout Solid Below Grade</t>
  </si>
  <si>
    <t>8" CMU Stem Wall Solid Grout Filled S3.4-C</t>
  </si>
  <si>
    <t>#6 Vert. Bars @ 16" O.C.</t>
  </si>
  <si>
    <t>4" CMU Stem Wall Grout Filled S3.4-F</t>
  </si>
  <si>
    <t>8" CMU Stem Wall Solid Grout Filled S3.4-L</t>
  </si>
  <si>
    <t>#5 Vert. Bars @ 16" O.C.</t>
  </si>
  <si>
    <t>12" CMU Stem Wall Solid Grout Filled S3.4-D</t>
  </si>
  <si>
    <t>8" CMU Stem Wall Solid Grout Filled S3.4-Q</t>
  </si>
  <si>
    <t>#5 Vert. Bars @ 48" O.C.</t>
  </si>
  <si>
    <t>#5 Vert. Bars @ 32" O.C.</t>
  </si>
  <si>
    <t>4" CMU Stem Wall Grout Filled S3.4-K</t>
  </si>
  <si>
    <t>4" CMU Stem Wall Grout Filled S3.4-N</t>
  </si>
  <si>
    <t>Lintel</t>
  </si>
  <si>
    <t>ML24: 24" Deep CMU Lintel</t>
  </si>
  <si>
    <t># 5 Cont. Bar T.B.</t>
  </si>
  <si>
    <t>ML16: 16" Deep CMU lintel</t>
  </si>
  <si>
    <t># 5 Cont. Bar B.</t>
  </si>
  <si>
    <t>ML8: 8" Deep CMU Lintel</t>
  </si>
  <si>
    <t>4" CMU Stem Wall Grout Filled S3.4-B</t>
  </si>
  <si>
    <t>8" CMU Stem Wall Solid Grout Filled S3.4-M</t>
  </si>
  <si>
    <t>12" CMU Stem Wall Solid Grout Filled S3.4-M</t>
  </si>
  <si>
    <t>ML24: 32" Deep CMU Lintel</t>
  </si>
  <si>
    <t>CMU Wall</t>
  </si>
  <si>
    <t>Bond Beam</t>
  </si>
  <si>
    <t>CMU Walls</t>
  </si>
  <si>
    <t>2" Closed Cell Spray Foam Insulation</t>
  </si>
  <si>
    <t>Area B2</t>
  </si>
  <si>
    <t>Area D</t>
  </si>
  <si>
    <t>Area E</t>
  </si>
  <si>
    <t>Area A</t>
  </si>
  <si>
    <t>Area B1</t>
  </si>
  <si>
    <t>Area C</t>
  </si>
  <si>
    <t>4" Nominal Stem Wall Solid Grout Filled</t>
  </si>
  <si>
    <t>8"x8"x16" CMU Stem Wall Solid Grout Filled</t>
  </si>
  <si>
    <t>#6 Dowels Bars @ 16" O.C.</t>
  </si>
  <si>
    <t>Exterior Finishes</t>
  </si>
  <si>
    <t>Brick Veneer Type 1
4" Normal Face Brick Veneer 
(Running Bond Pattern)
- 3-5/8"x2-1/4"x7-5/8"</t>
  </si>
  <si>
    <t>Brick Veneer Type 2 
4" Normal Face Brick Veneer 
(Running Bond Pattern)
- 3-5/8"x2-1/4"x7-5/8"</t>
  </si>
  <si>
    <t>Brick Veneer Type 3
4" Normal Face Brick Veneer 
(Stacked Bond Pattern)
- 3-5/8"x2-1/4"x7-5/8"</t>
  </si>
  <si>
    <t>Brick Veneer Type 4
4" Normal Face Brick Veneer 
(Stacked Bond Pattern)
- 3-5/8"x2-1/4"x7-5/8"</t>
  </si>
  <si>
    <t>Adjustable Masonry Ties</t>
  </si>
  <si>
    <t>8" Cast Stone Accent Banding</t>
  </si>
  <si>
    <t>Sill Masonry</t>
  </si>
  <si>
    <t>Brick Recess</t>
  </si>
  <si>
    <t>Area G</t>
  </si>
  <si>
    <t>Area F</t>
  </si>
  <si>
    <t xml:space="preserve">Rebar </t>
  </si>
  <si>
    <t>Lintels</t>
  </si>
  <si>
    <t>ML16: (16" Deep) Masonry Lintel</t>
  </si>
  <si>
    <t>(2) #5 Bottom Cont.</t>
  </si>
  <si>
    <t>ML32: (32" Deep) Masonry Lintel</t>
  </si>
  <si>
    <t>(2) #5 Top &amp; Bottom Cont.</t>
  </si>
  <si>
    <t>ML32: (24" Deep) Masonry Lintel</t>
  </si>
  <si>
    <t xml:space="preserve">4" CMU Grout Fill Stem Wall </t>
  </si>
  <si>
    <t xml:space="preserve">Grout </t>
  </si>
  <si>
    <t>Grout Solid Below Grade</t>
  </si>
  <si>
    <t>8" CMU Wall</t>
  </si>
  <si>
    <t>#6 @ 16" O.C. Vertical</t>
  </si>
  <si>
    <t>#6 Rebar Dowel @ 16" O.C.</t>
  </si>
  <si>
    <t>2 #6 Bond Beam</t>
  </si>
  <si>
    <t>#5 @ 48" O.C. Vertical</t>
  </si>
  <si>
    <t>#5 Rebar Dowel @ 48" O.C.</t>
  </si>
  <si>
    <t>2 #5 Bond Beam</t>
  </si>
  <si>
    <t>12" CMU Wall</t>
  </si>
  <si>
    <t>(2) #7 @ 8" O.C. Vertical</t>
  </si>
  <si>
    <t>#7 Rebar Dowel @ 8" O.C.</t>
  </si>
  <si>
    <t>2 #7 Bond Beam</t>
  </si>
  <si>
    <t>#5 @ 32" O.C. Vertical</t>
  </si>
  <si>
    <t>#5 Rebar Dowel @ 32" O.C.</t>
  </si>
  <si>
    <t>6" CMU Wall</t>
  </si>
  <si>
    <t>8" Concrete Filled CMU Wall W/ #6 Rebars @ 16" O.C</t>
  </si>
  <si>
    <t xml:space="preserve">#6 Rebars </t>
  </si>
  <si>
    <t>#6 Dowels</t>
  </si>
  <si>
    <t>12" Concrete Filled CMU Wall W/ (2) #5 Rebars @ 16" O.C</t>
  </si>
  <si>
    <t xml:space="preserve">#5 Rebars </t>
  </si>
  <si>
    <t>#5 Dowels</t>
  </si>
  <si>
    <t>8" Concrete Filled CMU Wall W/ #5 Rebars @ 48" O.C</t>
  </si>
  <si>
    <t>8" Concrete Filled CMU Wall W/ #5 Rebars @ 32" O.C</t>
  </si>
  <si>
    <t>8" Concrete Filled CMU Wall W/ #5 Rebars @ 8" O.C</t>
  </si>
  <si>
    <t>4" Concrete Filled CMU Wall W/ #5 Rebars @ 48" O.C</t>
  </si>
  <si>
    <t>12" Concrete Filled Bond Beam</t>
  </si>
  <si>
    <t>#5 Rebars</t>
  </si>
  <si>
    <t>8" Concrete Filled Bond Beam</t>
  </si>
  <si>
    <t>#6 Rebars</t>
  </si>
  <si>
    <t>4" Concrete Filled Bond Beam</t>
  </si>
  <si>
    <t>8" Concrete Filled CMU Wall W/ #5 Rebars @ 24" O.C</t>
  </si>
  <si>
    <t>8" Concrete Filled CMU Wall W/ (2)#7 Rebars @ 8" O.C</t>
  </si>
  <si>
    <t>#7 Rebars</t>
  </si>
  <si>
    <t>12" Concrete Filled CMU Wall W/ #5 Rebars @ 24" O.C</t>
  </si>
  <si>
    <t>12" Concrete Filled CMU Wall W/ #5 Rebars @ 48" O.C</t>
  </si>
  <si>
    <t>6" Concrete Filled CMU Wall W/ #5 Rebars @ 48" O.C</t>
  </si>
  <si>
    <t xml:space="preserve">#7 Rebars </t>
  </si>
  <si>
    <t>#7 Dowels</t>
  </si>
  <si>
    <t>6" Concrete Filled Bond Beam</t>
  </si>
  <si>
    <t>12" Concrete Filled CMU Wall W/ #5 Rebars @ 32" O.C</t>
  </si>
  <si>
    <t>8" Concrete Filled CMU Wall W/ #5 Rebars @ 48" O.C (Low Height)</t>
  </si>
  <si>
    <t xml:space="preserve">12" Concrete Filled CMU Wall </t>
  </si>
  <si>
    <t>12" Concrete Filled CMU Wall</t>
  </si>
  <si>
    <t xml:space="preserve">6" Concrete Filled CMU Wall </t>
  </si>
  <si>
    <t xml:space="preserve">8" Concrete Filled CMU Wall </t>
  </si>
  <si>
    <t>8" Concrete Filled CMU Wall</t>
  </si>
  <si>
    <t>Brick Water table Unit</t>
  </si>
  <si>
    <t>Masonry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</si>
</sst>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-&quot;$&quot;* #,##0_-;\-&quot;$&quot;* #,##0_-;_-&quot;$&quot;* &quot;-&quot;??_-;_-@_-"/>
    <numFmt numFmtId="168" formatCode="0.0"/>
    <numFmt numFmtId="169" formatCode="_(* #,##0.0_);_(* \(#,##0.0\);_(* &quot;-&quot;_);_(@_)"/>
    <numFmt numFmtId="170" formatCode="_-[$$-409]* #,##0_ ;_-[$$-409]* \-#,##0\ ;_-[$$-409]* &quot;-&quot;??_ ;_-@_ "/>
  </numFmts>
  <fonts count="54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indexed="6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16"/>
      <color theme="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indexed="64"/>
      </right>
      <top/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0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11" fillId="0" borderId="0"/>
    <xf numFmtId="0" fontId="11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0" fillId="0" borderId="0"/>
    <xf numFmtId="0" fontId="29" fillId="0" borderId="0"/>
    <xf numFmtId="0" fontId="11" fillId="0" borderId="0"/>
    <xf numFmtId="43" fontId="29" fillId="0" borderId="0" applyFont="0" applyFill="0" applyBorder="0" applyAlignment="0" applyProtection="0"/>
    <xf numFmtId="0" fontId="30" fillId="0" borderId="0"/>
    <xf numFmtId="43" fontId="11" fillId="0" borderId="0" applyFont="0" applyFill="0" applyBorder="0" applyAlignment="0" applyProtection="0"/>
    <xf numFmtId="0" fontId="11" fillId="0" borderId="0"/>
    <xf numFmtId="44" fontId="30" fillId="0" borderId="0" applyFont="0" applyFill="0" applyBorder="0" applyAlignment="0" applyProtection="0"/>
    <xf numFmtId="0" fontId="9" fillId="0" borderId="0"/>
    <xf numFmtId="0" fontId="11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44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</cellStyleXfs>
  <cellXfs count="155">
    <xf numFmtId="0" fontId="0" fillId="0" borderId="0" xfId="0"/>
    <xf numFmtId="0" fontId="31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35" fillId="0" borderId="9" xfId="41" applyFont="1" applyFill="1" applyAlignment="1">
      <alignment vertical="top"/>
    </xf>
    <xf numFmtId="0" fontId="31" fillId="0" borderId="0" xfId="45" applyFont="1" applyAlignment="1">
      <alignment vertical="center"/>
    </xf>
    <xf numFmtId="0" fontId="38" fillId="0" borderId="0" xfId="0" applyFont="1"/>
    <xf numFmtId="0" fontId="35" fillId="0" borderId="9" xfId="41" applyFont="1" applyFill="1" applyAlignment="1">
      <alignment horizontal="left" vertical="top"/>
    </xf>
    <xf numFmtId="0" fontId="34" fillId="0" borderId="0" xfId="0" applyFont="1" applyAlignment="1">
      <alignment vertical="center"/>
    </xf>
    <xf numFmtId="0" fontId="33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2" fontId="32" fillId="0" borderId="0" xfId="0" applyNumberFormat="1" applyFont="1" applyAlignment="1">
      <alignment vertical="center" wrapText="1"/>
    </xf>
    <xf numFmtId="164" fontId="35" fillId="0" borderId="9" xfId="41" applyNumberFormat="1" applyFont="1" applyFill="1" applyAlignment="1" applyProtection="1">
      <alignment horizontal="center" vertical="center"/>
    </xf>
    <xf numFmtId="0" fontId="35" fillId="0" borderId="9" xfId="41" applyFont="1" applyFill="1" applyAlignment="1">
      <alignment horizontal="center" vertical="center"/>
    </xf>
    <xf numFmtId="165" fontId="35" fillId="0" borderId="9" xfId="41" applyNumberFormat="1" applyFont="1" applyFill="1" applyAlignment="1">
      <alignment horizontal="left" vertical="center"/>
    </xf>
    <xf numFmtId="165" fontId="35" fillId="0" borderId="12" xfId="41" applyNumberFormat="1" applyFont="1" applyFill="1" applyBorder="1" applyAlignment="1">
      <alignment vertical="center"/>
    </xf>
    <xf numFmtId="0" fontId="40" fillId="0" borderId="0" xfId="0" applyFont="1" applyAlignment="1">
      <alignment horizontal="right"/>
    </xf>
    <xf numFmtId="0" fontId="40" fillId="0" borderId="0" xfId="0" applyFont="1" applyAlignment="1">
      <alignment horizontal="right" vertical="center"/>
    </xf>
    <xf numFmtId="0" fontId="43" fillId="0" borderId="0" xfId="0" applyFont="1" applyAlignment="1">
      <alignment vertical="top"/>
    </xf>
    <xf numFmtId="0" fontId="35" fillId="0" borderId="14" xfId="41" applyFont="1" applyFill="1" applyBorder="1" applyAlignment="1">
      <alignment horizontal="left" vertical="center"/>
    </xf>
    <xf numFmtId="0" fontId="35" fillId="0" borderId="15" xfId="41" applyFont="1" applyFill="1" applyBorder="1" applyAlignment="1">
      <alignment horizontal="left" vertical="center"/>
    </xf>
    <xf numFmtId="0" fontId="35" fillId="0" borderId="9" xfId="41" applyFont="1" applyFill="1" applyAlignment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top"/>
    </xf>
    <xf numFmtId="2" fontId="32" fillId="0" borderId="0" xfId="0" applyNumberFormat="1" applyFont="1" applyAlignment="1">
      <alignment vertical="top" wrapText="1"/>
    </xf>
    <xf numFmtId="2" fontId="32" fillId="0" borderId="0" xfId="0" applyNumberFormat="1" applyFont="1" applyAlignment="1">
      <alignment horizontal="center" vertical="center" wrapText="1"/>
    </xf>
    <xf numFmtId="164" fontId="32" fillId="0" borderId="0" xfId="0" applyNumberFormat="1" applyFont="1" applyAlignment="1">
      <alignment vertical="center"/>
    </xf>
    <xf numFmtId="14" fontId="40" fillId="0" borderId="0" xfId="0" applyNumberFormat="1" applyFont="1" applyAlignment="1">
      <alignment horizontal="left"/>
    </xf>
    <xf numFmtId="167" fontId="40" fillId="0" borderId="0" xfId="0" applyNumberFormat="1" applyFont="1"/>
    <xf numFmtId="167" fontId="40" fillId="0" borderId="0" xfId="0" applyNumberFormat="1" applyFont="1" applyAlignment="1">
      <alignment horizontal="center" vertical="center"/>
    </xf>
    <xf numFmtId="44" fontId="32" fillId="0" borderId="0" xfId="62" applyFont="1" applyBorder="1" applyAlignment="1">
      <alignment vertical="center" wrapText="1"/>
    </xf>
    <xf numFmtId="44" fontId="40" fillId="0" borderId="13" xfId="62" applyFont="1" applyBorder="1" applyAlignment="1">
      <alignment horizontal="center" vertical="center"/>
    </xf>
    <xf numFmtId="44" fontId="40" fillId="0" borderId="0" xfId="62" applyFont="1" applyAlignment="1">
      <alignment horizontal="center" vertical="center"/>
    </xf>
    <xf numFmtId="44" fontId="35" fillId="0" borderId="9" xfId="62" applyFont="1" applyFill="1" applyBorder="1" applyAlignment="1">
      <alignment horizontal="left" vertical="center"/>
    </xf>
    <xf numFmtId="44" fontId="32" fillId="0" borderId="0" xfId="62" applyFont="1" applyAlignment="1">
      <alignment vertical="center" wrapText="1"/>
    </xf>
    <xf numFmtId="9" fontId="35" fillId="0" borderId="9" xfId="61" applyFont="1" applyFill="1" applyBorder="1" applyAlignment="1">
      <alignment horizontal="center" vertical="center"/>
    </xf>
    <xf numFmtId="9" fontId="32" fillId="0" borderId="0" xfId="61" applyFont="1" applyBorder="1" applyAlignment="1">
      <alignment horizontal="center" vertical="center" wrapText="1"/>
    </xf>
    <xf numFmtId="0" fontId="35" fillId="0" borderId="19" xfId="41" applyFont="1" applyFill="1" applyBorder="1" applyAlignment="1">
      <alignment horizontal="center" vertical="center"/>
    </xf>
    <xf numFmtId="0" fontId="35" fillId="0" borderId="19" xfId="41" applyFont="1" applyFill="1" applyBorder="1" applyAlignment="1">
      <alignment horizontal="left" vertical="top"/>
    </xf>
    <xf numFmtId="0" fontId="35" fillId="0" borderId="19" xfId="41" applyFont="1" applyFill="1" applyBorder="1" applyAlignment="1">
      <alignment vertical="top"/>
    </xf>
    <xf numFmtId="164" fontId="35" fillId="0" borderId="19" xfId="41" applyNumberFormat="1" applyFont="1" applyFill="1" applyBorder="1" applyAlignment="1" applyProtection="1">
      <alignment horizontal="center" vertical="center"/>
    </xf>
    <xf numFmtId="44" fontId="35" fillId="0" borderId="20" xfId="62" applyFont="1" applyFill="1" applyBorder="1" applyAlignment="1">
      <alignment vertical="center"/>
    </xf>
    <xf numFmtId="42" fontId="35" fillId="0" borderId="20" xfId="41" applyNumberFormat="1" applyFont="1" applyFill="1" applyBorder="1" applyAlignment="1">
      <alignment vertical="center"/>
    </xf>
    <xf numFmtId="1" fontId="32" fillId="24" borderId="11" xfId="38" applyNumberFormat="1" applyFont="1" applyFill="1" applyBorder="1" applyAlignment="1">
      <alignment horizontal="center" vertical="center"/>
    </xf>
    <xf numFmtId="1" fontId="32" fillId="24" borderId="11" xfId="38" applyNumberFormat="1" applyFont="1" applyFill="1" applyBorder="1" applyAlignment="1">
      <alignment horizontal="center" vertical="top"/>
    </xf>
    <xf numFmtId="0" fontId="32" fillId="24" borderId="11" xfId="38" applyFont="1" applyFill="1" applyBorder="1" applyAlignment="1">
      <alignment horizontal="justify" vertical="top" wrapText="1"/>
    </xf>
    <xf numFmtId="41" fontId="32" fillId="24" borderId="11" xfId="38" applyNumberFormat="1" applyFont="1" applyFill="1" applyBorder="1" applyAlignment="1">
      <alignment horizontal="center" vertical="center"/>
    </xf>
    <xf numFmtId="41" fontId="32" fillId="24" borderId="11" xfId="38" applyNumberFormat="1" applyFont="1" applyFill="1" applyBorder="1" applyAlignment="1">
      <alignment horizontal="right" vertical="center"/>
    </xf>
    <xf numFmtId="0" fontId="32" fillId="24" borderId="11" xfId="38" applyFont="1" applyFill="1" applyBorder="1" applyAlignment="1">
      <alignment horizontal="center" vertical="center"/>
    </xf>
    <xf numFmtId="44" fontId="32" fillId="24" borderId="11" xfId="62" applyFont="1" applyFill="1" applyBorder="1" applyAlignment="1" applyProtection="1">
      <alignment horizontal="left" vertical="center"/>
    </xf>
    <xf numFmtId="166" fontId="32" fillId="24" borderId="11" xfId="38" applyNumberFormat="1" applyFont="1" applyFill="1" applyBorder="1" applyAlignment="1" applyProtection="1">
      <alignment horizontal="left" vertical="center"/>
    </xf>
    <xf numFmtId="1" fontId="32" fillId="24" borderId="24" xfId="38" applyNumberFormat="1" applyFont="1" applyFill="1" applyBorder="1" applyAlignment="1">
      <alignment horizontal="center" vertical="center"/>
    </xf>
    <xf numFmtId="42" fontId="32" fillId="24" borderId="25" xfId="38" applyNumberFormat="1" applyFont="1" applyFill="1" applyBorder="1" applyAlignment="1" applyProtection="1">
      <alignment horizontal="left" vertical="center"/>
    </xf>
    <xf numFmtId="9" fontId="32" fillId="24" borderId="11" xfId="61" applyFont="1" applyFill="1" applyBorder="1" applyAlignment="1">
      <alignment horizontal="right" vertical="center"/>
    </xf>
    <xf numFmtId="9" fontId="35" fillId="0" borderId="19" xfId="61" applyFont="1" applyFill="1" applyBorder="1" applyAlignment="1" applyProtection="1">
      <alignment horizontal="center" vertical="center"/>
    </xf>
    <xf numFmtId="9" fontId="35" fillId="0" borderId="9" xfId="61" applyFont="1" applyFill="1" applyBorder="1" applyAlignment="1" applyProtection="1">
      <alignment horizontal="center" vertical="center"/>
    </xf>
    <xf numFmtId="9" fontId="32" fillId="0" borderId="0" xfId="61" applyFont="1" applyAlignment="1">
      <alignment horizontal="center" vertical="center" wrapText="1"/>
    </xf>
    <xf numFmtId="44" fontId="40" fillId="0" borderId="0" xfId="62" applyFont="1" applyBorder="1" applyAlignment="1">
      <alignment horizontal="center" vertical="center"/>
    </xf>
    <xf numFmtId="167" fontId="40" fillId="0" borderId="0" xfId="0" applyNumberFormat="1" applyFont="1" applyAlignment="1">
      <alignment vertical="center" wrapText="1"/>
    </xf>
    <xf numFmtId="0" fontId="37" fillId="0" borderId="11" xfId="0" applyFont="1" applyBorder="1" applyAlignment="1">
      <alignment horizontal="right" vertical="center"/>
    </xf>
    <xf numFmtId="0" fontId="37" fillId="0" borderId="11" xfId="0" applyFont="1" applyBorder="1" applyAlignment="1">
      <alignment horizontal="center" vertical="center"/>
    </xf>
    <xf numFmtId="1" fontId="37" fillId="0" borderId="11" xfId="0" applyNumberFormat="1" applyFont="1" applyBorder="1" applyAlignment="1">
      <alignment horizontal="right" vertical="center"/>
    </xf>
    <xf numFmtId="0" fontId="48" fillId="0" borderId="11" xfId="64" applyFont="1" applyBorder="1"/>
    <xf numFmtId="0" fontId="37" fillId="0" borderId="11" xfId="64" applyFont="1" applyBorder="1"/>
    <xf numFmtId="0" fontId="42" fillId="0" borderId="11" xfId="64" applyFont="1" applyBorder="1"/>
    <xf numFmtId="0" fontId="37" fillId="0" borderId="11" xfId="64" applyFont="1" applyBorder="1" applyAlignment="1">
      <alignment horizontal="center" vertical="center"/>
    </xf>
    <xf numFmtId="1" fontId="37" fillId="0" borderId="11" xfId="64" applyNumberFormat="1" applyFont="1" applyBorder="1" applyAlignment="1">
      <alignment horizontal="right" vertical="center"/>
    </xf>
    <xf numFmtId="0" fontId="37" fillId="26" borderId="11" xfId="64" applyFont="1" applyFill="1" applyBorder="1" applyAlignment="1">
      <alignment horizontal="center" vertical="center"/>
    </xf>
    <xf numFmtId="168" fontId="37" fillId="0" borderId="11" xfId="64" applyNumberFormat="1" applyFont="1" applyBorder="1" applyAlignment="1">
      <alignment horizontal="right" vertical="center"/>
    </xf>
    <xf numFmtId="169" fontId="32" fillId="24" borderId="11" xfId="38" applyNumberFormat="1" applyFont="1" applyFill="1" applyBorder="1" applyAlignment="1">
      <alignment horizontal="right" vertical="center"/>
    </xf>
    <xf numFmtId="0" fontId="48" fillId="0" borderId="11" xfId="0" applyFont="1" applyBorder="1" applyAlignment="1">
      <alignment horizontal="left" vertical="center"/>
    </xf>
    <xf numFmtId="0" fontId="37" fillId="0" borderId="11" xfId="0" applyFont="1" applyBorder="1" applyAlignment="1">
      <alignment horizontal="left" vertical="center"/>
    </xf>
    <xf numFmtId="0" fontId="51" fillId="0" borderId="11" xfId="65" applyFont="1" applyBorder="1" applyAlignment="1">
      <alignment horizontal="right" vertical="center"/>
    </xf>
    <xf numFmtId="0" fontId="51" fillId="0" borderId="11" xfId="65" applyFont="1" applyBorder="1" applyAlignment="1">
      <alignment horizontal="center" vertical="center"/>
    </xf>
    <xf numFmtId="0" fontId="51" fillId="0" borderId="11" xfId="65" applyFont="1" applyBorder="1" applyAlignment="1">
      <alignment horizontal="left" vertical="center" wrapText="1"/>
    </xf>
    <xf numFmtId="1" fontId="51" fillId="0" borderId="11" xfId="65" applyNumberFormat="1" applyFont="1" applyBorder="1" applyAlignment="1">
      <alignment horizontal="right" vertical="center"/>
    </xf>
    <xf numFmtId="0" fontId="51" fillId="0" borderId="11" xfId="65" applyFont="1" applyBorder="1" applyAlignment="1">
      <alignment horizontal="left" vertical="center"/>
    </xf>
    <xf numFmtId="0" fontId="52" fillId="0" borderId="11" xfId="65" applyFont="1" applyBorder="1" applyAlignment="1">
      <alignment horizontal="left" vertical="center"/>
    </xf>
    <xf numFmtId="0" fontId="53" fillId="0" borderId="11" xfId="65" applyFont="1" applyBorder="1" applyAlignment="1">
      <alignment horizontal="left" vertical="center"/>
    </xf>
    <xf numFmtId="0" fontId="37" fillId="0" borderId="11" xfId="66" applyFont="1" applyBorder="1" applyAlignment="1">
      <alignment horizontal="right" vertical="center"/>
    </xf>
    <xf numFmtId="0" fontId="37" fillId="0" borderId="11" xfId="66" applyFont="1" applyBorder="1" applyAlignment="1">
      <alignment horizontal="center" vertical="center"/>
    </xf>
    <xf numFmtId="0" fontId="48" fillId="0" borderId="11" xfId="66" applyFont="1" applyBorder="1" applyAlignment="1">
      <alignment horizontal="left" vertical="center" wrapText="1"/>
    </xf>
    <xf numFmtId="1" fontId="37" fillId="0" borderId="11" xfId="66" applyNumberFormat="1" applyFont="1" applyBorder="1" applyAlignment="1">
      <alignment horizontal="right" vertical="center"/>
    </xf>
    <xf numFmtId="0" fontId="48" fillId="0" borderId="11" xfId="66" applyFont="1" applyBorder="1" applyAlignment="1">
      <alignment horizontal="left" vertical="center"/>
    </xf>
    <xf numFmtId="9" fontId="37" fillId="0" borderId="11" xfId="0" applyNumberFormat="1" applyFont="1" applyBorder="1" applyAlignment="1">
      <alignment horizontal="right" vertical="center"/>
    </xf>
    <xf numFmtId="0" fontId="42" fillId="0" borderId="11" xfId="0" applyFont="1" applyBorder="1" applyAlignment="1">
      <alignment horizontal="left" vertical="center"/>
    </xf>
    <xf numFmtId="2" fontId="37" fillId="0" borderId="11" xfId="0" applyNumberFormat="1" applyFont="1" applyBorder="1" applyAlignment="1">
      <alignment horizontal="right" vertical="center"/>
    </xf>
    <xf numFmtId="168" fontId="37" fillId="0" borderId="11" xfId="0" applyNumberFormat="1" applyFont="1" applyBorder="1" applyAlignment="1">
      <alignment horizontal="right" vertical="center"/>
    </xf>
    <xf numFmtId="0" fontId="0" fillId="0" borderId="11" xfId="0" applyBorder="1"/>
    <xf numFmtId="0" fontId="50" fillId="0" borderId="11" xfId="0" applyFont="1" applyBorder="1" applyAlignment="1">
      <alignment horizontal="center" vertical="center"/>
    </xf>
    <xf numFmtId="0" fontId="48" fillId="0" borderId="0" xfId="0" applyFont="1" applyAlignment="1">
      <alignment vertical="top"/>
    </xf>
    <xf numFmtId="165" fontId="40" fillId="0" borderId="0" xfId="62" applyNumberFormat="1" applyFont="1" applyAlignment="1">
      <alignment horizontal="center" vertical="center"/>
    </xf>
    <xf numFmtId="0" fontId="45" fillId="28" borderId="10" xfId="0" applyFont="1" applyFill="1" applyBorder="1" applyAlignment="1">
      <alignment horizontal="center" vertical="center"/>
    </xf>
    <xf numFmtId="0" fontId="45" fillId="28" borderId="0" xfId="0" applyFont="1" applyFill="1" applyAlignment="1">
      <alignment horizontal="center" vertical="center"/>
    </xf>
    <xf numFmtId="0" fontId="45" fillId="28" borderId="0" xfId="0" applyFont="1" applyFill="1" applyAlignment="1">
      <alignment horizontal="center" vertical="top"/>
    </xf>
    <xf numFmtId="2" fontId="45" fillId="28" borderId="0" xfId="0" applyNumberFormat="1" applyFont="1" applyFill="1" applyAlignment="1">
      <alignment vertical="top" wrapText="1"/>
    </xf>
    <xf numFmtId="2" fontId="45" fillId="28" borderId="0" xfId="0" applyNumberFormat="1" applyFont="1" applyFill="1" applyAlignment="1">
      <alignment horizontal="right" vertical="center" wrapText="1"/>
    </xf>
    <xf numFmtId="9" fontId="45" fillId="28" borderId="0" xfId="67" applyFont="1" applyFill="1" applyBorder="1" applyAlignment="1">
      <alignment horizontal="center" vertical="center" wrapText="1"/>
    </xf>
    <xf numFmtId="2" fontId="45" fillId="28" borderId="0" xfId="0" applyNumberFormat="1" applyFont="1" applyFill="1" applyAlignment="1">
      <alignment horizontal="center" vertical="center" wrapText="1"/>
    </xf>
    <xf numFmtId="44" fontId="47" fillId="28" borderId="0" xfId="68" applyFont="1" applyFill="1" applyAlignment="1">
      <alignment horizontal="center" vertical="center"/>
    </xf>
    <xf numFmtId="9" fontId="45" fillId="28" borderId="0" xfId="67" applyFont="1" applyFill="1" applyBorder="1" applyAlignment="1">
      <alignment horizontal="right" vertical="center" wrapText="1"/>
    </xf>
    <xf numFmtId="9" fontId="47" fillId="28" borderId="0" xfId="67" applyFont="1" applyFill="1" applyAlignment="1">
      <alignment horizontal="center" vertical="center"/>
    </xf>
    <xf numFmtId="0" fontId="37" fillId="27" borderId="21" xfId="34" applyFont="1" applyFill="1" applyBorder="1" applyAlignment="1" applyProtection="1">
      <alignment horizontal="center" vertical="center" wrapText="1"/>
    </xf>
    <xf numFmtId="0" fontId="37" fillId="27" borderId="22" xfId="34" applyFont="1" applyFill="1" applyBorder="1" applyAlignment="1" applyProtection="1">
      <alignment horizontal="center" vertical="center" wrapText="1"/>
    </xf>
    <xf numFmtId="2" fontId="37" fillId="27" borderId="22" xfId="34" applyNumberFormat="1" applyFont="1" applyFill="1" applyBorder="1" applyAlignment="1" applyProtection="1">
      <alignment horizontal="center" vertical="center" wrapText="1"/>
    </xf>
    <xf numFmtId="2" fontId="37" fillId="27" borderId="22" xfId="34" applyNumberFormat="1" applyFont="1" applyFill="1" applyBorder="1" applyAlignment="1" applyProtection="1">
      <alignment horizontal="right" vertical="center" wrapText="1"/>
    </xf>
    <xf numFmtId="9" fontId="37" fillId="27" borderId="22" xfId="67" applyFont="1" applyFill="1" applyBorder="1" applyAlignment="1" applyProtection="1">
      <alignment horizontal="center" vertical="center" wrapText="1"/>
    </xf>
    <xf numFmtId="44" fontId="37" fillId="27" borderId="22" xfId="68" applyFont="1" applyFill="1" applyBorder="1" applyAlignment="1" applyProtection="1">
      <alignment horizontal="center" vertical="center" wrapText="1"/>
    </xf>
    <xf numFmtId="0" fontId="37" fillId="27" borderId="23" xfId="34" applyFont="1" applyFill="1" applyBorder="1" applyAlignment="1" applyProtection="1">
      <alignment horizontal="center" vertical="center" wrapText="1"/>
    </xf>
    <xf numFmtId="0" fontId="36" fillId="28" borderId="24" xfId="39" applyFont="1" applyFill="1" applyBorder="1" applyAlignment="1">
      <alignment horizontal="center" vertical="center"/>
    </xf>
    <xf numFmtId="0" fontId="36" fillId="28" borderId="11" xfId="39" applyFont="1" applyFill="1" applyBorder="1" applyAlignment="1">
      <alignment horizontal="center" vertical="center"/>
    </xf>
    <xf numFmtId="0" fontId="36" fillId="28" borderId="11" xfId="39" applyFont="1" applyFill="1" applyBorder="1" applyAlignment="1">
      <alignment horizontal="center" vertical="top"/>
    </xf>
    <xf numFmtId="0" fontId="36" fillId="28" borderId="11" xfId="39" applyFont="1" applyFill="1" applyBorder="1" applyAlignment="1">
      <alignment vertical="top"/>
    </xf>
    <xf numFmtId="0" fontId="36" fillId="28" borderId="11" xfId="39" applyFont="1" applyFill="1" applyBorder="1" applyAlignment="1">
      <alignment horizontal="right" vertical="center"/>
    </xf>
    <xf numFmtId="9" fontId="36" fillId="28" borderId="11" xfId="67" applyFont="1" applyFill="1" applyBorder="1" applyAlignment="1">
      <alignment horizontal="right" vertical="center"/>
    </xf>
    <xf numFmtId="44" fontId="36" fillId="28" borderId="11" xfId="68" applyFont="1" applyFill="1" applyBorder="1" applyAlignment="1">
      <alignment vertical="center"/>
    </xf>
    <xf numFmtId="166" fontId="36" fillId="28" borderId="11" xfId="39" applyNumberFormat="1" applyFont="1" applyFill="1" applyBorder="1" applyAlignment="1">
      <alignment vertical="center"/>
    </xf>
    <xf numFmtId="42" fontId="36" fillId="28" borderId="25" xfId="39" applyNumberFormat="1" applyFont="1" applyFill="1" applyBorder="1" applyAlignment="1">
      <alignment vertical="center"/>
    </xf>
    <xf numFmtId="0" fontId="42" fillId="29" borderId="11" xfId="39" applyFont="1" applyFill="1" applyBorder="1" applyAlignment="1">
      <alignment horizontal="center" vertical="center"/>
    </xf>
    <xf numFmtId="0" fontId="42" fillId="29" borderId="11" xfId="39" applyFont="1" applyFill="1" applyBorder="1" applyAlignment="1">
      <alignment horizontal="center" vertical="top"/>
    </xf>
    <xf numFmtId="0" fontId="42" fillId="29" borderId="11" xfId="39" applyFont="1" applyFill="1" applyBorder="1" applyAlignment="1">
      <alignment vertical="top"/>
    </xf>
    <xf numFmtId="0" fontId="42" fillId="29" borderId="11" xfId="39" applyFont="1" applyFill="1" applyBorder="1" applyAlignment="1">
      <alignment horizontal="right" vertical="center"/>
    </xf>
    <xf numFmtId="9" fontId="42" fillId="29" borderId="11" xfId="67" applyFont="1" applyFill="1" applyBorder="1" applyAlignment="1">
      <alignment vertical="center"/>
    </xf>
    <xf numFmtId="0" fontId="42" fillId="29" borderId="11" xfId="39" applyFont="1" applyFill="1" applyBorder="1" applyAlignment="1">
      <alignment vertical="center"/>
    </xf>
    <xf numFmtId="44" fontId="42" fillId="29" borderId="11" xfId="68" applyFont="1" applyFill="1" applyBorder="1" applyAlignment="1">
      <alignment vertical="center"/>
    </xf>
    <xf numFmtId="44" fontId="42" fillId="29" borderId="16" xfId="68" applyFont="1" applyFill="1" applyBorder="1" applyAlignment="1">
      <alignment vertical="center"/>
    </xf>
    <xf numFmtId="0" fontId="37" fillId="29" borderId="11" xfId="39" applyFont="1" applyFill="1" applyBorder="1" applyAlignment="1">
      <alignment horizontal="center" vertical="center"/>
    </xf>
    <xf numFmtId="0" fontId="37" fillId="29" borderId="11" xfId="39" applyFont="1" applyFill="1" applyBorder="1" applyAlignment="1">
      <alignment horizontal="center" vertical="top"/>
    </xf>
    <xf numFmtId="0" fontId="37" fillId="29" borderId="11" xfId="39" applyFont="1" applyFill="1" applyBorder="1" applyAlignment="1">
      <alignment vertical="top"/>
    </xf>
    <xf numFmtId="0" fontId="37" fillId="29" borderId="11" xfId="39" applyFont="1" applyFill="1" applyBorder="1" applyAlignment="1">
      <alignment horizontal="right" vertical="center"/>
    </xf>
    <xf numFmtId="9" fontId="37" fillId="29" borderId="11" xfId="67" applyFont="1" applyFill="1" applyBorder="1" applyAlignment="1">
      <alignment vertical="center"/>
    </xf>
    <xf numFmtId="0" fontId="37" fillId="29" borderId="11" xfId="39" applyFont="1" applyFill="1" applyBorder="1" applyAlignment="1">
      <alignment vertical="center"/>
    </xf>
    <xf numFmtId="44" fontId="37" fillId="29" borderId="11" xfId="68" applyFont="1" applyFill="1" applyBorder="1" applyAlignment="1">
      <alignment vertical="center"/>
    </xf>
    <xf numFmtId="44" fontId="37" fillId="29" borderId="16" xfId="68" applyFont="1" applyFill="1" applyBorder="1" applyAlignment="1">
      <alignment vertical="center"/>
    </xf>
    <xf numFmtId="0" fontId="51" fillId="30" borderId="11" xfId="65" applyFont="1" applyFill="1" applyBorder="1" applyAlignment="1">
      <alignment horizontal="left" vertical="center"/>
    </xf>
    <xf numFmtId="0" fontId="35" fillId="0" borderId="14" xfId="41" applyFont="1" applyFill="1" applyBorder="1" applyAlignment="1">
      <alignment horizontal="left" vertical="center"/>
    </xf>
    <xf numFmtId="0" fontId="35" fillId="0" borderId="15" xfId="41" applyFont="1" applyFill="1" applyBorder="1" applyAlignment="1">
      <alignment horizontal="left" vertical="center"/>
    </xf>
    <xf numFmtId="42" fontId="37" fillId="29" borderId="16" xfId="39" applyNumberFormat="1" applyFont="1" applyFill="1" applyBorder="1" applyAlignment="1">
      <alignment horizontal="center" vertical="center"/>
    </xf>
    <xf numFmtId="42" fontId="37" fillId="29" borderId="17" xfId="39" applyNumberFormat="1" applyFont="1" applyFill="1" applyBorder="1" applyAlignment="1">
      <alignment horizontal="center" vertical="center"/>
    </xf>
    <xf numFmtId="170" fontId="45" fillId="28" borderId="0" xfId="34" applyNumberFormat="1" applyFont="1" applyFill="1" applyBorder="1" applyAlignment="1" applyProtection="1">
      <alignment horizontal="center" vertical="center" wrapText="1"/>
    </xf>
    <xf numFmtId="2" fontId="45" fillId="28" borderId="0" xfId="0" applyNumberFormat="1" applyFont="1" applyFill="1" applyAlignment="1">
      <alignment horizontal="right" vertical="center" wrapText="1"/>
    </xf>
    <xf numFmtId="0" fontId="46" fillId="25" borderId="10" xfId="0" applyFont="1" applyFill="1" applyBorder="1" applyAlignment="1">
      <alignment horizontal="center" vertical="center"/>
    </xf>
    <xf numFmtId="0" fontId="46" fillId="25" borderId="0" xfId="0" applyFont="1" applyFill="1" applyAlignment="1">
      <alignment horizontal="center" vertical="center"/>
    </xf>
    <xf numFmtId="0" fontId="35" fillId="0" borderId="18" xfId="41" applyFont="1" applyFill="1" applyBorder="1" applyAlignment="1">
      <alignment horizontal="left" vertical="center"/>
    </xf>
    <xf numFmtId="0" fontId="35" fillId="0" borderId="19" xfId="41" applyFont="1" applyFill="1" applyBorder="1" applyAlignment="1">
      <alignment horizontal="left" vertical="center"/>
    </xf>
    <xf numFmtId="2" fontId="41" fillId="27" borderId="0" xfId="0" applyNumberFormat="1" applyFont="1" applyFill="1" applyAlignment="1">
      <alignment horizontal="center"/>
    </xf>
    <xf numFmtId="2" fontId="39" fillId="27" borderId="0" xfId="0" applyNumberFormat="1" applyFont="1" applyFill="1" applyAlignment="1">
      <alignment horizontal="center"/>
    </xf>
    <xf numFmtId="9" fontId="32" fillId="0" borderId="0" xfId="61" applyFont="1" applyBorder="1" applyAlignment="1">
      <alignment horizontal="center" vertical="center" wrapText="1"/>
    </xf>
    <xf numFmtId="42" fontId="42" fillId="29" borderId="16" xfId="39" applyNumberFormat="1" applyFont="1" applyFill="1" applyBorder="1" applyAlignment="1">
      <alignment horizontal="center" vertical="center"/>
    </xf>
    <xf numFmtId="42" fontId="42" fillId="29" borderId="17" xfId="39" applyNumberFormat="1" applyFont="1" applyFill="1" applyBorder="1" applyAlignment="1">
      <alignment horizontal="center" vertical="center"/>
    </xf>
    <xf numFmtId="167" fontId="47" fillId="28" borderId="26" xfId="0" applyNumberFormat="1" applyFont="1" applyFill="1" applyBorder="1" applyAlignment="1">
      <alignment horizontal="center" vertical="center"/>
    </xf>
    <xf numFmtId="167" fontId="47" fillId="28" borderId="27" xfId="0" applyNumberFormat="1" applyFont="1" applyFill="1" applyBorder="1" applyAlignment="1">
      <alignment horizontal="center" vertical="center"/>
    </xf>
    <xf numFmtId="0" fontId="46" fillId="27" borderId="10" xfId="0" applyFont="1" applyFill="1" applyBorder="1" applyAlignment="1">
      <alignment horizontal="center" vertical="center"/>
    </xf>
    <xf numFmtId="0" fontId="46" fillId="27" borderId="0" xfId="0" applyFont="1" applyFill="1" applyAlignment="1">
      <alignment horizontal="center" vertical="center"/>
    </xf>
    <xf numFmtId="0" fontId="46" fillId="27" borderId="28" xfId="0" applyFont="1" applyFill="1" applyBorder="1" applyAlignment="1">
      <alignment horizontal="center" vertical="center"/>
    </xf>
  </cellXfs>
  <cellStyles count="7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 xr:uid="{00000000-0005-0000-0000-00001B000000}"/>
    <cellStyle name="Comma 2 2" xfId="48" xr:uid="{00000000-0005-0000-0000-00001C000000}"/>
    <cellStyle name="Currency" xfId="62" builtinId="4"/>
    <cellStyle name="Currency 2" xfId="50" xr:uid="{00000000-0005-0000-0000-00001E000000}"/>
    <cellStyle name="Currency 3" xfId="68" xr:uid="{00000000-0005-0000-0000-00001F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64" xr:uid="{00000000-0005-0000-0000-00002A000000}"/>
    <cellStyle name="Normal 10 2" xfId="69" xr:uid="{00000000-0005-0000-0000-00002B000000}"/>
    <cellStyle name="Normal 11" xfId="65" xr:uid="{00000000-0005-0000-0000-00002C000000}"/>
    <cellStyle name="Normal 12" xfId="66" xr:uid="{00000000-0005-0000-0000-00002D000000}"/>
    <cellStyle name="Normal 2" xfId="44" xr:uid="{00000000-0005-0000-0000-00002E000000}"/>
    <cellStyle name="Normal 2 2" xfId="47" xr:uid="{00000000-0005-0000-0000-00002F000000}"/>
    <cellStyle name="Normal 2 3" xfId="45" xr:uid="{00000000-0005-0000-0000-000030000000}"/>
    <cellStyle name="Normal 2 3 2" xfId="52" xr:uid="{00000000-0005-0000-0000-000031000000}"/>
    <cellStyle name="Normal 3" xfId="37" xr:uid="{00000000-0005-0000-0000-000032000000}"/>
    <cellStyle name="Normal 4" xfId="43" xr:uid="{00000000-0005-0000-0000-000033000000}"/>
    <cellStyle name="Normal 4 2" xfId="53" xr:uid="{00000000-0005-0000-0000-000034000000}"/>
    <cellStyle name="Normal 4 2 2" xfId="58" xr:uid="{00000000-0005-0000-0000-000035000000}"/>
    <cellStyle name="Normal 4 3" xfId="51" xr:uid="{00000000-0005-0000-0000-000036000000}"/>
    <cellStyle name="Normal 4 3 2" xfId="57" xr:uid="{00000000-0005-0000-0000-000037000000}"/>
    <cellStyle name="Normal 4 4" xfId="56" xr:uid="{00000000-0005-0000-0000-000038000000}"/>
    <cellStyle name="Normal 5" xfId="49" xr:uid="{00000000-0005-0000-0000-000039000000}"/>
    <cellStyle name="Normal 6" xfId="55" xr:uid="{00000000-0005-0000-0000-00003A000000}"/>
    <cellStyle name="Normal 7" xfId="54" xr:uid="{00000000-0005-0000-0000-00003B000000}"/>
    <cellStyle name="Normal 7 2" xfId="59" xr:uid="{00000000-0005-0000-0000-00003C000000}"/>
    <cellStyle name="Normal 8" xfId="60" xr:uid="{00000000-0005-0000-0000-00003D000000}"/>
    <cellStyle name="Normal 9" xfId="63" xr:uid="{00000000-0005-0000-0000-00003E000000}"/>
    <cellStyle name="Note" xfId="38" builtinId="10" customBuiltin="1"/>
    <cellStyle name="Output" xfId="39" builtinId="21" customBuiltin="1"/>
    <cellStyle name="Percent" xfId="61" builtinId="5"/>
    <cellStyle name="Percent 2" xfId="67" xr:uid="{00000000-0005-0000-0000-000042000000}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394607</xdr:colOff>
      <xdr:row>1</xdr:row>
      <xdr:rowOff>136071</xdr:rowOff>
    </xdr:from>
    <xdr:to>
      <xdr:col>14</xdr:col>
      <xdr:colOff>1235528</xdr:colOff>
      <xdr:row>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8DAFCD-FA26-3131-253E-280862486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4857" y="421821"/>
          <a:ext cx="5943600" cy="148590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9"/>
  <sheetViews>
    <sheetView tabSelected="1" zoomScale="70" zoomScaleNormal="70" zoomScaleSheetLayoutView="40" workbookViewId="0">
      <selection activeCell="E4" sqref="E4"/>
    </sheetView>
  </sheetViews>
  <sheetFormatPr defaultColWidth="8.77734375" defaultRowHeight="15.75" x14ac:dyDescent="0.2"/>
  <cols>
    <col min="1" max="1" width="6" style="22" customWidth="1"/>
    <col min="2" max="3" width="8.77734375" style="22" customWidth="1"/>
    <col min="4" max="4" width="7.77734375" style="23" customWidth="1"/>
    <col min="5" max="5" width="67.5546875" style="24" bestFit="1" customWidth="1"/>
    <col min="6" max="6" width="11" style="25" bestFit="1" customWidth="1"/>
    <col min="7" max="7" width="15.5546875" style="56" customWidth="1"/>
    <col min="8" max="8" width="10.21875" style="25" bestFit="1" customWidth="1"/>
    <col min="9" max="9" width="6" style="22" bestFit="1" customWidth="1"/>
    <col min="10" max="13" width="15.109375" style="34" customWidth="1"/>
    <col min="14" max="14" width="14.21875" style="10" customWidth="1"/>
    <col min="15" max="15" width="15.44140625" style="26" customWidth="1"/>
    <col min="16" max="16384" width="8.77734375" style="1"/>
  </cols>
  <sheetData>
    <row r="1" spans="1:15" s="5" customFormat="1" ht="22.5" x14ac:dyDescent="0.3">
      <c r="A1" s="145" t="s">
        <v>12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x14ac:dyDescent="0.2">
      <c r="A2" s="21"/>
      <c r="G2" s="36"/>
      <c r="J2" s="30"/>
      <c r="K2" s="30"/>
      <c r="L2" s="30"/>
      <c r="M2" s="30"/>
    </row>
    <row r="3" spans="1:15" ht="21" thickBot="1" x14ac:dyDescent="0.35">
      <c r="B3" s="9"/>
      <c r="C3" s="9"/>
      <c r="D3" s="15"/>
      <c r="E3" s="27"/>
      <c r="G3" s="36"/>
      <c r="J3" s="31"/>
      <c r="K3" s="57"/>
      <c r="L3" s="57"/>
      <c r="M3" s="57"/>
      <c r="N3" s="9"/>
    </row>
    <row r="4" spans="1:15" ht="20.25" x14ac:dyDescent="0.3">
      <c r="B4" s="9"/>
      <c r="C4" s="9"/>
      <c r="D4" s="15" t="s">
        <v>14</v>
      </c>
      <c r="E4" s="28" t="s">
        <v>190</v>
      </c>
      <c r="F4" s="147" t="s">
        <v>68</v>
      </c>
      <c r="G4" s="147"/>
      <c r="J4" s="91"/>
      <c r="K4" s="32"/>
      <c r="L4" s="32"/>
      <c r="M4" s="32"/>
      <c r="N4" s="29"/>
    </row>
    <row r="5" spans="1:15" ht="37.5" customHeight="1" x14ac:dyDescent="0.2">
      <c r="B5" s="9"/>
      <c r="C5" s="9"/>
      <c r="D5" s="16" t="s">
        <v>15</v>
      </c>
      <c r="E5" s="58"/>
      <c r="F5" s="147" t="s">
        <v>7</v>
      </c>
      <c r="G5" s="147"/>
      <c r="H5" s="36">
        <v>0.2</v>
      </c>
      <c r="J5" s="91"/>
      <c r="K5" s="32"/>
      <c r="L5" s="32"/>
      <c r="M5" s="32"/>
      <c r="N5" s="29"/>
    </row>
    <row r="6" spans="1:15" ht="20.25" x14ac:dyDescent="0.2">
      <c r="A6" s="21"/>
      <c r="F6" s="147" t="s">
        <v>6</v>
      </c>
      <c r="G6" s="147"/>
      <c r="J6" s="91"/>
      <c r="K6" s="32"/>
      <c r="L6" s="32"/>
      <c r="M6" s="32"/>
      <c r="N6" s="29"/>
    </row>
    <row r="7" spans="1:15" ht="20.25" x14ac:dyDescent="0.2">
      <c r="A7" s="21"/>
      <c r="G7" s="36"/>
      <c r="J7" s="32"/>
      <c r="K7" s="32"/>
      <c r="L7" s="32"/>
      <c r="M7" s="32"/>
      <c r="N7" s="29"/>
    </row>
    <row r="8" spans="1:15" ht="20.25" customHeight="1" x14ac:dyDescent="0.2">
      <c r="A8" s="152" t="s">
        <v>13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4"/>
    </row>
    <row r="9" spans="1:15" ht="20.25" customHeight="1" x14ac:dyDescent="0.2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4"/>
    </row>
    <row r="10" spans="1:15" ht="20.25" x14ac:dyDescent="0.2">
      <c r="A10" s="92"/>
      <c r="B10" s="93"/>
      <c r="C10" s="93"/>
      <c r="D10" s="94"/>
      <c r="E10" s="95"/>
      <c r="F10" s="96"/>
      <c r="G10" s="97"/>
      <c r="H10" s="98"/>
      <c r="I10" s="93"/>
      <c r="J10" s="99"/>
      <c r="K10" s="99"/>
      <c r="L10" s="99"/>
      <c r="M10" s="99"/>
      <c r="N10" s="150"/>
      <c r="O10" s="151" t="s">
        <v>2</v>
      </c>
    </row>
    <row r="11" spans="1:15" s="17" customFormat="1" x14ac:dyDescent="0.2">
      <c r="A11" s="118"/>
      <c r="B11" s="118"/>
      <c r="C11" s="118"/>
      <c r="D11" s="119" t="s">
        <v>28</v>
      </c>
      <c r="E11" s="120" t="s">
        <v>9</v>
      </c>
      <c r="F11" s="121"/>
      <c r="G11" s="122"/>
      <c r="H11" s="123"/>
      <c r="I11" s="123"/>
      <c r="J11" s="124"/>
      <c r="K11" s="125"/>
      <c r="L11" s="125"/>
      <c r="M11" s="125"/>
      <c r="N11" s="148">
        <f>O40</f>
        <v>0</v>
      </c>
      <c r="O11" s="149"/>
    </row>
    <row r="12" spans="1:15" s="90" customFormat="1" x14ac:dyDescent="0.2">
      <c r="A12" s="126"/>
      <c r="B12" s="126"/>
      <c r="C12" s="126"/>
      <c r="D12" s="127" t="s">
        <v>51</v>
      </c>
      <c r="E12" s="128" t="s">
        <v>52</v>
      </c>
      <c r="F12" s="129"/>
      <c r="G12" s="130"/>
      <c r="H12" s="131"/>
      <c r="I12" s="131"/>
      <c r="J12" s="132"/>
      <c r="K12" s="133"/>
      <c r="L12" s="133"/>
      <c r="M12" s="133"/>
      <c r="N12" s="137">
        <v>0</v>
      </c>
      <c r="O12" s="138"/>
    </row>
    <row r="13" spans="1:15" s="90" customFormat="1" x14ac:dyDescent="0.2">
      <c r="A13" s="126"/>
      <c r="B13" s="126"/>
      <c r="C13" s="126"/>
      <c r="D13" s="127" t="s">
        <v>39</v>
      </c>
      <c r="E13" s="128" t="s">
        <v>40</v>
      </c>
      <c r="F13" s="129"/>
      <c r="G13" s="130"/>
      <c r="H13" s="131"/>
      <c r="I13" s="131"/>
      <c r="J13" s="132"/>
      <c r="K13" s="133"/>
      <c r="L13" s="133"/>
      <c r="M13" s="133"/>
      <c r="N13" s="137">
        <v>0</v>
      </c>
      <c r="O13" s="138"/>
    </row>
    <row r="14" spans="1:15" s="17" customFormat="1" x14ac:dyDescent="0.2">
      <c r="A14" s="118"/>
      <c r="B14" s="118"/>
      <c r="C14" s="118"/>
      <c r="D14" s="119" t="s">
        <v>59</v>
      </c>
      <c r="E14" s="120" t="s">
        <v>60</v>
      </c>
      <c r="F14" s="121"/>
      <c r="G14" s="122"/>
      <c r="H14" s="123"/>
      <c r="I14" s="123"/>
      <c r="J14" s="124"/>
      <c r="K14" s="125"/>
      <c r="L14" s="125"/>
      <c r="M14" s="125"/>
      <c r="N14" s="148">
        <f>O51</f>
        <v>8476335.1003830712</v>
      </c>
      <c r="O14" s="149"/>
    </row>
    <row r="15" spans="1:15" s="90" customFormat="1" x14ac:dyDescent="0.2">
      <c r="A15" s="126"/>
      <c r="B15" s="126"/>
      <c r="C15" s="126"/>
      <c r="D15" s="127" t="s">
        <v>33</v>
      </c>
      <c r="E15" s="128" t="s">
        <v>34</v>
      </c>
      <c r="F15" s="129"/>
      <c r="G15" s="130"/>
      <c r="H15" s="131"/>
      <c r="I15" s="131"/>
      <c r="J15" s="132"/>
      <c r="K15" s="133"/>
      <c r="L15" s="133"/>
      <c r="M15" s="133"/>
      <c r="N15" s="137">
        <v>0</v>
      </c>
      <c r="O15" s="138"/>
    </row>
    <row r="16" spans="1:15" s="90" customFormat="1" x14ac:dyDescent="0.2">
      <c r="A16" s="126"/>
      <c r="B16" s="126"/>
      <c r="C16" s="126"/>
      <c r="D16" s="127" t="s">
        <v>49</v>
      </c>
      <c r="E16" s="128" t="s">
        <v>50</v>
      </c>
      <c r="F16" s="129"/>
      <c r="G16" s="130"/>
      <c r="H16" s="131"/>
      <c r="I16" s="131"/>
      <c r="J16" s="132"/>
      <c r="K16" s="133"/>
      <c r="L16" s="133"/>
      <c r="M16" s="133"/>
      <c r="N16" s="137">
        <v>0</v>
      </c>
      <c r="O16" s="138"/>
    </row>
    <row r="17" spans="1:15" s="90" customFormat="1" x14ac:dyDescent="0.2">
      <c r="A17" s="126"/>
      <c r="B17" s="126"/>
      <c r="C17" s="126"/>
      <c r="D17" s="127" t="s">
        <v>61</v>
      </c>
      <c r="E17" s="128" t="s">
        <v>62</v>
      </c>
      <c r="F17" s="129"/>
      <c r="G17" s="130"/>
      <c r="H17" s="131"/>
      <c r="I17" s="131"/>
      <c r="J17" s="132"/>
      <c r="K17" s="133"/>
      <c r="L17" s="133"/>
      <c r="M17" s="133"/>
      <c r="N17" s="137">
        <v>0</v>
      </c>
      <c r="O17" s="138"/>
    </row>
    <row r="18" spans="1:15" s="90" customFormat="1" x14ac:dyDescent="0.2">
      <c r="A18" s="126"/>
      <c r="B18" s="126"/>
      <c r="C18" s="126"/>
      <c r="D18" s="127" t="s">
        <v>42</v>
      </c>
      <c r="E18" s="128" t="s">
        <v>41</v>
      </c>
      <c r="F18" s="129"/>
      <c r="G18" s="130"/>
      <c r="H18" s="131"/>
      <c r="I18" s="131"/>
      <c r="J18" s="132"/>
      <c r="K18" s="133"/>
      <c r="L18" s="133"/>
      <c r="M18" s="133"/>
      <c r="N18" s="137">
        <v>0</v>
      </c>
      <c r="O18" s="138"/>
    </row>
    <row r="19" spans="1:15" s="90" customFormat="1" x14ac:dyDescent="0.2">
      <c r="A19" s="126"/>
      <c r="B19" s="126"/>
      <c r="C19" s="126"/>
      <c r="D19" s="127" t="s">
        <v>30</v>
      </c>
      <c r="E19" s="128" t="s">
        <v>29</v>
      </c>
      <c r="F19" s="129"/>
      <c r="G19" s="130"/>
      <c r="H19" s="131"/>
      <c r="I19" s="131"/>
      <c r="J19" s="132"/>
      <c r="K19" s="133"/>
      <c r="L19" s="133"/>
      <c r="M19" s="133"/>
      <c r="N19" s="137">
        <v>0</v>
      </c>
      <c r="O19" s="138"/>
    </row>
    <row r="20" spans="1:15" s="90" customFormat="1" x14ac:dyDescent="0.2">
      <c r="A20" s="126"/>
      <c r="B20" s="126"/>
      <c r="C20" s="126"/>
      <c r="D20" s="127" t="s">
        <v>63</v>
      </c>
      <c r="E20" s="128" t="s">
        <v>64</v>
      </c>
      <c r="F20" s="129"/>
      <c r="G20" s="130"/>
      <c r="H20" s="131"/>
      <c r="I20" s="131"/>
      <c r="J20" s="132"/>
      <c r="K20" s="133"/>
      <c r="L20" s="133"/>
      <c r="M20" s="133"/>
      <c r="N20" s="137">
        <v>0</v>
      </c>
      <c r="O20" s="138"/>
    </row>
    <row r="21" spans="1:15" s="90" customFormat="1" x14ac:dyDescent="0.2">
      <c r="A21" s="126"/>
      <c r="B21" s="126"/>
      <c r="C21" s="126"/>
      <c r="D21" s="127" t="s">
        <v>65</v>
      </c>
      <c r="E21" s="128" t="s">
        <v>66</v>
      </c>
      <c r="F21" s="129"/>
      <c r="G21" s="130"/>
      <c r="H21" s="131"/>
      <c r="I21" s="131"/>
      <c r="J21" s="132"/>
      <c r="K21" s="133"/>
      <c r="L21" s="133"/>
      <c r="M21" s="133"/>
      <c r="N21" s="137">
        <v>0</v>
      </c>
      <c r="O21" s="138"/>
    </row>
    <row r="22" spans="1:15" s="90" customFormat="1" x14ac:dyDescent="0.2">
      <c r="A22" s="126"/>
      <c r="B22" s="126"/>
      <c r="C22" s="126"/>
      <c r="D22" s="127" t="s">
        <v>32</v>
      </c>
      <c r="E22" s="128" t="s">
        <v>31</v>
      </c>
      <c r="F22" s="129"/>
      <c r="G22" s="130"/>
      <c r="H22" s="131"/>
      <c r="I22" s="131"/>
      <c r="J22" s="132"/>
      <c r="K22" s="133"/>
      <c r="L22" s="133"/>
      <c r="M22" s="133"/>
      <c r="N22" s="137">
        <v>0</v>
      </c>
      <c r="O22" s="138"/>
    </row>
    <row r="23" spans="1:15" s="90" customFormat="1" x14ac:dyDescent="0.2">
      <c r="A23" s="126"/>
      <c r="B23" s="126"/>
      <c r="C23" s="126"/>
      <c r="D23" s="127" t="s">
        <v>67</v>
      </c>
      <c r="E23" s="128" t="s">
        <v>73</v>
      </c>
      <c r="F23" s="129"/>
      <c r="G23" s="130"/>
      <c r="H23" s="131"/>
      <c r="I23" s="131"/>
      <c r="J23" s="132"/>
      <c r="K23" s="133"/>
      <c r="L23" s="133"/>
      <c r="M23" s="133"/>
      <c r="N23" s="137">
        <v>0</v>
      </c>
      <c r="O23" s="138"/>
    </row>
    <row r="24" spans="1:15" s="90" customFormat="1" x14ac:dyDescent="0.2">
      <c r="A24" s="126"/>
      <c r="B24" s="126"/>
      <c r="C24" s="126"/>
      <c r="D24" s="127" t="s">
        <v>57</v>
      </c>
      <c r="E24" s="128" t="s">
        <v>58</v>
      </c>
      <c r="F24" s="129"/>
      <c r="G24" s="130"/>
      <c r="H24" s="131"/>
      <c r="I24" s="131"/>
      <c r="J24" s="132"/>
      <c r="K24" s="133"/>
      <c r="L24" s="133"/>
      <c r="M24" s="133"/>
      <c r="N24" s="137">
        <v>0</v>
      </c>
      <c r="O24" s="138"/>
    </row>
    <row r="25" spans="1:15" s="90" customFormat="1" x14ac:dyDescent="0.2">
      <c r="A25" s="126"/>
      <c r="B25" s="126"/>
      <c r="C25" s="126"/>
      <c r="D25" s="127" t="s">
        <v>37</v>
      </c>
      <c r="E25" s="128" t="s">
        <v>38</v>
      </c>
      <c r="F25" s="129"/>
      <c r="G25" s="130"/>
      <c r="H25" s="131"/>
      <c r="I25" s="131"/>
      <c r="J25" s="132"/>
      <c r="K25" s="133"/>
      <c r="L25" s="133"/>
      <c r="M25" s="133"/>
      <c r="N25" s="137">
        <v>0</v>
      </c>
      <c r="O25" s="138"/>
    </row>
    <row r="26" spans="1:15" s="90" customFormat="1" x14ac:dyDescent="0.2">
      <c r="A26" s="126"/>
      <c r="B26" s="126"/>
      <c r="C26" s="126"/>
      <c r="D26" s="127" t="s">
        <v>43</v>
      </c>
      <c r="E26" s="128" t="s">
        <v>44</v>
      </c>
      <c r="F26" s="129"/>
      <c r="G26" s="130"/>
      <c r="H26" s="131"/>
      <c r="I26" s="131"/>
      <c r="J26" s="132"/>
      <c r="K26" s="133"/>
      <c r="L26" s="133"/>
      <c r="M26" s="133"/>
      <c r="N26" s="137">
        <v>0</v>
      </c>
      <c r="O26" s="138"/>
    </row>
    <row r="27" spans="1:15" s="90" customFormat="1" x14ac:dyDescent="0.2">
      <c r="A27" s="126"/>
      <c r="B27" s="126"/>
      <c r="C27" s="126"/>
      <c r="D27" s="127" t="s">
        <v>45</v>
      </c>
      <c r="E27" s="128" t="s">
        <v>46</v>
      </c>
      <c r="F27" s="129"/>
      <c r="G27" s="130"/>
      <c r="H27" s="131"/>
      <c r="I27" s="131"/>
      <c r="J27" s="132"/>
      <c r="K27" s="133"/>
      <c r="L27" s="133"/>
      <c r="M27" s="133"/>
      <c r="N27" s="137">
        <v>0</v>
      </c>
      <c r="O27" s="138"/>
    </row>
    <row r="28" spans="1:15" s="90" customFormat="1" x14ac:dyDescent="0.2">
      <c r="A28" s="126" t="str">
        <f>IF(I28&lt;&gt;"",1+MAX($A27:A$40),"")</f>
        <v/>
      </c>
      <c r="B28" s="126"/>
      <c r="C28" s="126"/>
      <c r="D28" s="127" t="s">
        <v>48</v>
      </c>
      <c r="E28" s="128" t="s">
        <v>47</v>
      </c>
      <c r="F28" s="129"/>
      <c r="G28" s="130"/>
      <c r="H28" s="131"/>
      <c r="I28" s="131"/>
      <c r="J28" s="132"/>
      <c r="K28" s="133"/>
      <c r="L28" s="133"/>
      <c r="M28" s="133"/>
      <c r="N28" s="137">
        <v>0</v>
      </c>
      <c r="O28" s="138"/>
    </row>
    <row r="29" spans="1:15" s="90" customFormat="1" x14ac:dyDescent="0.2">
      <c r="A29" s="126" t="str">
        <f>IF(I29&lt;&gt;"",1+MAX($A28:A$40),"")</f>
        <v/>
      </c>
      <c r="B29" s="126"/>
      <c r="C29" s="126"/>
      <c r="D29" s="127" t="s">
        <v>54</v>
      </c>
      <c r="E29" s="128" t="s">
        <v>53</v>
      </c>
      <c r="F29" s="129"/>
      <c r="G29" s="130"/>
      <c r="H29" s="131"/>
      <c r="I29" s="131"/>
      <c r="J29" s="132"/>
      <c r="K29" s="133"/>
      <c r="L29" s="133"/>
      <c r="M29" s="133"/>
      <c r="N29" s="137">
        <v>0</v>
      </c>
      <c r="O29" s="138"/>
    </row>
    <row r="30" spans="1:15" s="90" customFormat="1" x14ac:dyDescent="0.2">
      <c r="A30" s="126" t="str">
        <f>IF(I30&lt;&gt;"",1+MAX($A28:A$40),"")</f>
        <v/>
      </c>
      <c r="B30" s="126"/>
      <c r="C30" s="126"/>
      <c r="D30" s="127" t="s">
        <v>36</v>
      </c>
      <c r="E30" s="128" t="s">
        <v>35</v>
      </c>
      <c r="F30" s="129"/>
      <c r="G30" s="130"/>
      <c r="H30" s="131"/>
      <c r="I30" s="131"/>
      <c r="J30" s="132"/>
      <c r="K30" s="133"/>
      <c r="L30" s="133"/>
      <c r="M30" s="133"/>
      <c r="N30" s="137">
        <v>0</v>
      </c>
      <c r="O30" s="138"/>
    </row>
    <row r="31" spans="1:15" s="90" customFormat="1" x14ac:dyDescent="0.2">
      <c r="A31" s="126" t="str">
        <f>IF(I31&lt;&gt;"",1+MAX($A29:A$40),"")</f>
        <v/>
      </c>
      <c r="B31" s="126"/>
      <c r="C31" s="126"/>
      <c r="D31" s="127" t="s">
        <v>74</v>
      </c>
      <c r="E31" s="128" t="s">
        <v>75</v>
      </c>
      <c r="F31" s="129"/>
      <c r="G31" s="130"/>
      <c r="H31" s="131"/>
      <c r="I31" s="131"/>
      <c r="J31" s="132"/>
      <c r="K31" s="133"/>
      <c r="L31" s="133"/>
      <c r="M31" s="133"/>
      <c r="N31" s="137">
        <v>0</v>
      </c>
      <c r="O31" s="138"/>
    </row>
    <row r="32" spans="1:15" ht="20.25" x14ac:dyDescent="0.2">
      <c r="A32" s="92"/>
      <c r="B32" s="93"/>
      <c r="C32" s="93"/>
      <c r="D32" s="94"/>
      <c r="E32" s="95"/>
      <c r="F32" s="96"/>
      <c r="G32" s="97"/>
      <c r="H32" s="98"/>
      <c r="I32" s="93"/>
      <c r="J32" s="99"/>
      <c r="K32" s="99"/>
      <c r="L32" s="99"/>
      <c r="M32" s="99"/>
      <c r="N32" s="139">
        <f>SUM(N11:O31)</f>
        <v>8476335.1003830712</v>
      </c>
      <c r="O32" s="139"/>
    </row>
    <row r="33" spans="1:21" ht="20.25" x14ac:dyDescent="0.2">
      <c r="A33" s="92"/>
      <c r="B33" s="93"/>
      <c r="C33" s="93"/>
      <c r="D33" s="94"/>
      <c r="E33" s="95"/>
      <c r="F33" s="96"/>
      <c r="G33" s="100"/>
      <c r="H33" s="140" t="s">
        <v>8</v>
      </c>
      <c r="I33" s="140"/>
      <c r="J33" s="101">
        <v>0</v>
      </c>
      <c r="K33" s="101"/>
      <c r="L33" s="101"/>
      <c r="M33" s="101"/>
      <c r="N33" s="139">
        <f>N32*J33</f>
        <v>0</v>
      </c>
      <c r="O33" s="139"/>
    </row>
    <row r="34" spans="1:21" ht="20.25" customHeight="1" x14ac:dyDescent="0.2">
      <c r="A34" s="92"/>
      <c r="B34" s="93"/>
      <c r="C34" s="93"/>
      <c r="D34" s="94"/>
      <c r="E34" s="95"/>
      <c r="F34" s="96"/>
      <c r="G34" s="140" t="s">
        <v>7</v>
      </c>
      <c r="H34" s="140"/>
      <c r="I34" s="140"/>
      <c r="J34" s="101">
        <v>0.2</v>
      </c>
      <c r="K34" s="101"/>
      <c r="L34" s="101"/>
      <c r="M34" s="101"/>
      <c r="N34" s="139">
        <f>N32*J34</f>
        <v>1695267.0200766143</v>
      </c>
      <c r="O34" s="139"/>
    </row>
    <row r="35" spans="1:21" ht="37.5" customHeight="1" x14ac:dyDescent="0.2">
      <c r="A35" s="92"/>
      <c r="B35" s="93"/>
      <c r="C35" s="93"/>
      <c r="D35" s="94"/>
      <c r="E35" s="95"/>
      <c r="F35" s="96"/>
      <c r="G35" s="100"/>
      <c r="H35" s="140" t="s">
        <v>6</v>
      </c>
      <c r="I35" s="140"/>
      <c r="J35" s="99"/>
      <c r="K35" s="99"/>
      <c r="L35" s="99"/>
      <c r="M35" s="99"/>
      <c r="N35" s="139">
        <f>SUM(N32:O34)</f>
        <v>10171602.120459685</v>
      </c>
      <c r="O35" s="139"/>
    </row>
    <row r="36" spans="1:21" ht="20.25" x14ac:dyDescent="0.2">
      <c r="A36" s="21"/>
      <c r="G36" s="36"/>
      <c r="J36" s="32"/>
      <c r="K36" s="32"/>
      <c r="L36" s="32"/>
      <c r="M36" s="32"/>
      <c r="N36" s="29"/>
    </row>
    <row r="37" spans="1:21" x14ac:dyDescent="0.2">
      <c r="A37" s="141" t="s">
        <v>56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</row>
    <row r="38" spans="1:21" ht="16.5" customHeight="1" thickBot="1" x14ac:dyDescent="0.25">
      <c r="A38" s="141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</row>
    <row r="39" spans="1:21" s="8" customFormat="1" ht="30.6" customHeight="1" x14ac:dyDescent="0.2">
      <c r="A39" s="102" t="s">
        <v>3</v>
      </c>
      <c r="B39" s="103" t="s">
        <v>16</v>
      </c>
      <c r="C39" s="103" t="s">
        <v>26</v>
      </c>
      <c r="D39" s="103" t="s">
        <v>17</v>
      </c>
      <c r="E39" s="104" t="s">
        <v>1</v>
      </c>
      <c r="F39" s="105" t="s">
        <v>4</v>
      </c>
      <c r="G39" s="106" t="s">
        <v>19</v>
      </c>
      <c r="H39" s="104" t="s">
        <v>18</v>
      </c>
      <c r="I39" s="103" t="s">
        <v>0</v>
      </c>
      <c r="J39" s="107" t="s">
        <v>69</v>
      </c>
      <c r="K39" s="107" t="s">
        <v>70</v>
      </c>
      <c r="L39" s="107" t="s">
        <v>71</v>
      </c>
      <c r="M39" s="107" t="s">
        <v>72</v>
      </c>
      <c r="N39" s="104" t="s">
        <v>55</v>
      </c>
      <c r="O39" s="108" t="s">
        <v>2</v>
      </c>
      <c r="P39" s="7"/>
      <c r="Q39" s="7"/>
      <c r="R39" s="7"/>
      <c r="S39" s="7"/>
      <c r="T39" s="7"/>
      <c r="U39" s="7"/>
    </row>
    <row r="40" spans="1:21" s="4" customFormat="1" x14ac:dyDescent="0.2">
      <c r="A40" s="109"/>
      <c r="B40" s="110"/>
      <c r="C40" s="110"/>
      <c r="D40" s="111" t="s">
        <v>28</v>
      </c>
      <c r="E40" s="112" t="s">
        <v>9</v>
      </c>
      <c r="F40" s="113"/>
      <c r="G40" s="114"/>
      <c r="H40" s="113"/>
      <c r="I40" s="110"/>
      <c r="J40" s="115"/>
      <c r="K40" s="115"/>
      <c r="L40" s="115"/>
      <c r="M40" s="115"/>
      <c r="N40" s="116"/>
      <c r="O40" s="117">
        <f>SUM(N41:N50)</f>
        <v>0</v>
      </c>
    </row>
    <row r="41" spans="1:21" s="4" customFormat="1" x14ac:dyDescent="0.2">
      <c r="A41" s="51"/>
      <c r="B41" s="43"/>
      <c r="C41" s="43"/>
      <c r="D41" s="44"/>
      <c r="E41" s="45"/>
      <c r="F41" s="46"/>
      <c r="G41" s="53"/>
      <c r="H41" s="47"/>
      <c r="I41" s="48"/>
      <c r="J41" s="49"/>
      <c r="K41" s="49"/>
      <c r="L41" s="49"/>
      <c r="M41" s="49"/>
      <c r="N41" s="50"/>
      <c r="O41" s="52"/>
    </row>
    <row r="42" spans="1:21" s="4" customFormat="1" x14ac:dyDescent="0.2">
      <c r="A42" s="51">
        <f>IF(I42&lt;&gt;"",1+MAX($A40:A$40),"")</f>
        <v>1</v>
      </c>
      <c r="B42" s="43"/>
      <c r="C42" s="43"/>
      <c r="D42" s="44"/>
      <c r="E42" s="45" t="s">
        <v>10</v>
      </c>
      <c r="F42" s="46">
        <v>1</v>
      </c>
      <c r="G42" s="53">
        <f t="shared" ref="G42:G43" si="0">IF(F42=0,"",0)</f>
        <v>0</v>
      </c>
      <c r="H42" s="47">
        <f>IF(F42=0,"",F42*(1+G42))</f>
        <v>1</v>
      </c>
      <c r="I42" s="48" t="s">
        <v>27</v>
      </c>
      <c r="J42" s="49"/>
      <c r="K42" s="49"/>
      <c r="L42" s="50">
        <f t="shared" ref="L42:L50" si="1">IF(F42=0,"",J42*H42)</f>
        <v>0</v>
      </c>
      <c r="M42" s="50">
        <f t="shared" ref="M42:M50" si="2">IF(F42=0,"",K42*H42)</f>
        <v>0</v>
      </c>
      <c r="N42" s="50">
        <f t="shared" ref="N42:N50" si="3">IF(F42=0,"",L42+M42)</f>
        <v>0</v>
      </c>
      <c r="O42" s="52"/>
    </row>
    <row r="43" spans="1:21" s="4" customFormat="1" x14ac:dyDescent="0.2">
      <c r="A43" s="51">
        <f>IF(I43&lt;&gt;"",1+MAX($A$40:A42),"")</f>
        <v>2</v>
      </c>
      <c r="B43" s="43"/>
      <c r="C43" s="43"/>
      <c r="D43" s="44"/>
      <c r="E43" s="45" t="s">
        <v>11</v>
      </c>
      <c r="F43" s="46">
        <v>1</v>
      </c>
      <c r="G43" s="53">
        <f t="shared" si="0"/>
        <v>0</v>
      </c>
      <c r="H43" s="47">
        <f t="shared" ref="H43:H50" si="4">IF(F43=0,"",F43*(1+G43))</f>
        <v>1</v>
      </c>
      <c r="I43" s="48" t="s">
        <v>27</v>
      </c>
      <c r="J43" s="49"/>
      <c r="K43" s="49"/>
      <c r="L43" s="50">
        <f t="shared" si="1"/>
        <v>0</v>
      </c>
      <c r="M43" s="50">
        <f t="shared" si="2"/>
        <v>0</v>
      </c>
      <c r="N43" s="50">
        <f t="shared" si="3"/>
        <v>0</v>
      </c>
      <c r="O43" s="52"/>
    </row>
    <row r="44" spans="1:21" s="4" customFormat="1" x14ac:dyDescent="0.2">
      <c r="A44" s="51">
        <f>IF(I44&lt;&gt;"",1+MAX($A$40:A43),"")</f>
        <v>3</v>
      </c>
      <c r="B44" s="43"/>
      <c r="C44" s="43"/>
      <c r="D44" s="44"/>
      <c r="E44" s="45" t="s">
        <v>20</v>
      </c>
      <c r="F44" s="46">
        <v>1</v>
      </c>
      <c r="G44" s="53">
        <f>IF(F44=0,"",0)</f>
        <v>0</v>
      </c>
      <c r="H44" s="47">
        <f t="shared" si="4"/>
        <v>1</v>
      </c>
      <c r="I44" s="48" t="s">
        <v>27</v>
      </c>
      <c r="J44" s="49"/>
      <c r="K44" s="49"/>
      <c r="L44" s="50">
        <f t="shared" si="1"/>
        <v>0</v>
      </c>
      <c r="M44" s="50">
        <f t="shared" si="2"/>
        <v>0</v>
      </c>
      <c r="N44" s="50">
        <f t="shared" si="3"/>
        <v>0</v>
      </c>
      <c r="O44" s="52"/>
    </row>
    <row r="45" spans="1:21" s="4" customFormat="1" x14ac:dyDescent="0.2">
      <c r="A45" s="51">
        <f>IF(I45&lt;&gt;"",1+MAX($A$40:A44),"")</f>
        <v>4</v>
      </c>
      <c r="B45" s="43"/>
      <c r="C45" s="43"/>
      <c r="D45" s="44"/>
      <c r="E45" s="45" t="s">
        <v>21</v>
      </c>
      <c r="F45" s="46">
        <v>1</v>
      </c>
      <c r="G45" s="53">
        <f t="shared" ref="G45:G50" si="5">IF(F45=0,"",0)</f>
        <v>0</v>
      </c>
      <c r="H45" s="47">
        <f t="shared" si="4"/>
        <v>1</v>
      </c>
      <c r="I45" s="48" t="s">
        <v>27</v>
      </c>
      <c r="J45" s="49"/>
      <c r="K45" s="49"/>
      <c r="L45" s="50">
        <f t="shared" si="1"/>
        <v>0</v>
      </c>
      <c r="M45" s="50">
        <f t="shared" si="2"/>
        <v>0</v>
      </c>
      <c r="N45" s="50">
        <f t="shared" si="3"/>
        <v>0</v>
      </c>
      <c r="O45" s="52"/>
    </row>
    <row r="46" spans="1:21" s="4" customFormat="1" x14ac:dyDescent="0.2">
      <c r="A46" s="51">
        <f>IF(I46&lt;&gt;"",1+MAX($A$40:A45),"")</f>
        <v>5</v>
      </c>
      <c r="B46" s="43"/>
      <c r="C46" s="43"/>
      <c r="D46" s="44"/>
      <c r="E46" s="45" t="s">
        <v>22</v>
      </c>
      <c r="F46" s="46">
        <v>1</v>
      </c>
      <c r="G46" s="53">
        <f t="shared" si="5"/>
        <v>0</v>
      </c>
      <c r="H46" s="47">
        <f t="shared" si="4"/>
        <v>1</v>
      </c>
      <c r="I46" s="48" t="s">
        <v>27</v>
      </c>
      <c r="J46" s="49"/>
      <c r="K46" s="49"/>
      <c r="L46" s="50">
        <f t="shared" si="1"/>
        <v>0</v>
      </c>
      <c r="M46" s="50">
        <f t="shared" si="2"/>
        <v>0</v>
      </c>
      <c r="N46" s="50">
        <f t="shared" si="3"/>
        <v>0</v>
      </c>
      <c r="O46" s="52"/>
    </row>
    <row r="47" spans="1:21" s="4" customFormat="1" x14ac:dyDescent="0.2">
      <c r="A47" s="51">
        <f>IF(I47&lt;&gt;"",1+MAX($A$40:A46),"")</f>
        <v>6</v>
      </c>
      <c r="B47" s="43"/>
      <c r="C47" s="43"/>
      <c r="D47" s="44"/>
      <c r="E47" s="45" t="s">
        <v>23</v>
      </c>
      <c r="F47" s="46">
        <v>1</v>
      </c>
      <c r="G47" s="53">
        <f t="shared" si="5"/>
        <v>0</v>
      </c>
      <c r="H47" s="47">
        <f t="shared" si="4"/>
        <v>1</v>
      </c>
      <c r="I47" s="48" t="s">
        <v>27</v>
      </c>
      <c r="J47" s="49"/>
      <c r="K47" s="49"/>
      <c r="L47" s="50">
        <f t="shared" si="1"/>
        <v>0</v>
      </c>
      <c r="M47" s="50">
        <f t="shared" si="2"/>
        <v>0</v>
      </c>
      <c r="N47" s="50">
        <f t="shared" si="3"/>
        <v>0</v>
      </c>
      <c r="O47" s="52"/>
    </row>
    <row r="48" spans="1:21" s="4" customFormat="1" x14ac:dyDescent="0.2">
      <c r="A48" s="51">
        <f>IF(I48&lt;&gt;"",1+MAX($A$40:A47),"")</f>
        <v>7</v>
      </c>
      <c r="B48" s="43"/>
      <c r="C48" s="43"/>
      <c r="D48" s="44"/>
      <c r="E48" s="45" t="s">
        <v>24</v>
      </c>
      <c r="F48" s="46">
        <v>1</v>
      </c>
      <c r="G48" s="53">
        <f t="shared" si="5"/>
        <v>0</v>
      </c>
      <c r="H48" s="47">
        <f t="shared" si="4"/>
        <v>1</v>
      </c>
      <c r="I48" s="48" t="s">
        <v>27</v>
      </c>
      <c r="J48" s="49"/>
      <c r="K48" s="49"/>
      <c r="L48" s="50">
        <f t="shared" si="1"/>
        <v>0</v>
      </c>
      <c r="M48" s="50">
        <f t="shared" si="2"/>
        <v>0</v>
      </c>
      <c r="N48" s="50">
        <f t="shared" si="3"/>
        <v>0</v>
      </c>
      <c r="O48" s="52"/>
    </row>
    <row r="49" spans="1:15" s="4" customFormat="1" x14ac:dyDescent="0.2">
      <c r="A49" s="51">
        <f>IF(I49&lt;&gt;"",1+MAX($A$40:A48),"")</f>
        <v>8</v>
      </c>
      <c r="B49" s="43"/>
      <c r="C49" s="43"/>
      <c r="D49" s="44"/>
      <c r="E49" s="45" t="s">
        <v>25</v>
      </c>
      <c r="F49" s="46">
        <v>1</v>
      </c>
      <c r="G49" s="53">
        <f t="shared" si="5"/>
        <v>0</v>
      </c>
      <c r="H49" s="47">
        <f t="shared" si="4"/>
        <v>1</v>
      </c>
      <c r="I49" s="48" t="s">
        <v>27</v>
      </c>
      <c r="J49" s="49"/>
      <c r="K49" s="49"/>
      <c r="L49" s="50">
        <f t="shared" si="1"/>
        <v>0</v>
      </c>
      <c r="M49" s="50">
        <f t="shared" si="2"/>
        <v>0</v>
      </c>
      <c r="N49" s="50">
        <f t="shared" si="3"/>
        <v>0</v>
      </c>
      <c r="O49" s="52"/>
    </row>
    <row r="50" spans="1:15" s="4" customFormat="1" x14ac:dyDescent="0.2">
      <c r="A50" s="51">
        <f>IF(I50&lt;&gt;"",1+MAX($A$40:A49),"")</f>
        <v>9</v>
      </c>
      <c r="B50" s="43"/>
      <c r="C50" s="43"/>
      <c r="D50" s="44"/>
      <c r="E50" s="45" t="s">
        <v>76</v>
      </c>
      <c r="F50" s="46">
        <v>1</v>
      </c>
      <c r="G50" s="53">
        <f t="shared" si="5"/>
        <v>0</v>
      </c>
      <c r="H50" s="47">
        <f t="shared" si="4"/>
        <v>1</v>
      </c>
      <c r="I50" s="48" t="s">
        <v>27</v>
      </c>
      <c r="J50" s="49"/>
      <c r="K50" s="49"/>
      <c r="L50" s="50">
        <f t="shared" si="1"/>
        <v>0</v>
      </c>
      <c r="M50" s="50">
        <f t="shared" si="2"/>
        <v>0</v>
      </c>
      <c r="N50" s="50">
        <f t="shared" si="3"/>
        <v>0</v>
      </c>
      <c r="O50" s="52"/>
    </row>
    <row r="51" spans="1:15" s="4" customFormat="1" ht="18" customHeight="1" x14ac:dyDescent="0.2">
      <c r="A51" s="109" t="str">
        <f>IF(I51&lt;&gt;"",1+MAX($A$40:A50),"")</f>
        <v/>
      </c>
      <c r="B51" s="110"/>
      <c r="C51" s="110"/>
      <c r="D51" s="111" t="s">
        <v>59</v>
      </c>
      <c r="E51" s="112" t="s">
        <v>60</v>
      </c>
      <c r="F51" s="113"/>
      <c r="G51" s="114"/>
      <c r="H51" s="113"/>
      <c r="I51" s="110"/>
      <c r="J51" s="115"/>
      <c r="K51" s="115"/>
      <c r="L51" s="115"/>
      <c r="M51" s="115"/>
      <c r="N51" s="116"/>
      <c r="O51" s="117">
        <f>SUM(N52:N444)</f>
        <v>8476335.1003830712</v>
      </c>
    </row>
    <row r="52" spans="1:15" s="4" customFormat="1" x14ac:dyDescent="0.2">
      <c r="A52" s="51" t="str">
        <f>IF(I52&lt;&gt;"",1+MAX($A$40:A51),"")</f>
        <v/>
      </c>
      <c r="B52" s="43"/>
      <c r="C52" s="43"/>
      <c r="D52" s="44"/>
      <c r="E52" s="67" t="s">
        <v>117</v>
      </c>
      <c r="F52" s="61"/>
      <c r="G52" s="61"/>
      <c r="H52" s="61"/>
      <c r="I52" s="60"/>
      <c r="J52" s="49"/>
      <c r="K52" s="49"/>
      <c r="L52" s="50"/>
      <c r="M52" s="50"/>
      <c r="N52" s="50"/>
      <c r="O52" s="52"/>
    </row>
    <row r="53" spans="1:15" s="4" customFormat="1" x14ac:dyDescent="0.2">
      <c r="A53" s="51" t="str">
        <f>IF(I53&lt;&gt;"",1+MAX($A$40:A52),"")</f>
        <v/>
      </c>
      <c r="B53" s="43"/>
      <c r="C53" s="43"/>
      <c r="D53" s="44"/>
      <c r="E53" s="134" t="s">
        <v>85</v>
      </c>
      <c r="F53" s="72"/>
      <c r="G53" s="72"/>
      <c r="H53" s="72"/>
      <c r="I53" s="73"/>
      <c r="J53" s="49"/>
      <c r="K53" s="49"/>
      <c r="L53" s="50" t="str">
        <f t="shared" ref="L53:L54" si="6">IF(F53=0,"",J53*H53)</f>
        <v/>
      </c>
      <c r="M53" s="50" t="str">
        <f t="shared" ref="M53:M54" si="7">IF(F53=0,"",K53*H53)</f>
        <v/>
      </c>
      <c r="N53" s="50" t="str">
        <f t="shared" ref="N53:N54" si="8">IF(F53=0,"",L53+M53)</f>
        <v/>
      </c>
      <c r="O53" s="52"/>
    </row>
    <row r="54" spans="1:15" s="4" customFormat="1" x14ac:dyDescent="0.2">
      <c r="A54" s="51">
        <f>IF(I54&lt;&gt;"",1+MAX($A$40:A53),"")</f>
        <v>10</v>
      </c>
      <c r="B54" s="43"/>
      <c r="C54" s="43"/>
      <c r="D54" s="44"/>
      <c r="E54" s="74" t="s">
        <v>120</v>
      </c>
      <c r="F54" s="75">
        <v>866.93390000000011</v>
      </c>
      <c r="G54" s="53">
        <v>0.1</v>
      </c>
      <c r="H54" s="47">
        <f t="shared" ref="H54:H59" si="9">IF(F54=0,"",F54*(1+G54))</f>
        <v>953.62729000000024</v>
      </c>
      <c r="I54" s="73" t="s">
        <v>77</v>
      </c>
      <c r="J54" s="49">
        <v>3.85</v>
      </c>
      <c r="K54" s="49">
        <v>9.66</v>
      </c>
      <c r="L54" s="50">
        <f t="shared" si="6"/>
        <v>3671.4650665000008</v>
      </c>
      <c r="M54" s="50">
        <f t="shared" si="7"/>
        <v>9212.0396214000029</v>
      </c>
      <c r="N54" s="50">
        <f t="shared" si="8"/>
        <v>12883.504687900004</v>
      </c>
      <c r="O54" s="52"/>
    </row>
    <row r="55" spans="1:15" s="4" customFormat="1" x14ac:dyDescent="0.2">
      <c r="A55" s="51" t="str">
        <f>IF(I55&lt;&gt;"",1+MAX($A$40:A54),"")</f>
        <v/>
      </c>
      <c r="B55" s="43"/>
      <c r="C55" s="43"/>
      <c r="D55" s="44"/>
      <c r="E55" s="77" t="s">
        <v>87</v>
      </c>
      <c r="F55" s="75"/>
      <c r="G55" s="53"/>
      <c r="H55" s="47" t="str">
        <f t="shared" si="9"/>
        <v/>
      </c>
      <c r="I55" s="73"/>
      <c r="J55" s="49"/>
      <c r="K55" s="49"/>
      <c r="L55" s="50" t="str">
        <f t="shared" ref="L55:L59" si="10">IF(F55=0,"",J55*H55)</f>
        <v/>
      </c>
      <c r="M55" s="50" t="str">
        <f t="shared" ref="M55:M59" si="11">IF(F55=0,"",K55*H55)</f>
        <v/>
      </c>
      <c r="N55" s="50" t="str">
        <f t="shared" ref="N55:N59" si="12">IF(F55=0,"",L55+M55)</f>
        <v/>
      </c>
      <c r="O55" s="52"/>
    </row>
    <row r="56" spans="1:15" s="4" customFormat="1" x14ac:dyDescent="0.2">
      <c r="A56" s="51">
        <f>IF(I56&lt;&gt;"",1+MAX($A$40:A55),"")</f>
        <v>11</v>
      </c>
      <c r="B56" s="43"/>
      <c r="C56" s="43"/>
      <c r="D56" s="44"/>
      <c r="E56" s="78" t="s">
        <v>88</v>
      </c>
      <c r="F56" s="75">
        <v>15.933622222222223</v>
      </c>
      <c r="G56" s="53">
        <v>0.1</v>
      </c>
      <c r="H56" s="47">
        <f t="shared" si="9"/>
        <v>17.526984444444444</v>
      </c>
      <c r="I56" s="73" t="s">
        <v>83</v>
      </c>
      <c r="J56" s="49">
        <v>325</v>
      </c>
      <c r="K56" s="49">
        <v>240</v>
      </c>
      <c r="L56" s="50">
        <f t="shared" si="10"/>
        <v>5696.2699444444443</v>
      </c>
      <c r="M56" s="50">
        <f t="shared" si="11"/>
        <v>4206.4762666666666</v>
      </c>
      <c r="N56" s="50">
        <f t="shared" si="12"/>
        <v>9902.7462111111108</v>
      </c>
      <c r="O56" s="52"/>
    </row>
    <row r="57" spans="1:15" s="4" customFormat="1" x14ac:dyDescent="0.2">
      <c r="A57" s="51">
        <f>IF(I57&lt;&gt;"",1+MAX($A$40:A56),"")</f>
        <v>12</v>
      </c>
      <c r="B57" s="43"/>
      <c r="C57" s="43"/>
      <c r="D57" s="44"/>
      <c r="E57" s="76" t="s">
        <v>121</v>
      </c>
      <c r="F57" s="75">
        <v>620.53390000000002</v>
      </c>
      <c r="G57" s="53">
        <v>0.1</v>
      </c>
      <c r="H57" s="47">
        <f t="shared" si="9"/>
        <v>682.58729000000005</v>
      </c>
      <c r="I57" s="73" t="s">
        <v>77</v>
      </c>
      <c r="J57" s="49">
        <v>3.84</v>
      </c>
      <c r="K57" s="49">
        <v>9.9600000000000009</v>
      </c>
      <c r="L57" s="50">
        <f t="shared" si="10"/>
        <v>2621.1351936000001</v>
      </c>
      <c r="M57" s="50">
        <f t="shared" si="11"/>
        <v>6798.5694084000015</v>
      </c>
      <c r="N57" s="50">
        <f t="shared" si="12"/>
        <v>9419.7046020000016</v>
      </c>
      <c r="O57" s="52"/>
    </row>
    <row r="58" spans="1:15" s="4" customFormat="1" x14ac:dyDescent="0.2">
      <c r="A58" s="51" t="str">
        <f>IF(I58&lt;&gt;"",1+MAX($A$40:A57),"")</f>
        <v/>
      </c>
      <c r="B58" s="43"/>
      <c r="C58" s="43"/>
      <c r="D58" s="44"/>
      <c r="E58" s="77" t="s">
        <v>84</v>
      </c>
      <c r="F58" s="72"/>
      <c r="G58" s="53"/>
      <c r="H58" s="47" t="str">
        <f t="shared" si="9"/>
        <v/>
      </c>
      <c r="I58" s="73"/>
      <c r="J58" s="49"/>
      <c r="K58" s="49"/>
      <c r="L58" s="50" t="str">
        <f t="shared" si="10"/>
        <v/>
      </c>
      <c r="M58" s="50" t="str">
        <f t="shared" si="11"/>
        <v/>
      </c>
      <c r="N58" s="50" t="str">
        <f t="shared" si="12"/>
        <v/>
      </c>
      <c r="O58" s="52"/>
    </row>
    <row r="59" spans="1:15" s="4" customFormat="1" x14ac:dyDescent="0.2">
      <c r="A59" s="51">
        <f>IF(I59&lt;&gt;"",1+MAX($A$40:A58),"")</f>
        <v>13</v>
      </c>
      <c r="B59" s="43"/>
      <c r="C59" s="43"/>
      <c r="D59" s="44"/>
      <c r="E59" s="78" t="s">
        <v>122</v>
      </c>
      <c r="F59" s="75">
        <v>4883.6683007518786</v>
      </c>
      <c r="G59" s="53">
        <v>0.1</v>
      </c>
      <c r="H59" s="47">
        <f t="shared" si="9"/>
        <v>5372.0351308270665</v>
      </c>
      <c r="I59" s="73" t="s">
        <v>78</v>
      </c>
      <c r="J59" s="49">
        <v>1.2</v>
      </c>
      <c r="K59" s="49">
        <v>0.25</v>
      </c>
      <c r="L59" s="50">
        <f t="shared" si="10"/>
        <v>6446.4421569924798</v>
      </c>
      <c r="M59" s="50">
        <f t="shared" si="11"/>
        <v>1343.0087827067666</v>
      </c>
      <c r="N59" s="50">
        <f t="shared" si="12"/>
        <v>7789.4509396992462</v>
      </c>
      <c r="O59" s="52"/>
    </row>
    <row r="60" spans="1:15" s="4" customFormat="1" x14ac:dyDescent="0.2">
      <c r="A60" s="51" t="str">
        <f>IF(I60&lt;&gt;"",1+MAX($A$40:A59),"")</f>
        <v/>
      </c>
      <c r="B60" s="43"/>
      <c r="C60" s="43"/>
      <c r="D60" s="44"/>
      <c r="E60" s="85" t="s">
        <v>110</v>
      </c>
      <c r="F60" s="61"/>
      <c r="G60" s="53"/>
      <c r="H60" s="47" t="str">
        <f t="shared" ref="H60:H86" si="13">IF(F60=0,"",F60*(1+G60))</f>
        <v/>
      </c>
      <c r="I60" s="60"/>
      <c r="J60" s="49"/>
      <c r="K60" s="49"/>
      <c r="L60" s="50" t="str">
        <f t="shared" ref="L60:L171" si="14">IF(F60=0,"",J60*H60)</f>
        <v/>
      </c>
      <c r="M60" s="50" t="str">
        <f t="shared" ref="M60:M171" si="15">IF(F60=0,"",K60*H60)</f>
        <v/>
      </c>
      <c r="N60" s="50" t="str">
        <f t="shared" ref="N60:N171" si="16">IF(F60=0,"",L60+M60)</f>
        <v/>
      </c>
      <c r="O60" s="52"/>
    </row>
    <row r="61" spans="1:15" s="4" customFormat="1" x14ac:dyDescent="0.2">
      <c r="A61" s="51">
        <f>IF(I61&lt;&gt;"",1+MAX($A$40:A60),"")</f>
        <v>14</v>
      </c>
      <c r="B61" s="43"/>
      <c r="C61" s="43"/>
      <c r="D61" s="44"/>
      <c r="E61" s="88" t="s">
        <v>158</v>
      </c>
      <c r="F61" s="61">
        <v>976.80000000000007</v>
      </c>
      <c r="G61" s="53">
        <v>0.1</v>
      </c>
      <c r="H61" s="47">
        <f t="shared" si="13"/>
        <v>1074.4800000000002</v>
      </c>
      <c r="I61" s="89" t="s">
        <v>77</v>
      </c>
      <c r="J61" s="49">
        <v>3.84</v>
      </c>
      <c r="K61" s="49">
        <v>9.9600000000000009</v>
      </c>
      <c r="L61" s="50">
        <f t="shared" si="14"/>
        <v>4126.003200000001</v>
      </c>
      <c r="M61" s="50">
        <f t="shared" si="15"/>
        <v>10701.820800000003</v>
      </c>
      <c r="N61" s="50">
        <f t="shared" si="16"/>
        <v>14827.824000000004</v>
      </c>
      <c r="O61" s="52"/>
    </row>
    <row r="62" spans="1:15" s="4" customFormat="1" x14ac:dyDescent="0.2">
      <c r="A62" s="51">
        <f>IF(I62&lt;&gt;"",1+MAX($A$40:A61),"")</f>
        <v>15</v>
      </c>
      <c r="B62" s="43"/>
      <c r="C62" s="43"/>
      <c r="D62" s="44"/>
      <c r="E62" s="70" t="s">
        <v>159</v>
      </c>
      <c r="F62" s="61">
        <v>1125.653007518797</v>
      </c>
      <c r="G62" s="53">
        <v>0.1</v>
      </c>
      <c r="H62" s="47">
        <f t="shared" si="13"/>
        <v>1238.2183082706767</v>
      </c>
      <c r="I62" s="60" t="s">
        <v>78</v>
      </c>
      <c r="J62" s="49">
        <v>1.2</v>
      </c>
      <c r="K62" s="49">
        <v>0.25</v>
      </c>
      <c r="L62" s="50">
        <f t="shared" si="14"/>
        <v>1485.861969924812</v>
      </c>
      <c r="M62" s="50">
        <f t="shared" si="15"/>
        <v>309.55457706766919</v>
      </c>
      <c r="N62" s="50">
        <f t="shared" si="16"/>
        <v>1795.4165469924812</v>
      </c>
      <c r="O62" s="52"/>
    </row>
    <row r="63" spans="1:15" s="4" customFormat="1" x14ac:dyDescent="0.2">
      <c r="A63" s="51">
        <f>IF(I63&lt;&gt;"",1+MAX($A$40:A62),"")</f>
        <v>16</v>
      </c>
      <c r="B63" s="43"/>
      <c r="C63" s="43"/>
      <c r="D63" s="44"/>
      <c r="E63" s="70" t="s">
        <v>160</v>
      </c>
      <c r="F63" s="61">
        <v>375.21766917293235</v>
      </c>
      <c r="G63" s="53">
        <v>0.1</v>
      </c>
      <c r="H63" s="47">
        <f t="shared" si="13"/>
        <v>412.73943609022564</v>
      </c>
      <c r="I63" s="60" t="s">
        <v>78</v>
      </c>
      <c r="J63" s="49">
        <v>1.2</v>
      </c>
      <c r="K63" s="49">
        <v>0.25</v>
      </c>
      <c r="L63" s="50">
        <f t="shared" si="14"/>
        <v>495.28732330827074</v>
      </c>
      <c r="M63" s="50">
        <f t="shared" si="15"/>
        <v>103.18485902255641</v>
      </c>
      <c r="N63" s="50">
        <f t="shared" si="16"/>
        <v>598.4721823308272</v>
      </c>
      <c r="O63" s="52"/>
    </row>
    <row r="64" spans="1:15" s="4" customFormat="1" x14ac:dyDescent="0.2">
      <c r="A64" s="51">
        <f>IF(I64&lt;&gt;"",1+MAX($A$40:A63),"")</f>
        <v>17</v>
      </c>
      <c r="B64" s="43"/>
      <c r="C64" s="43"/>
      <c r="D64" s="44"/>
      <c r="E64" s="88" t="s">
        <v>161</v>
      </c>
      <c r="F64" s="61">
        <v>611.70000000000005</v>
      </c>
      <c r="G64" s="53">
        <v>0.1</v>
      </c>
      <c r="H64" s="47">
        <f t="shared" si="13"/>
        <v>672.87000000000012</v>
      </c>
      <c r="I64" s="89" t="s">
        <v>77</v>
      </c>
      <c r="J64" s="49">
        <v>5.98</v>
      </c>
      <c r="K64" s="49">
        <v>12.8</v>
      </c>
      <c r="L64" s="50">
        <f t="shared" si="14"/>
        <v>4023.7626000000009</v>
      </c>
      <c r="M64" s="50">
        <f t="shared" si="15"/>
        <v>8612.7360000000026</v>
      </c>
      <c r="N64" s="50">
        <f t="shared" si="16"/>
        <v>12636.498600000003</v>
      </c>
      <c r="O64" s="52"/>
    </row>
    <row r="65" spans="1:15" s="4" customFormat="1" x14ac:dyDescent="0.2">
      <c r="A65" s="51">
        <f>IF(I65&lt;&gt;"",1+MAX($A$40:A64),"")</f>
        <v>18</v>
      </c>
      <c r="B65" s="43"/>
      <c r="C65" s="43"/>
      <c r="D65" s="44"/>
      <c r="E65" s="70" t="s">
        <v>162</v>
      </c>
      <c r="F65" s="61">
        <v>990.69315789473683</v>
      </c>
      <c r="G65" s="53">
        <v>0.1</v>
      </c>
      <c r="H65" s="47">
        <f t="shared" si="13"/>
        <v>1089.7624736842106</v>
      </c>
      <c r="I65" s="60" t="s">
        <v>78</v>
      </c>
      <c r="J65" s="49">
        <v>1.2</v>
      </c>
      <c r="K65" s="49">
        <v>0.25</v>
      </c>
      <c r="L65" s="50">
        <f t="shared" si="14"/>
        <v>1307.7149684210526</v>
      </c>
      <c r="M65" s="50">
        <f t="shared" si="15"/>
        <v>272.44061842105265</v>
      </c>
      <c r="N65" s="50">
        <f t="shared" si="16"/>
        <v>1580.1555868421053</v>
      </c>
      <c r="O65" s="52"/>
    </row>
    <row r="66" spans="1:15" s="4" customFormat="1" x14ac:dyDescent="0.2">
      <c r="A66" s="51">
        <f>IF(I66&lt;&gt;"",1+MAX($A$40:A65),"")</f>
        <v>19</v>
      </c>
      <c r="B66" s="43"/>
      <c r="C66" s="43"/>
      <c r="D66" s="44"/>
      <c r="E66" s="70" t="s">
        <v>163</v>
      </c>
      <c r="F66" s="61">
        <v>165.11552631578948</v>
      </c>
      <c r="G66" s="53">
        <v>0.1</v>
      </c>
      <c r="H66" s="47">
        <f t="shared" si="13"/>
        <v>181.62707894736843</v>
      </c>
      <c r="I66" s="60" t="s">
        <v>78</v>
      </c>
      <c r="J66" s="49">
        <v>1.2</v>
      </c>
      <c r="K66" s="49">
        <v>0.25</v>
      </c>
      <c r="L66" s="50">
        <f t="shared" si="14"/>
        <v>217.95249473684211</v>
      </c>
      <c r="M66" s="50">
        <f t="shared" si="15"/>
        <v>45.406769736842108</v>
      </c>
      <c r="N66" s="50">
        <f t="shared" si="16"/>
        <v>263.35926447368422</v>
      </c>
      <c r="O66" s="52"/>
    </row>
    <row r="67" spans="1:15" s="4" customFormat="1" x14ac:dyDescent="0.2">
      <c r="A67" s="51">
        <f>IF(I67&lt;&gt;"",1+MAX($A$40:A66),"")</f>
        <v>20</v>
      </c>
      <c r="B67" s="43"/>
      <c r="C67" s="43"/>
      <c r="D67" s="44"/>
      <c r="E67" s="88" t="s">
        <v>164</v>
      </c>
      <c r="F67" s="61">
        <v>43690.799999999996</v>
      </c>
      <c r="G67" s="53">
        <v>0.1</v>
      </c>
      <c r="H67" s="47">
        <f t="shared" si="13"/>
        <v>48059.88</v>
      </c>
      <c r="I67" s="89" t="s">
        <v>77</v>
      </c>
      <c r="J67" s="49">
        <v>3.84</v>
      </c>
      <c r="K67" s="49">
        <v>9.9600000000000009</v>
      </c>
      <c r="L67" s="50">
        <f t="shared" si="14"/>
        <v>184549.93919999999</v>
      </c>
      <c r="M67" s="50">
        <f t="shared" si="15"/>
        <v>478676.40480000002</v>
      </c>
      <c r="N67" s="50">
        <f t="shared" si="16"/>
        <v>663226.34400000004</v>
      </c>
      <c r="O67" s="52"/>
    </row>
    <row r="68" spans="1:15" s="4" customFormat="1" x14ac:dyDescent="0.2">
      <c r="A68" s="51">
        <f>IF(I68&lt;&gt;"",1+MAX($A$40:A67),"")</f>
        <v>21</v>
      </c>
      <c r="B68" s="43"/>
      <c r="C68" s="43"/>
      <c r="D68" s="44"/>
      <c r="E68" s="70" t="s">
        <v>162</v>
      </c>
      <c r="F68" s="61">
        <v>11408.021099999998</v>
      </c>
      <c r="G68" s="53">
        <v>0.1</v>
      </c>
      <c r="H68" s="47">
        <f t="shared" si="13"/>
        <v>12548.823209999999</v>
      </c>
      <c r="I68" s="60" t="s">
        <v>78</v>
      </c>
      <c r="J68" s="49">
        <v>1.2</v>
      </c>
      <c r="K68" s="49">
        <v>0.25</v>
      </c>
      <c r="L68" s="50">
        <f t="shared" si="14"/>
        <v>15058.587851999997</v>
      </c>
      <c r="M68" s="50">
        <f t="shared" si="15"/>
        <v>3137.2058024999997</v>
      </c>
      <c r="N68" s="50">
        <f t="shared" si="16"/>
        <v>18195.793654499998</v>
      </c>
      <c r="O68" s="52"/>
    </row>
    <row r="69" spans="1:15" s="4" customFormat="1" x14ac:dyDescent="0.2">
      <c r="A69" s="51">
        <f>IF(I69&lt;&gt;"",1+MAX($A$40:A68),"")</f>
        <v>22</v>
      </c>
      <c r="B69" s="43"/>
      <c r="C69" s="43"/>
      <c r="D69" s="44"/>
      <c r="E69" s="70" t="s">
        <v>163</v>
      </c>
      <c r="F69" s="61">
        <v>3802.6736999999994</v>
      </c>
      <c r="G69" s="53">
        <v>0.1</v>
      </c>
      <c r="H69" s="47">
        <f t="shared" si="13"/>
        <v>4182.9410699999999</v>
      </c>
      <c r="I69" s="60" t="s">
        <v>78</v>
      </c>
      <c r="J69" s="49">
        <v>1.2</v>
      </c>
      <c r="K69" s="49">
        <v>0.25</v>
      </c>
      <c r="L69" s="50">
        <f t="shared" si="14"/>
        <v>5019.5292839999993</v>
      </c>
      <c r="M69" s="50">
        <f t="shared" si="15"/>
        <v>1045.7352675</v>
      </c>
      <c r="N69" s="50">
        <f t="shared" si="16"/>
        <v>6065.2645514999995</v>
      </c>
      <c r="O69" s="52"/>
    </row>
    <row r="70" spans="1:15" s="4" customFormat="1" x14ac:dyDescent="0.2">
      <c r="A70" s="51">
        <f>IF(I70&lt;&gt;"",1+MAX($A$40:A69),"")</f>
        <v>23</v>
      </c>
      <c r="B70" s="43"/>
      <c r="C70" s="43"/>
      <c r="D70" s="44"/>
      <c r="E70" s="88" t="s">
        <v>165</v>
      </c>
      <c r="F70" s="61">
        <v>5631.75</v>
      </c>
      <c r="G70" s="53">
        <v>0.1</v>
      </c>
      <c r="H70" s="47">
        <f t="shared" si="13"/>
        <v>6194.9250000000002</v>
      </c>
      <c r="I70" s="89" t="s">
        <v>77</v>
      </c>
      <c r="J70" s="49">
        <v>3.84</v>
      </c>
      <c r="K70" s="49">
        <v>9.9600000000000009</v>
      </c>
      <c r="L70" s="50">
        <f t="shared" si="14"/>
        <v>23788.511999999999</v>
      </c>
      <c r="M70" s="50">
        <f t="shared" si="15"/>
        <v>61701.453000000009</v>
      </c>
      <c r="N70" s="50">
        <f t="shared" si="16"/>
        <v>85489.965000000011</v>
      </c>
      <c r="O70" s="52"/>
    </row>
    <row r="71" spans="1:15" s="4" customFormat="1" x14ac:dyDescent="0.2">
      <c r="A71" s="51">
        <f>IF(I71&lt;&gt;"",1+MAX($A$40:A70),"")</f>
        <v>24</v>
      </c>
      <c r="B71" s="43"/>
      <c r="C71" s="43"/>
      <c r="D71" s="44"/>
      <c r="E71" s="70" t="s">
        <v>162</v>
      </c>
      <c r="F71" s="61">
        <v>2223.8838157894734</v>
      </c>
      <c r="G71" s="53">
        <v>0.1</v>
      </c>
      <c r="H71" s="47">
        <f t="shared" si="13"/>
        <v>2446.2721973684211</v>
      </c>
      <c r="I71" s="60" t="s">
        <v>78</v>
      </c>
      <c r="J71" s="49">
        <v>1.2</v>
      </c>
      <c r="K71" s="49">
        <v>0.25</v>
      </c>
      <c r="L71" s="50">
        <f t="shared" si="14"/>
        <v>2935.5266368421053</v>
      </c>
      <c r="M71" s="50">
        <f t="shared" si="15"/>
        <v>611.56804934210527</v>
      </c>
      <c r="N71" s="50">
        <f t="shared" si="16"/>
        <v>3547.0946861842103</v>
      </c>
      <c r="O71" s="52"/>
    </row>
    <row r="72" spans="1:15" s="4" customFormat="1" x14ac:dyDescent="0.2">
      <c r="A72" s="51">
        <f>IF(I72&lt;&gt;"",1+MAX($A$40:A71),"")</f>
        <v>25</v>
      </c>
      <c r="B72" s="43"/>
      <c r="C72" s="43"/>
      <c r="D72" s="44"/>
      <c r="E72" s="70" t="s">
        <v>163</v>
      </c>
      <c r="F72" s="61">
        <v>741.29460526315791</v>
      </c>
      <c r="G72" s="53">
        <v>0.1</v>
      </c>
      <c r="H72" s="47">
        <f t="shared" si="13"/>
        <v>815.42406578947373</v>
      </c>
      <c r="I72" s="60" t="s">
        <v>78</v>
      </c>
      <c r="J72" s="49">
        <v>1.2</v>
      </c>
      <c r="K72" s="49">
        <v>0.25</v>
      </c>
      <c r="L72" s="50">
        <f t="shared" si="14"/>
        <v>978.50887894736843</v>
      </c>
      <c r="M72" s="50">
        <f t="shared" si="15"/>
        <v>203.85601644736843</v>
      </c>
      <c r="N72" s="50">
        <f t="shared" si="16"/>
        <v>1182.3648953947368</v>
      </c>
      <c r="O72" s="52"/>
    </row>
    <row r="73" spans="1:15" s="4" customFormat="1" x14ac:dyDescent="0.2">
      <c r="A73" s="51">
        <f>IF(I73&lt;&gt;"",1+MAX($A$40:A72),"")</f>
        <v>26</v>
      </c>
      <c r="B73" s="43"/>
      <c r="C73" s="43"/>
      <c r="D73" s="44"/>
      <c r="E73" s="88" t="s">
        <v>166</v>
      </c>
      <c r="F73" s="61">
        <v>533.69999999999993</v>
      </c>
      <c r="G73" s="53">
        <v>0.1</v>
      </c>
      <c r="H73" s="47">
        <f t="shared" si="13"/>
        <v>587.06999999999994</v>
      </c>
      <c r="I73" s="89" t="s">
        <v>77</v>
      </c>
      <c r="J73" s="49">
        <v>3.84</v>
      </c>
      <c r="K73" s="49">
        <v>9.9600000000000009</v>
      </c>
      <c r="L73" s="50">
        <f t="shared" si="14"/>
        <v>2254.3487999999998</v>
      </c>
      <c r="M73" s="50">
        <f t="shared" si="15"/>
        <v>5847.2172</v>
      </c>
      <c r="N73" s="50">
        <f t="shared" si="16"/>
        <v>8101.5659999999998</v>
      </c>
      <c r="O73" s="52"/>
    </row>
    <row r="74" spans="1:15" s="4" customFormat="1" x14ac:dyDescent="0.2">
      <c r="A74" s="51">
        <f>IF(I74&lt;&gt;"",1+MAX($A$40:A73),"")</f>
        <v>27</v>
      </c>
      <c r="B74" s="43"/>
      <c r="C74" s="43"/>
      <c r="D74" s="44"/>
      <c r="E74" s="70" t="s">
        <v>162</v>
      </c>
      <c r="F74" s="61">
        <v>859.05272727272722</v>
      </c>
      <c r="G74" s="53">
        <v>0.1</v>
      </c>
      <c r="H74" s="47">
        <f t="shared" si="13"/>
        <v>944.95799999999997</v>
      </c>
      <c r="I74" s="60" t="s">
        <v>78</v>
      </c>
      <c r="J74" s="49">
        <v>1.2</v>
      </c>
      <c r="K74" s="49">
        <v>0.25</v>
      </c>
      <c r="L74" s="50">
        <f t="shared" si="14"/>
        <v>1133.9495999999999</v>
      </c>
      <c r="M74" s="50">
        <f t="shared" si="15"/>
        <v>236.23949999999999</v>
      </c>
      <c r="N74" s="50">
        <f t="shared" si="16"/>
        <v>1370.1890999999998</v>
      </c>
      <c r="O74" s="52"/>
    </row>
    <row r="75" spans="1:15" s="4" customFormat="1" x14ac:dyDescent="0.2">
      <c r="A75" s="51">
        <f>IF(I75&lt;&gt;"",1+MAX($A$40:A74),"")</f>
        <v>28</v>
      </c>
      <c r="B75" s="43"/>
      <c r="C75" s="43"/>
      <c r="D75" s="44"/>
      <c r="E75" s="70" t="s">
        <v>163</v>
      </c>
      <c r="F75" s="61">
        <v>286.35090909090906</v>
      </c>
      <c r="G75" s="53">
        <v>0.1</v>
      </c>
      <c r="H75" s="47">
        <f t="shared" si="13"/>
        <v>314.98599999999999</v>
      </c>
      <c r="I75" s="60" t="s">
        <v>78</v>
      </c>
      <c r="J75" s="49">
        <v>1.2</v>
      </c>
      <c r="K75" s="49">
        <v>0.25</v>
      </c>
      <c r="L75" s="50">
        <f t="shared" si="14"/>
        <v>377.98319999999995</v>
      </c>
      <c r="M75" s="50">
        <f t="shared" si="15"/>
        <v>78.746499999999997</v>
      </c>
      <c r="N75" s="50">
        <f t="shared" si="16"/>
        <v>456.72969999999998</v>
      </c>
      <c r="O75" s="52"/>
    </row>
    <row r="76" spans="1:15" s="4" customFormat="1" x14ac:dyDescent="0.2">
      <c r="A76" s="51">
        <f>IF(I76&lt;&gt;"",1+MAX($A$40:A75),"")</f>
        <v>29</v>
      </c>
      <c r="B76" s="43"/>
      <c r="C76" s="43"/>
      <c r="D76" s="44"/>
      <c r="E76" s="88" t="s">
        <v>167</v>
      </c>
      <c r="F76" s="61">
        <v>914.09999999999991</v>
      </c>
      <c r="G76" s="53">
        <v>0.1</v>
      </c>
      <c r="H76" s="47">
        <f t="shared" si="13"/>
        <v>1005.51</v>
      </c>
      <c r="I76" s="89" t="s">
        <v>77</v>
      </c>
      <c r="J76" s="49">
        <v>2.2599999999999998</v>
      </c>
      <c r="K76" s="49">
        <v>7.54</v>
      </c>
      <c r="L76" s="50">
        <f t="shared" si="14"/>
        <v>2272.4525999999996</v>
      </c>
      <c r="M76" s="50">
        <f t="shared" si="15"/>
        <v>7581.5454</v>
      </c>
      <c r="N76" s="50">
        <f t="shared" si="16"/>
        <v>9853.9979999999996</v>
      </c>
      <c r="O76" s="52"/>
    </row>
    <row r="77" spans="1:15" s="4" customFormat="1" x14ac:dyDescent="0.2">
      <c r="A77" s="51">
        <f>IF(I77&lt;&gt;"",1+MAX($A$40:A76),"")</f>
        <v>30</v>
      </c>
      <c r="B77" s="43"/>
      <c r="C77" s="43"/>
      <c r="D77" s="44"/>
      <c r="E77" s="70" t="s">
        <v>162</v>
      </c>
      <c r="F77" s="61">
        <v>253.99657499999995</v>
      </c>
      <c r="G77" s="53">
        <v>0.1</v>
      </c>
      <c r="H77" s="47">
        <f t="shared" si="13"/>
        <v>279.39623249999994</v>
      </c>
      <c r="I77" s="60" t="s">
        <v>78</v>
      </c>
      <c r="J77" s="49">
        <v>1.2</v>
      </c>
      <c r="K77" s="49">
        <v>0.25</v>
      </c>
      <c r="L77" s="50">
        <f t="shared" si="14"/>
        <v>335.2754789999999</v>
      </c>
      <c r="M77" s="50">
        <f t="shared" si="15"/>
        <v>69.849058124999985</v>
      </c>
      <c r="N77" s="50">
        <f t="shared" si="16"/>
        <v>405.1245371249999</v>
      </c>
      <c r="O77" s="52"/>
    </row>
    <row r="78" spans="1:15" s="4" customFormat="1" x14ac:dyDescent="0.2">
      <c r="A78" s="51">
        <f>IF(I78&lt;&gt;"",1+MAX($A$40:A77),"")</f>
        <v>31</v>
      </c>
      <c r="B78" s="43"/>
      <c r="C78" s="43"/>
      <c r="D78" s="44"/>
      <c r="E78" s="70" t="s">
        <v>163</v>
      </c>
      <c r="F78" s="61">
        <v>84.665524999999988</v>
      </c>
      <c r="G78" s="53">
        <v>0.1</v>
      </c>
      <c r="H78" s="47">
        <f t="shared" si="13"/>
        <v>93.132077499999994</v>
      </c>
      <c r="I78" s="60" t="s">
        <v>78</v>
      </c>
      <c r="J78" s="49">
        <v>1.2</v>
      </c>
      <c r="K78" s="49">
        <v>0.25</v>
      </c>
      <c r="L78" s="50">
        <f t="shared" si="14"/>
        <v>111.75849299999999</v>
      </c>
      <c r="M78" s="50">
        <f t="shared" si="15"/>
        <v>23.283019374999999</v>
      </c>
      <c r="N78" s="50">
        <f t="shared" si="16"/>
        <v>135.041512375</v>
      </c>
      <c r="O78" s="52"/>
    </row>
    <row r="79" spans="1:15" s="4" customFormat="1" x14ac:dyDescent="0.2">
      <c r="A79" s="51" t="str">
        <f>IF(I79&lt;&gt;"",1+MAX($A$40:A78),"")</f>
        <v/>
      </c>
      <c r="B79" s="43"/>
      <c r="C79" s="43"/>
      <c r="D79" s="44"/>
      <c r="E79" s="85" t="s">
        <v>111</v>
      </c>
      <c r="F79" s="61"/>
      <c r="G79" s="53"/>
      <c r="H79" s="47" t="str">
        <f t="shared" si="13"/>
        <v/>
      </c>
      <c r="I79" s="60"/>
      <c r="J79" s="49"/>
      <c r="K79" s="49"/>
      <c r="L79" s="50" t="str">
        <f t="shared" si="14"/>
        <v/>
      </c>
      <c r="M79" s="50" t="str">
        <f t="shared" si="15"/>
        <v/>
      </c>
      <c r="N79" s="50" t="str">
        <f t="shared" si="16"/>
        <v/>
      </c>
      <c r="O79" s="52"/>
    </row>
    <row r="80" spans="1:15" s="4" customFormat="1" x14ac:dyDescent="0.2">
      <c r="A80" s="51">
        <f>IF(I80&lt;&gt;"",1+MAX($A$40:A79),"")</f>
        <v>32</v>
      </c>
      <c r="B80" s="43"/>
      <c r="C80" s="43"/>
      <c r="D80" s="44"/>
      <c r="E80" s="70" t="s">
        <v>168</v>
      </c>
      <c r="F80" s="61">
        <v>40.78</v>
      </c>
      <c r="G80" s="53">
        <v>0.1</v>
      </c>
      <c r="H80" s="47">
        <f t="shared" si="13"/>
        <v>44.858000000000004</v>
      </c>
      <c r="I80" s="60" t="s">
        <v>80</v>
      </c>
      <c r="J80" s="49">
        <v>8.6</v>
      </c>
      <c r="K80" s="49">
        <v>15.3</v>
      </c>
      <c r="L80" s="50">
        <f t="shared" si="14"/>
        <v>385.77880000000005</v>
      </c>
      <c r="M80" s="50">
        <f t="shared" si="15"/>
        <v>686.32740000000013</v>
      </c>
      <c r="N80" s="50">
        <f t="shared" si="16"/>
        <v>1072.1062000000002</v>
      </c>
      <c r="O80" s="52"/>
    </row>
    <row r="81" spans="1:15" s="4" customFormat="1" x14ac:dyDescent="0.2">
      <c r="A81" s="51">
        <f>IF(I81&lt;&gt;"",1+MAX($A$40:A80),"")</f>
        <v>33</v>
      </c>
      <c r="B81" s="43"/>
      <c r="C81" s="43"/>
      <c r="D81" s="44"/>
      <c r="E81" s="70" t="s">
        <v>169</v>
      </c>
      <c r="F81" s="61">
        <v>122.50312000000001</v>
      </c>
      <c r="G81" s="53">
        <v>0.1</v>
      </c>
      <c r="H81" s="47">
        <f t="shared" si="13"/>
        <v>134.75343200000003</v>
      </c>
      <c r="I81" s="60" t="s">
        <v>78</v>
      </c>
      <c r="J81" s="49">
        <v>1.2</v>
      </c>
      <c r="K81" s="49">
        <v>0.25</v>
      </c>
      <c r="L81" s="50">
        <f t="shared" si="14"/>
        <v>161.70411840000003</v>
      </c>
      <c r="M81" s="50">
        <f t="shared" si="15"/>
        <v>33.688358000000008</v>
      </c>
      <c r="N81" s="50">
        <f t="shared" si="16"/>
        <v>195.39247640000002</v>
      </c>
      <c r="O81" s="52"/>
    </row>
    <row r="82" spans="1:15" s="4" customFormat="1" x14ac:dyDescent="0.2">
      <c r="A82" s="51">
        <f>IF(I82&lt;&gt;"",1+MAX($A$40:A81),"")</f>
        <v>34</v>
      </c>
      <c r="B82" s="43"/>
      <c r="C82" s="43"/>
      <c r="D82" s="44"/>
      <c r="E82" s="70" t="s">
        <v>170</v>
      </c>
      <c r="F82" s="61">
        <v>3388.8699999999994</v>
      </c>
      <c r="G82" s="53">
        <v>0.1</v>
      </c>
      <c r="H82" s="47">
        <f t="shared" si="13"/>
        <v>3727.7569999999996</v>
      </c>
      <c r="I82" s="60" t="s">
        <v>80</v>
      </c>
      <c r="J82" s="49">
        <v>7.16</v>
      </c>
      <c r="K82" s="49">
        <v>12</v>
      </c>
      <c r="L82" s="50">
        <f t="shared" si="14"/>
        <v>26690.740119999999</v>
      </c>
      <c r="M82" s="50">
        <f t="shared" si="15"/>
        <v>44733.083999999995</v>
      </c>
      <c r="N82" s="50">
        <f t="shared" si="16"/>
        <v>71423.82411999999</v>
      </c>
      <c r="O82" s="52"/>
    </row>
    <row r="83" spans="1:15" s="4" customFormat="1" x14ac:dyDescent="0.2">
      <c r="A83" s="51">
        <f>IF(I83&lt;&gt;"",1+MAX($A$40:A82),"")</f>
        <v>35</v>
      </c>
      <c r="B83" s="43"/>
      <c r="C83" s="43"/>
      <c r="D83" s="44"/>
      <c r="E83" s="70" t="s">
        <v>162</v>
      </c>
      <c r="F83" s="61">
        <v>6933.3424999999988</v>
      </c>
      <c r="G83" s="53">
        <v>0.1</v>
      </c>
      <c r="H83" s="47">
        <f t="shared" si="13"/>
        <v>7626.6767499999996</v>
      </c>
      <c r="I83" s="60" t="s">
        <v>78</v>
      </c>
      <c r="J83" s="49">
        <v>1.2</v>
      </c>
      <c r="K83" s="49">
        <v>0.25</v>
      </c>
      <c r="L83" s="50">
        <f t="shared" si="14"/>
        <v>9152.0120999999999</v>
      </c>
      <c r="M83" s="50">
        <f t="shared" si="15"/>
        <v>1906.6691874999999</v>
      </c>
      <c r="N83" s="50">
        <f t="shared" si="16"/>
        <v>11058.6812875</v>
      </c>
      <c r="O83" s="52"/>
    </row>
    <row r="84" spans="1:15" s="4" customFormat="1" x14ac:dyDescent="0.2">
      <c r="A84" s="51">
        <f>IF(I84&lt;&gt;"",1+MAX($A$40:A83),"")</f>
        <v>36</v>
      </c>
      <c r="B84" s="43"/>
      <c r="C84" s="43"/>
      <c r="D84" s="44"/>
      <c r="E84" s="70" t="s">
        <v>171</v>
      </c>
      <c r="F84" s="61">
        <v>195.62048000000001</v>
      </c>
      <c r="G84" s="53">
        <v>0.1</v>
      </c>
      <c r="H84" s="47">
        <f t="shared" si="13"/>
        <v>215.18252800000005</v>
      </c>
      <c r="I84" s="60" t="s">
        <v>78</v>
      </c>
      <c r="J84" s="49">
        <v>1.2</v>
      </c>
      <c r="K84" s="49">
        <v>0.25</v>
      </c>
      <c r="L84" s="50">
        <f t="shared" si="14"/>
        <v>258.21903360000005</v>
      </c>
      <c r="M84" s="50">
        <f t="shared" si="15"/>
        <v>53.795632000000012</v>
      </c>
      <c r="N84" s="50">
        <f t="shared" si="16"/>
        <v>312.01466560000006</v>
      </c>
      <c r="O84" s="52"/>
    </row>
    <row r="85" spans="1:15" s="4" customFormat="1" x14ac:dyDescent="0.2">
      <c r="A85" s="51">
        <f>IF(I85&lt;&gt;"",1+MAX($A$40:A84),"")</f>
        <v>37</v>
      </c>
      <c r="B85" s="43"/>
      <c r="C85" s="43"/>
      <c r="D85" s="44"/>
      <c r="E85" s="70" t="s">
        <v>172</v>
      </c>
      <c r="F85" s="61">
        <v>60.94</v>
      </c>
      <c r="G85" s="53">
        <v>0.1</v>
      </c>
      <c r="H85" s="47">
        <f t="shared" si="13"/>
        <v>67.034000000000006</v>
      </c>
      <c r="I85" s="60" t="s">
        <v>80</v>
      </c>
      <c r="J85" s="49">
        <v>4</v>
      </c>
      <c r="K85" s="49">
        <v>10</v>
      </c>
      <c r="L85" s="50">
        <f t="shared" si="14"/>
        <v>268.13600000000002</v>
      </c>
      <c r="M85" s="50">
        <f t="shared" si="15"/>
        <v>670.34</v>
      </c>
      <c r="N85" s="50">
        <f t="shared" si="16"/>
        <v>938.47600000000011</v>
      </c>
      <c r="O85" s="52"/>
    </row>
    <row r="86" spans="1:15" s="4" customFormat="1" x14ac:dyDescent="0.2">
      <c r="A86" s="51">
        <f>IF(I86&lt;&gt;"",1+MAX($A$40:A85),"")</f>
        <v>38</v>
      </c>
      <c r="B86" s="43"/>
      <c r="C86" s="43"/>
      <c r="D86" s="44"/>
      <c r="E86" s="70" t="s">
        <v>162</v>
      </c>
      <c r="F86" s="61">
        <v>127.12083999999999</v>
      </c>
      <c r="G86" s="53">
        <v>0.1</v>
      </c>
      <c r="H86" s="47">
        <f t="shared" si="13"/>
        <v>139.83292399999999</v>
      </c>
      <c r="I86" s="60" t="s">
        <v>78</v>
      </c>
      <c r="J86" s="49">
        <v>1.2</v>
      </c>
      <c r="K86" s="49">
        <v>0.25</v>
      </c>
      <c r="L86" s="50">
        <f t="shared" si="14"/>
        <v>167.79950879999998</v>
      </c>
      <c r="M86" s="50">
        <f t="shared" si="15"/>
        <v>34.958230999999998</v>
      </c>
      <c r="N86" s="50">
        <f t="shared" si="16"/>
        <v>202.75773979999997</v>
      </c>
      <c r="O86" s="52"/>
    </row>
    <row r="87" spans="1:15" s="4" customFormat="1" x14ac:dyDescent="0.2">
      <c r="A87" s="51" t="str">
        <f>IF(I87&lt;&gt;"",1+MAX($A$40:A86),"")</f>
        <v/>
      </c>
      <c r="B87" s="43"/>
      <c r="C87" s="43"/>
      <c r="D87" s="44"/>
      <c r="E87" s="67" t="s">
        <v>118</v>
      </c>
      <c r="F87" s="61"/>
      <c r="G87" s="53"/>
      <c r="H87" s="47"/>
      <c r="I87" s="60"/>
      <c r="J87" s="49"/>
      <c r="K87" s="49"/>
      <c r="L87" s="50" t="str">
        <f t="shared" si="14"/>
        <v/>
      </c>
      <c r="M87" s="50" t="str">
        <f t="shared" si="15"/>
        <v/>
      </c>
      <c r="N87" s="50" t="str">
        <f t="shared" si="16"/>
        <v/>
      </c>
      <c r="O87" s="52"/>
    </row>
    <row r="88" spans="1:15" s="4" customFormat="1" x14ac:dyDescent="0.2">
      <c r="A88" s="51" t="str">
        <f>IF(I88&lt;&gt;"",1+MAX($A$40:A87),"")</f>
        <v/>
      </c>
      <c r="B88" s="43"/>
      <c r="C88" s="43"/>
      <c r="D88" s="44"/>
      <c r="E88" s="134" t="s">
        <v>85</v>
      </c>
      <c r="F88" s="75"/>
      <c r="G88" s="75"/>
      <c r="H88" s="75"/>
      <c r="I88" s="73"/>
      <c r="J88" s="49"/>
      <c r="K88" s="49"/>
      <c r="L88" s="50" t="str">
        <f t="shared" si="14"/>
        <v/>
      </c>
      <c r="M88" s="50" t="str">
        <f t="shared" si="15"/>
        <v/>
      </c>
      <c r="N88" s="50" t="str">
        <f t="shared" si="16"/>
        <v/>
      </c>
      <c r="O88" s="52"/>
    </row>
    <row r="89" spans="1:15" s="4" customFormat="1" x14ac:dyDescent="0.2">
      <c r="A89" s="51">
        <f>IF(I89&lt;&gt;"",1+MAX($A$40:A88),"")</f>
        <v>39</v>
      </c>
      <c r="B89" s="43"/>
      <c r="C89" s="43"/>
      <c r="D89" s="44"/>
      <c r="E89" s="74" t="s">
        <v>120</v>
      </c>
      <c r="F89" s="75">
        <v>332.65960000000001</v>
      </c>
      <c r="G89" s="53">
        <v>0.1</v>
      </c>
      <c r="H89" s="47">
        <f t="shared" ref="H89:H94" si="17">IF(F89=0,"",F89*(1+G89))</f>
        <v>365.92556000000002</v>
      </c>
      <c r="I89" s="73" t="s">
        <v>77</v>
      </c>
      <c r="J89" s="49">
        <v>2.2599999999999998</v>
      </c>
      <c r="K89" s="49">
        <v>7.54</v>
      </c>
      <c r="L89" s="50">
        <f t="shared" si="14"/>
        <v>826.99176560000001</v>
      </c>
      <c r="M89" s="50">
        <f t="shared" si="15"/>
        <v>2759.0787224000001</v>
      </c>
      <c r="N89" s="50">
        <f t="shared" si="16"/>
        <v>3586.0704880000003</v>
      </c>
      <c r="O89" s="52"/>
    </row>
    <row r="90" spans="1:15" s="4" customFormat="1" x14ac:dyDescent="0.2">
      <c r="A90" s="51" t="str">
        <f>IF(I90&lt;&gt;"",1+MAX($A$40:A89),"")</f>
        <v/>
      </c>
      <c r="B90" s="43"/>
      <c r="C90" s="43"/>
      <c r="D90" s="44"/>
      <c r="E90" s="77" t="s">
        <v>87</v>
      </c>
      <c r="F90" s="75"/>
      <c r="G90" s="53"/>
      <c r="H90" s="47" t="str">
        <f t="shared" si="17"/>
        <v/>
      </c>
      <c r="I90" s="73"/>
      <c r="J90" s="49"/>
      <c r="K90" s="49"/>
      <c r="L90" s="50" t="str">
        <f t="shared" si="14"/>
        <v/>
      </c>
      <c r="M90" s="50" t="str">
        <f t="shared" si="15"/>
        <v/>
      </c>
      <c r="N90" s="50" t="str">
        <f t="shared" si="16"/>
        <v/>
      </c>
      <c r="O90" s="52"/>
    </row>
    <row r="91" spans="1:15" s="4" customFormat="1" x14ac:dyDescent="0.2">
      <c r="A91" s="51">
        <f>IF(I91&lt;&gt;"",1+MAX($A$40:A90),"")</f>
        <v>40</v>
      </c>
      <c r="B91" s="43"/>
      <c r="C91" s="43"/>
      <c r="D91" s="44"/>
      <c r="E91" s="78" t="s">
        <v>88</v>
      </c>
      <c r="F91" s="75">
        <v>6.1111111111111107</v>
      </c>
      <c r="G91" s="53">
        <v>0.1</v>
      </c>
      <c r="H91" s="47">
        <f t="shared" si="17"/>
        <v>6.7222222222222223</v>
      </c>
      <c r="I91" s="73" t="s">
        <v>83</v>
      </c>
      <c r="J91" s="49">
        <v>325</v>
      </c>
      <c r="K91" s="49">
        <v>240</v>
      </c>
      <c r="L91" s="50">
        <f t="shared" si="14"/>
        <v>2184.7222222222222</v>
      </c>
      <c r="M91" s="50">
        <f t="shared" si="15"/>
        <v>1613.3333333333333</v>
      </c>
      <c r="N91" s="50">
        <f t="shared" si="16"/>
        <v>3798.0555555555557</v>
      </c>
      <c r="O91" s="52"/>
    </row>
    <row r="92" spans="1:15" s="4" customFormat="1" x14ac:dyDescent="0.2">
      <c r="A92" s="51">
        <f>IF(I92&lt;&gt;"",1+MAX($A$40:A91),"")</f>
        <v>41</v>
      </c>
      <c r="B92" s="43"/>
      <c r="C92" s="43"/>
      <c r="D92" s="44"/>
      <c r="E92" s="76" t="s">
        <v>121</v>
      </c>
      <c r="F92" s="75">
        <v>393.68530000000004</v>
      </c>
      <c r="G92" s="53">
        <v>0.1</v>
      </c>
      <c r="H92" s="47">
        <f t="shared" si="17"/>
        <v>433.05383000000006</v>
      </c>
      <c r="I92" s="73" t="s">
        <v>77</v>
      </c>
      <c r="J92" s="49">
        <v>3.84</v>
      </c>
      <c r="K92" s="49">
        <v>9.9600000000000009</v>
      </c>
      <c r="L92" s="50">
        <f t="shared" si="14"/>
        <v>1662.9267072000002</v>
      </c>
      <c r="M92" s="50">
        <f t="shared" si="15"/>
        <v>4313.2161468000013</v>
      </c>
      <c r="N92" s="50">
        <f t="shared" si="16"/>
        <v>5976.1428540000015</v>
      </c>
      <c r="O92" s="52"/>
    </row>
    <row r="93" spans="1:15" s="4" customFormat="1" x14ac:dyDescent="0.2">
      <c r="A93" s="51" t="str">
        <f>IF(I93&lt;&gt;"",1+MAX($A$40:A92),"")</f>
        <v/>
      </c>
      <c r="B93" s="43"/>
      <c r="C93" s="43"/>
      <c r="D93" s="44"/>
      <c r="E93" s="77" t="s">
        <v>84</v>
      </c>
      <c r="F93" s="72"/>
      <c r="G93" s="53"/>
      <c r="H93" s="47" t="str">
        <f t="shared" si="17"/>
        <v/>
      </c>
      <c r="I93" s="73"/>
      <c r="J93" s="49"/>
      <c r="K93" s="49"/>
      <c r="L93" s="50" t="str">
        <f t="shared" si="14"/>
        <v/>
      </c>
      <c r="M93" s="50" t="str">
        <f t="shared" si="15"/>
        <v/>
      </c>
      <c r="N93" s="50" t="str">
        <f t="shared" si="16"/>
        <v/>
      </c>
      <c r="O93" s="52"/>
    </row>
    <row r="94" spans="1:15" s="4" customFormat="1" x14ac:dyDescent="0.2">
      <c r="A94" s="51">
        <f>IF(I94&lt;&gt;"",1+MAX($A$40:A93),"")</f>
        <v>42</v>
      </c>
      <c r="B94" s="43"/>
      <c r="C94" s="43"/>
      <c r="D94" s="44"/>
      <c r="E94" s="78" t="s">
        <v>122</v>
      </c>
      <c r="F94" s="75">
        <v>3101.0766315789474</v>
      </c>
      <c r="G94" s="53">
        <v>0.1</v>
      </c>
      <c r="H94" s="47">
        <f t="shared" si="17"/>
        <v>3411.1842947368423</v>
      </c>
      <c r="I94" s="73" t="s">
        <v>78</v>
      </c>
      <c r="J94" s="49">
        <v>1.2</v>
      </c>
      <c r="K94" s="49">
        <v>0.25</v>
      </c>
      <c r="L94" s="50">
        <f t="shared" si="14"/>
        <v>4093.4211536842104</v>
      </c>
      <c r="M94" s="50">
        <f t="shared" si="15"/>
        <v>852.79607368421057</v>
      </c>
      <c r="N94" s="50">
        <f t="shared" si="16"/>
        <v>4946.2172273684209</v>
      </c>
      <c r="O94" s="52"/>
    </row>
    <row r="95" spans="1:15" s="4" customFormat="1" x14ac:dyDescent="0.2">
      <c r="A95" s="51" t="str">
        <f>IF(I95&lt;&gt;"",1+MAX($A$40:A94),"")</f>
        <v/>
      </c>
      <c r="B95" s="43"/>
      <c r="C95" s="43"/>
      <c r="D95" s="44"/>
      <c r="E95" s="85" t="s">
        <v>110</v>
      </c>
      <c r="F95" s="61"/>
      <c r="G95" s="53"/>
      <c r="H95" s="47" t="str">
        <f t="shared" ref="H95:H123" si="18">IF(F95=0,"",F95*(1+G95))</f>
        <v/>
      </c>
      <c r="I95" s="60"/>
      <c r="J95" s="49"/>
      <c r="K95" s="49"/>
      <c r="L95" s="50" t="str">
        <f t="shared" ref="L95:L122" si="19">IF(F95=0,"",J95*H95)</f>
        <v/>
      </c>
      <c r="M95" s="50" t="str">
        <f t="shared" ref="M95:M122" si="20">IF(F95=0,"",K95*H95)</f>
        <v/>
      </c>
      <c r="N95" s="50" t="str">
        <f t="shared" ref="N95:N122" si="21">IF(F95=0,"",L95+M95)</f>
        <v/>
      </c>
      <c r="O95" s="52"/>
    </row>
    <row r="96" spans="1:15" s="4" customFormat="1" x14ac:dyDescent="0.2">
      <c r="A96" s="51">
        <f>IF(I96&lt;&gt;"",1+MAX($A$40:A95),"")</f>
        <v>43</v>
      </c>
      <c r="B96" s="43"/>
      <c r="C96" s="43"/>
      <c r="D96" s="44"/>
      <c r="E96" s="70" t="s">
        <v>167</v>
      </c>
      <c r="F96" s="61">
        <v>330.59999999999997</v>
      </c>
      <c r="G96" s="53">
        <v>0.1</v>
      </c>
      <c r="H96" s="47">
        <f t="shared" si="18"/>
        <v>363.65999999999997</v>
      </c>
      <c r="I96" s="60" t="s">
        <v>77</v>
      </c>
      <c r="J96" s="49">
        <v>2.2599999999999998</v>
      </c>
      <c r="K96" s="49">
        <v>7.54</v>
      </c>
      <c r="L96" s="50">
        <f t="shared" si="19"/>
        <v>821.87159999999983</v>
      </c>
      <c r="M96" s="50">
        <f t="shared" si="20"/>
        <v>2741.9964</v>
      </c>
      <c r="N96" s="50">
        <f t="shared" si="21"/>
        <v>3563.8679999999999</v>
      </c>
      <c r="O96" s="52"/>
    </row>
    <row r="97" spans="1:15" s="4" customFormat="1" x14ac:dyDescent="0.2">
      <c r="A97" s="51">
        <f>IF(I97&lt;&gt;"",1+MAX($A$40:A96),"")</f>
        <v>44</v>
      </c>
      <c r="B97" s="43"/>
      <c r="C97" s="43"/>
      <c r="D97" s="44"/>
      <c r="E97" s="70" t="s">
        <v>162</v>
      </c>
      <c r="F97" s="61">
        <v>101.84894999999999</v>
      </c>
      <c r="G97" s="53">
        <v>0.1</v>
      </c>
      <c r="H97" s="47">
        <f t="shared" si="18"/>
        <v>112.033845</v>
      </c>
      <c r="I97" s="60" t="s">
        <v>78</v>
      </c>
      <c r="J97" s="49">
        <v>1.2</v>
      </c>
      <c r="K97" s="49">
        <v>0.25</v>
      </c>
      <c r="L97" s="50">
        <f t="shared" si="19"/>
        <v>134.44061399999998</v>
      </c>
      <c r="M97" s="50">
        <f t="shared" si="20"/>
        <v>28.00846125</v>
      </c>
      <c r="N97" s="50">
        <f t="shared" si="21"/>
        <v>162.44907524999999</v>
      </c>
      <c r="O97" s="52"/>
    </row>
    <row r="98" spans="1:15" s="4" customFormat="1" x14ac:dyDescent="0.2">
      <c r="A98" s="51">
        <f>IF(I98&lt;&gt;"",1+MAX($A$40:A97),"")</f>
        <v>45</v>
      </c>
      <c r="B98" s="43"/>
      <c r="C98" s="43"/>
      <c r="D98" s="44"/>
      <c r="E98" s="70" t="s">
        <v>163</v>
      </c>
      <c r="F98" s="61">
        <v>33.949649999999991</v>
      </c>
      <c r="G98" s="53">
        <v>0.1</v>
      </c>
      <c r="H98" s="47">
        <f t="shared" si="18"/>
        <v>37.34461499999999</v>
      </c>
      <c r="I98" s="60" t="s">
        <v>78</v>
      </c>
      <c r="J98" s="49">
        <v>1.2</v>
      </c>
      <c r="K98" s="49">
        <v>0.25</v>
      </c>
      <c r="L98" s="50">
        <f t="shared" si="19"/>
        <v>44.813537999999987</v>
      </c>
      <c r="M98" s="50">
        <f t="shared" si="20"/>
        <v>9.3361537499999976</v>
      </c>
      <c r="N98" s="50">
        <f t="shared" si="21"/>
        <v>54.149691749999988</v>
      </c>
      <c r="O98" s="52"/>
    </row>
    <row r="99" spans="1:15" s="4" customFormat="1" x14ac:dyDescent="0.2">
      <c r="A99" s="51">
        <f>IF(I99&lt;&gt;"",1+MAX($A$40:A98),"")</f>
        <v>46</v>
      </c>
      <c r="B99" s="43"/>
      <c r="C99" s="43"/>
      <c r="D99" s="44"/>
      <c r="E99" s="70" t="s">
        <v>173</v>
      </c>
      <c r="F99" s="61">
        <v>1506</v>
      </c>
      <c r="G99" s="53">
        <v>0.1</v>
      </c>
      <c r="H99" s="47">
        <f t="shared" si="18"/>
        <v>1656.6000000000001</v>
      </c>
      <c r="I99" s="60" t="s">
        <v>77</v>
      </c>
      <c r="J99" s="49">
        <v>3.84</v>
      </c>
      <c r="K99" s="49">
        <v>9.9600000000000009</v>
      </c>
      <c r="L99" s="50">
        <f t="shared" si="19"/>
        <v>6361.3440000000001</v>
      </c>
      <c r="M99" s="50">
        <f t="shared" si="20"/>
        <v>16499.736000000004</v>
      </c>
      <c r="N99" s="50">
        <f t="shared" si="21"/>
        <v>22861.080000000005</v>
      </c>
      <c r="O99" s="52"/>
    </row>
    <row r="100" spans="1:15" s="4" customFormat="1" x14ac:dyDescent="0.2">
      <c r="A100" s="51">
        <f>IF(I100&lt;&gt;"",1+MAX($A$40:A99),"")</f>
        <v>47</v>
      </c>
      <c r="B100" s="43"/>
      <c r="C100" s="43"/>
      <c r="D100" s="44"/>
      <c r="E100" s="70" t="s">
        <v>162</v>
      </c>
      <c r="F100" s="61">
        <v>801.02399999999989</v>
      </c>
      <c r="G100" s="53">
        <v>0.1</v>
      </c>
      <c r="H100" s="47">
        <f t="shared" si="18"/>
        <v>881.12639999999999</v>
      </c>
      <c r="I100" s="60" t="s">
        <v>78</v>
      </c>
      <c r="J100" s="49">
        <v>1.2</v>
      </c>
      <c r="K100" s="49">
        <v>0.25</v>
      </c>
      <c r="L100" s="50">
        <f t="shared" si="19"/>
        <v>1057.35168</v>
      </c>
      <c r="M100" s="50">
        <f t="shared" si="20"/>
        <v>220.2816</v>
      </c>
      <c r="N100" s="50">
        <f t="shared" si="21"/>
        <v>1277.63328</v>
      </c>
      <c r="O100" s="52"/>
    </row>
    <row r="101" spans="1:15" s="4" customFormat="1" x14ac:dyDescent="0.2">
      <c r="A101" s="51">
        <f>IF(I101&lt;&gt;"",1+MAX($A$40:A100),"")</f>
        <v>48</v>
      </c>
      <c r="B101" s="43"/>
      <c r="C101" s="43"/>
      <c r="D101" s="44"/>
      <c r="E101" s="70" t="s">
        <v>163</v>
      </c>
      <c r="F101" s="61">
        <v>267.00799999999998</v>
      </c>
      <c r="G101" s="53">
        <v>0.1</v>
      </c>
      <c r="H101" s="47">
        <f t="shared" si="18"/>
        <v>293.7088</v>
      </c>
      <c r="I101" s="60" t="s">
        <v>78</v>
      </c>
      <c r="J101" s="49">
        <v>1.2</v>
      </c>
      <c r="K101" s="49">
        <v>0.25</v>
      </c>
      <c r="L101" s="50">
        <f t="shared" si="19"/>
        <v>352.45056</v>
      </c>
      <c r="M101" s="50">
        <f t="shared" si="20"/>
        <v>73.427199999999999</v>
      </c>
      <c r="N101" s="50">
        <f t="shared" si="21"/>
        <v>425.87775999999997</v>
      </c>
      <c r="O101" s="52"/>
    </row>
    <row r="102" spans="1:15" s="4" customFormat="1" x14ac:dyDescent="0.2">
      <c r="A102" s="51">
        <f>IF(I102&lt;&gt;"",1+MAX($A$40:A101),"")</f>
        <v>49</v>
      </c>
      <c r="B102" s="43"/>
      <c r="C102" s="43"/>
      <c r="D102" s="44"/>
      <c r="E102" s="70" t="s">
        <v>165</v>
      </c>
      <c r="F102" s="61">
        <v>21659.4</v>
      </c>
      <c r="G102" s="53">
        <v>0.1</v>
      </c>
      <c r="H102" s="47">
        <f t="shared" si="18"/>
        <v>23825.340000000004</v>
      </c>
      <c r="I102" s="60" t="s">
        <v>77</v>
      </c>
      <c r="J102" s="49">
        <v>3.84</v>
      </c>
      <c r="K102" s="49">
        <v>9.9600000000000009</v>
      </c>
      <c r="L102" s="50">
        <f t="shared" si="19"/>
        <v>91489.305600000007</v>
      </c>
      <c r="M102" s="50">
        <f t="shared" si="20"/>
        <v>237300.38640000005</v>
      </c>
      <c r="N102" s="50">
        <f t="shared" si="21"/>
        <v>328789.69200000004</v>
      </c>
      <c r="O102" s="52"/>
    </row>
    <row r="103" spans="1:15" s="4" customFormat="1" x14ac:dyDescent="0.2">
      <c r="A103" s="51">
        <f>IF(I103&lt;&gt;"",1+MAX($A$40:A102),"")</f>
        <v>50</v>
      </c>
      <c r="B103" s="43"/>
      <c r="C103" s="43"/>
      <c r="D103" s="44"/>
      <c r="E103" s="70" t="s">
        <v>162</v>
      </c>
      <c r="F103" s="61">
        <v>8476.6016292134827</v>
      </c>
      <c r="G103" s="53">
        <v>0.1</v>
      </c>
      <c r="H103" s="47">
        <f t="shared" si="18"/>
        <v>9324.2617921348319</v>
      </c>
      <c r="I103" s="60" t="s">
        <v>78</v>
      </c>
      <c r="J103" s="49">
        <v>1.2</v>
      </c>
      <c r="K103" s="49">
        <v>0.25</v>
      </c>
      <c r="L103" s="50">
        <f t="shared" si="19"/>
        <v>11189.114150561798</v>
      </c>
      <c r="M103" s="50">
        <f t="shared" si="20"/>
        <v>2331.065448033708</v>
      </c>
      <c r="N103" s="50">
        <f t="shared" si="21"/>
        <v>13520.179598595507</v>
      </c>
      <c r="O103" s="52"/>
    </row>
    <row r="104" spans="1:15" s="4" customFormat="1" x14ac:dyDescent="0.2">
      <c r="A104" s="51">
        <f>IF(I104&lt;&gt;"",1+MAX($A$40:A103),"")</f>
        <v>51</v>
      </c>
      <c r="B104" s="43"/>
      <c r="C104" s="43"/>
      <c r="D104" s="44"/>
      <c r="E104" s="70" t="s">
        <v>163</v>
      </c>
      <c r="F104" s="61">
        <v>2825.5338764044945</v>
      </c>
      <c r="G104" s="53">
        <v>0.1</v>
      </c>
      <c r="H104" s="47">
        <f t="shared" si="18"/>
        <v>3108.0872640449443</v>
      </c>
      <c r="I104" s="60" t="s">
        <v>78</v>
      </c>
      <c r="J104" s="49">
        <v>1.2</v>
      </c>
      <c r="K104" s="49">
        <v>0.25</v>
      </c>
      <c r="L104" s="50">
        <f t="shared" si="19"/>
        <v>3729.704716853933</v>
      </c>
      <c r="M104" s="50">
        <f t="shared" si="20"/>
        <v>777.02181601123607</v>
      </c>
      <c r="N104" s="50">
        <f t="shared" si="21"/>
        <v>4506.7265328651692</v>
      </c>
      <c r="O104" s="52"/>
    </row>
    <row r="105" spans="1:15" s="4" customFormat="1" x14ac:dyDescent="0.2">
      <c r="A105" s="51">
        <f>IF(I105&lt;&gt;"",1+MAX($A$40:A104),"")</f>
        <v>52</v>
      </c>
      <c r="B105" s="43"/>
      <c r="C105" s="43"/>
      <c r="D105" s="44"/>
      <c r="E105" s="70" t="s">
        <v>164</v>
      </c>
      <c r="F105" s="61">
        <v>22799.4</v>
      </c>
      <c r="G105" s="53">
        <v>0.1</v>
      </c>
      <c r="H105" s="47">
        <f t="shared" si="18"/>
        <v>25079.340000000004</v>
      </c>
      <c r="I105" s="60" t="s">
        <v>77</v>
      </c>
      <c r="J105" s="49">
        <v>3.84</v>
      </c>
      <c r="K105" s="49">
        <v>9.9600000000000009</v>
      </c>
      <c r="L105" s="50">
        <f t="shared" si="19"/>
        <v>96304.665600000008</v>
      </c>
      <c r="M105" s="50">
        <f t="shared" si="20"/>
        <v>249790.22640000007</v>
      </c>
      <c r="N105" s="50">
        <f t="shared" si="21"/>
        <v>346094.89200000011</v>
      </c>
      <c r="O105" s="52"/>
    </row>
    <row r="106" spans="1:15" s="4" customFormat="1" x14ac:dyDescent="0.2">
      <c r="A106" s="51">
        <f>IF(I106&lt;&gt;"",1+MAX($A$40:A105),"")</f>
        <v>53</v>
      </c>
      <c r="B106" s="43"/>
      <c r="C106" s="43"/>
      <c r="D106" s="44"/>
      <c r="E106" s="70" t="s">
        <v>162</v>
      </c>
      <c r="F106" s="61">
        <v>5960.5885500000004</v>
      </c>
      <c r="G106" s="53">
        <v>0.1</v>
      </c>
      <c r="H106" s="47">
        <f t="shared" si="18"/>
        <v>6556.6474050000006</v>
      </c>
      <c r="I106" s="60" t="s">
        <v>78</v>
      </c>
      <c r="J106" s="49">
        <v>1.2</v>
      </c>
      <c r="K106" s="49">
        <v>0.25</v>
      </c>
      <c r="L106" s="50">
        <f t="shared" si="19"/>
        <v>7867.9768860000004</v>
      </c>
      <c r="M106" s="50">
        <f t="shared" si="20"/>
        <v>1639.1618512500002</v>
      </c>
      <c r="N106" s="50">
        <f t="shared" si="21"/>
        <v>9507.1387372500012</v>
      </c>
      <c r="O106" s="52"/>
    </row>
    <row r="107" spans="1:15" s="4" customFormat="1" x14ac:dyDescent="0.2">
      <c r="A107" s="51">
        <f>IF(I107&lt;&gt;"",1+MAX($A$40:A106),"")</f>
        <v>54</v>
      </c>
      <c r="B107" s="43"/>
      <c r="C107" s="43"/>
      <c r="D107" s="44"/>
      <c r="E107" s="70" t="s">
        <v>163</v>
      </c>
      <c r="F107" s="61">
        <v>1986.86285</v>
      </c>
      <c r="G107" s="53">
        <v>0.1</v>
      </c>
      <c r="H107" s="47">
        <f t="shared" si="18"/>
        <v>2185.5491350000002</v>
      </c>
      <c r="I107" s="60" t="s">
        <v>78</v>
      </c>
      <c r="J107" s="49">
        <v>1.2</v>
      </c>
      <c r="K107" s="49">
        <v>0.25</v>
      </c>
      <c r="L107" s="50">
        <f t="shared" si="19"/>
        <v>2622.658962</v>
      </c>
      <c r="M107" s="50">
        <f t="shared" si="20"/>
        <v>546.38728375000005</v>
      </c>
      <c r="N107" s="50">
        <f t="shared" si="21"/>
        <v>3169.0462457499998</v>
      </c>
      <c r="O107" s="52"/>
    </row>
    <row r="108" spans="1:15" s="4" customFormat="1" x14ac:dyDescent="0.2">
      <c r="A108" s="51">
        <f>IF(I108&lt;&gt;"",1+MAX($A$40:A107),"")</f>
        <v>55</v>
      </c>
      <c r="B108" s="43"/>
      <c r="C108" s="43"/>
      <c r="D108" s="44"/>
      <c r="E108" s="70" t="s">
        <v>166</v>
      </c>
      <c r="F108" s="61">
        <v>3377.4</v>
      </c>
      <c r="G108" s="53">
        <v>0.1</v>
      </c>
      <c r="H108" s="47">
        <f t="shared" si="18"/>
        <v>3715.1400000000003</v>
      </c>
      <c r="I108" s="60" t="s">
        <v>77</v>
      </c>
      <c r="J108" s="49">
        <v>3.84</v>
      </c>
      <c r="K108" s="49">
        <v>9.9600000000000009</v>
      </c>
      <c r="L108" s="50">
        <f t="shared" si="19"/>
        <v>14266.1376</v>
      </c>
      <c r="M108" s="50">
        <f t="shared" si="20"/>
        <v>37002.794400000006</v>
      </c>
      <c r="N108" s="50">
        <f t="shared" si="21"/>
        <v>51268.932000000008</v>
      </c>
      <c r="O108" s="52"/>
    </row>
    <row r="109" spans="1:15" s="4" customFormat="1" x14ac:dyDescent="0.2">
      <c r="A109" s="51">
        <f>IF(I109&lt;&gt;"",1+MAX($A$40:A108),"")</f>
        <v>56</v>
      </c>
      <c r="B109" s="43"/>
      <c r="C109" s="43"/>
      <c r="D109" s="44"/>
      <c r="E109" s="70" t="s">
        <v>162</v>
      </c>
      <c r="F109" s="61">
        <v>1334.9814044943819</v>
      </c>
      <c r="G109" s="53">
        <v>0.1</v>
      </c>
      <c r="H109" s="47">
        <f t="shared" si="18"/>
        <v>1468.4795449438202</v>
      </c>
      <c r="I109" s="60" t="s">
        <v>78</v>
      </c>
      <c r="J109" s="49">
        <v>1.2</v>
      </c>
      <c r="K109" s="49">
        <v>0.25</v>
      </c>
      <c r="L109" s="50">
        <f t="shared" si="19"/>
        <v>1762.1754539325841</v>
      </c>
      <c r="M109" s="50">
        <f t="shared" si="20"/>
        <v>367.11988623595505</v>
      </c>
      <c r="N109" s="50">
        <f t="shared" si="21"/>
        <v>2129.295340168539</v>
      </c>
      <c r="O109" s="52"/>
    </row>
    <row r="110" spans="1:15" s="4" customFormat="1" x14ac:dyDescent="0.2">
      <c r="A110" s="51">
        <f>IF(I110&lt;&gt;"",1+MAX($A$40:A109),"")</f>
        <v>57</v>
      </c>
      <c r="B110" s="43"/>
      <c r="C110" s="43"/>
      <c r="D110" s="44"/>
      <c r="E110" s="70" t="s">
        <v>163</v>
      </c>
      <c r="F110" s="61">
        <v>444.99380149812725</v>
      </c>
      <c r="G110" s="53">
        <v>0.1</v>
      </c>
      <c r="H110" s="47">
        <f t="shared" si="18"/>
        <v>489.49318164793999</v>
      </c>
      <c r="I110" s="60" t="s">
        <v>78</v>
      </c>
      <c r="J110" s="49">
        <v>1.2</v>
      </c>
      <c r="K110" s="49">
        <v>0.25</v>
      </c>
      <c r="L110" s="50">
        <f t="shared" si="19"/>
        <v>587.39181797752792</v>
      </c>
      <c r="M110" s="50">
        <f t="shared" si="20"/>
        <v>122.373295411985</v>
      </c>
      <c r="N110" s="50">
        <f t="shared" si="21"/>
        <v>709.76511338951286</v>
      </c>
      <c r="O110" s="52"/>
    </row>
    <row r="111" spans="1:15" s="4" customFormat="1" x14ac:dyDescent="0.2">
      <c r="A111" s="51">
        <f>IF(I111&lt;&gt;"",1+MAX($A$40:A110),"")</f>
        <v>58</v>
      </c>
      <c r="B111" s="43"/>
      <c r="C111" s="43"/>
      <c r="D111" s="44"/>
      <c r="E111" s="70" t="s">
        <v>158</v>
      </c>
      <c r="F111" s="61">
        <v>3522.6</v>
      </c>
      <c r="G111" s="53">
        <v>0.1</v>
      </c>
      <c r="H111" s="47">
        <f t="shared" si="18"/>
        <v>3874.86</v>
      </c>
      <c r="I111" s="60" t="s">
        <v>77</v>
      </c>
      <c r="J111" s="49">
        <v>3.84</v>
      </c>
      <c r="K111" s="49">
        <v>9.9600000000000009</v>
      </c>
      <c r="L111" s="50">
        <f t="shared" si="19"/>
        <v>14879.4624</v>
      </c>
      <c r="M111" s="50">
        <f t="shared" si="20"/>
        <v>38593.605600000003</v>
      </c>
      <c r="N111" s="50">
        <f t="shared" si="21"/>
        <v>53473.067999999999</v>
      </c>
      <c r="O111" s="52"/>
    </row>
    <row r="112" spans="1:15" s="4" customFormat="1" x14ac:dyDescent="0.2">
      <c r="A112" s="51">
        <f>IF(I112&lt;&gt;"",1+MAX($A$40:A111),"")</f>
        <v>59</v>
      </c>
      <c r="B112" s="43"/>
      <c r="C112" s="43"/>
      <c r="D112" s="44"/>
      <c r="E112" s="70" t="s">
        <v>162</v>
      </c>
      <c r="F112" s="61">
        <v>2778.1049999999996</v>
      </c>
      <c r="G112" s="53">
        <v>0.1</v>
      </c>
      <c r="H112" s="47">
        <f t="shared" si="18"/>
        <v>3055.9154999999996</v>
      </c>
      <c r="I112" s="60" t="s">
        <v>78</v>
      </c>
      <c r="J112" s="49">
        <v>1.2</v>
      </c>
      <c r="K112" s="49">
        <v>0.25</v>
      </c>
      <c r="L112" s="50">
        <f t="shared" si="19"/>
        <v>3667.0985999999994</v>
      </c>
      <c r="M112" s="50">
        <f t="shared" si="20"/>
        <v>763.9788749999999</v>
      </c>
      <c r="N112" s="50">
        <f t="shared" si="21"/>
        <v>4431.0774749999991</v>
      </c>
      <c r="O112" s="52"/>
    </row>
    <row r="113" spans="1:15" s="4" customFormat="1" x14ac:dyDescent="0.2">
      <c r="A113" s="51">
        <f>IF(I113&lt;&gt;"",1+MAX($A$40:A112),"")</f>
        <v>60</v>
      </c>
      <c r="B113" s="43"/>
      <c r="C113" s="43"/>
      <c r="D113" s="44"/>
      <c r="E113" s="70" t="s">
        <v>163</v>
      </c>
      <c r="F113" s="61">
        <v>926.03499999999985</v>
      </c>
      <c r="G113" s="53">
        <v>0.1</v>
      </c>
      <c r="H113" s="47">
        <f t="shared" si="18"/>
        <v>1018.6384999999999</v>
      </c>
      <c r="I113" s="60" t="s">
        <v>78</v>
      </c>
      <c r="J113" s="49">
        <v>1.2</v>
      </c>
      <c r="K113" s="49">
        <v>0.25</v>
      </c>
      <c r="L113" s="50">
        <f t="shared" si="19"/>
        <v>1222.3661999999999</v>
      </c>
      <c r="M113" s="50">
        <f t="shared" si="20"/>
        <v>254.65962499999998</v>
      </c>
      <c r="N113" s="50">
        <f t="shared" si="21"/>
        <v>1477.0258249999999</v>
      </c>
      <c r="O113" s="52"/>
    </row>
    <row r="114" spans="1:15" s="4" customFormat="1" x14ac:dyDescent="0.2">
      <c r="A114" s="51">
        <f>IF(I114&lt;&gt;"",1+MAX($A$40:A113),"")</f>
        <v>61</v>
      </c>
      <c r="B114" s="43"/>
      <c r="C114" s="43"/>
      <c r="D114" s="44"/>
      <c r="E114" s="70" t="s">
        <v>174</v>
      </c>
      <c r="F114" s="61">
        <v>783</v>
      </c>
      <c r="G114" s="53">
        <v>0.1</v>
      </c>
      <c r="H114" s="47">
        <f t="shared" si="18"/>
        <v>861.30000000000007</v>
      </c>
      <c r="I114" s="60" t="s">
        <v>77</v>
      </c>
      <c r="J114" s="49">
        <v>3.84</v>
      </c>
      <c r="K114" s="49">
        <v>9.9600000000000009</v>
      </c>
      <c r="L114" s="50">
        <f t="shared" si="19"/>
        <v>3307.3920000000003</v>
      </c>
      <c r="M114" s="50">
        <f t="shared" si="20"/>
        <v>8578.5480000000007</v>
      </c>
      <c r="N114" s="50">
        <f t="shared" si="21"/>
        <v>11885.94</v>
      </c>
      <c r="O114" s="52"/>
    </row>
    <row r="115" spans="1:15" s="4" customFormat="1" x14ac:dyDescent="0.2">
      <c r="A115" s="51">
        <f>IF(I115&lt;&gt;"",1+MAX($A$40:A114),"")</f>
        <v>62</v>
      </c>
      <c r="B115" s="43"/>
      <c r="C115" s="43"/>
      <c r="D115" s="44"/>
      <c r="E115" s="70" t="s">
        <v>162</v>
      </c>
      <c r="F115" s="61">
        <v>321.51353932584266</v>
      </c>
      <c r="G115" s="53">
        <v>0.1</v>
      </c>
      <c r="H115" s="47">
        <f t="shared" si="18"/>
        <v>353.66489325842696</v>
      </c>
      <c r="I115" s="60" t="s">
        <v>78</v>
      </c>
      <c r="J115" s="49">
        <v>1.2</v>
      </c>
      <c r="K115" s="49">
        <v>0.25</v>
      </c>
      <c r="L115" s="50">
        <f t="shared" si="19"/>
        <v>424.39787191011231</v>
      </c>
      <c r="M115" s="50">
        <f t="shared" si="20"/>
        <v>88.416223314606739</v>
      </c>
      <c r="N115" s="50">
        <f t="shared" si="21"/>
        <v>512.81409522471904</v>
      </c>
      <c r="O115" s="52"/>
    </row>
    <row r="116" spans="1:15" s="4" customFormat="1" x14ac:dyDescent="0.2">
      <c r="A116" s="51">
        <f>IF(I116&lt;&gt;"",1+MAX($A$40:A115),"")</f>
        <v>63</v>
      </c>
      <c r="B116" s="43"/>
      <c r="C116" s="43"/>
      <c r="D116" s="44"/>
      <c r="E116" s="70" t="s">
        <v>163</v>
      </c>
      <c r="F116" s="61">
        <v>107.17117977528089</v>
      </c>
      <c r="G116" s="53">
        <v>0.1</v>
      </c>
      <c r="H116" s="47">
        <f t="shared" si="18"/>
        <v>117.888297752809</v>
      </c>
      <c r="I116" s="60" t="s">
        <v>78</v>
      </c>
      <c r="J116" s="49">
        <v>1.2</v>
      </c>
      <c r="K116" s="49">
        <v>0.25</v>
      </c>
      <c r="L116" s="50">
        <f t="shared" si="19"/>
        <v>141.4659573033708</v>
      </c>
      <c r="M116" s="50">
        <f t="shared" si="20"/>
        <v>29.472074438202249</v>
      </c>
      <c r="N116" s="50">
        <f t="shared" si="21"/>
        <v>170.93803174157304</v>
      </c>
      <c r="O116" s="52"/>
    </row>
    <row r="117" spans="1:15" s="4" customFormat="1" x14ac:dyDescent="0.2">
      <c r="A117" s="51" t="str">
        <f>IF(I117&lt;&gt;"",1+MAX($A$40:A116),"")</f>
        <v/>
      </c>
      <c r="B117" s="43"/>
      <c r="C117" s="43"/>
      <c r="D117" s="44"/>
      <c r="E117" s="85" t="s">
        <v>111</v>
      </c>
      <c r="F117" s="61"/>
      <c r="G117" s="53"/>
      <c r="H117" s="47" t="str">
        <f t="shared" si="18"/>
        <v/>
      </c>
      <c r="I117" s="60"/>
      <c r="J117" s="49"/>
      <c r="K117" s="49"/>
      <c r="L117" s="50" t="str">
        <f t="shared" si="19"/>
        <v/>
      </c>
      <c r="M117" s="50" t="str">
        <f t="shared" si="20"/>
        <v/>
      </c>
      <c r="N117" s="50" t="str">
        <f t="shared" si="21"/>
        <v/>
      </c>
      <c r="O117" s="52"/>
    </row>
    <row r="118" spans="1:15" s="4" customFormat="1" x14ac:dyDescent="0.2">
      <c r="A118" s="51">
        <f>IF(I118&lt;&gt;"",1+MAX($A$40:A117),"")</f>
        <v>64</v>
      </c>
      <c r="B118" s="43"/>
      <c r="C118" s="43"/>
      <c r="D118" s="44"/>
      <c r="E118" s="70" t="s">
        <v>170</v>
      </c>
      <c r="F118" s="61">
        <v>3576.52</v>
      </c>
      <c r="G118" s="53">
        <v>0.1</v>
      </c>
      <c r="H118" s="47">
        <f t="shared" si="18"/>
        <v>3934.1720000000005</v>
      </c>
      <c r="I118" s="60" t="s">
        <v>80</v>
      </c>
      <c r="J118" s="49">
        <v>6.36</v>
      </c>
      <c r="K118" s="49">
        <v>12.85</v>
      </c>
      <c r="L118" s="50">
        <f t="shared" si="19"/>
        <v>25021.333920000005</v>
      </c>
      <c r="M118" s="50">
        <f t="shared" si="20"/>
        <v>50554.110200000003</v>
      </c>
      <c r="N118" s="50">
        <f t="shared" si="21"/>
        <v>75575.44412</v>
      </c>
      <c r="O118" s="52"/>
    </row>
    <row r="119" spans="1:15" s="4" customFormat="1" x14ac:dyDescent="0.2">
      <c r="A119" s="51">
        <f>IF(I119&lt;&gt;"",1+MAX($A$40:A118),"")</f>
        <v>65</v>
      </c>
      <c r="B119" s="43"/>
      <c r="C119" s="43"/>
      <c r="D119" s="44"/>
      <c r="E119" s="70" t="s">
        <v>162</v>
      </c>
      <c r="F119" s="61">
        <v>6861.8552799999998</v>
      </c>
      <c r="G119" s="53">
        <v>0.1</v>
      </c>
      <c r="H119" s="47">
        <f t="shared" si="18"/>
        <v>7548.0408080000007</v>
      </c>
      <c r="I119" s="60" t="s">
        <v>78</v>
      </c>
      <c r="J119" s="49">
        <v>1.2</v>
      </c>
      <c r="K119" s="49">
        <v>0.25</v>
      </c>
      <c r="L119" s="50">
        <f t="shared" si="19"/>
        <v>9057.6489696000008</v>
      </c>
      <c r="M119" s="50">
        <f t="shared" si="20"/>
        <v>1887.0102020000002</v>
      </c>
      <c r="N119" s="50">
        <f t="shared" si="21"/>
        <v>10944.6591716</v>
      </c>
      <c r="O119" s="52"/>
    </row>
    <row r="120" spans="1:15" s="4" customFormat="1" x14ac:dyDescent="0.2">
      <c r="A120" s="51">
        <f>IF(I120&lt;&gt;"",1+MAX($A$40:A119),"")</f>
        <v>66</v>
      </c>
      <c r="B120" s="43"/>
      <c r="C120" s="43"/>
      <c r="D120" s="44"/>
      <c r="E120" s="70" t="s">
        <v>171</v>
      </c>
      <c r="F120" s="61">
        <v>705.45936000000006</v>
      </c>
      <c r="G120" s="53">
        <v>0.1</v>
      </c>
      <c r="H120" s="47">
        <f t="shared" si="18"/>
        <v>776.00529600000016</v>
      </c>
      <c r="I120" s="60" t="s">
        <v>78</v>
      </c>
      <c r="J120" s="49">
        <v>1.2</v>
      </c>
      <c r="K120" s="49">
        <v>0.25</v>
      </c>
      <c r="L120" s="50">
        <f t="shared" si="19"/>
        <v>931.20635520000019</v>
      </c>
      <c r="M120" s="50">
        <f t="shared" si="20"/>
        <v>194.00132400000004</v>
      </c>
      <c r="N120" s="50">
        <f t="shared" si="21"/>
        <v>1125.2076792000003</v>
      </c>
      <c r="O120" s="52"/>
    </row>
    <row r="121" spans="1:15" s="4" customFormat="1" x14ac:dyDescent="0.2">
      <c r="A121" s="51">
        <f>IF(I121&lt;&gt;"",1+MAX($A$40:A120),"")</f>
        <v>67</v>
      </c>
      <c r="B121" s="43"/>
      <c r="C121" s="43"/>
      <c r="D121" s="44"/>
      <c r="E121" s="70" t="s">
        <v>175</v>
      </c>
      <c r="F121" s="61">
        <v>213.39360000000002</v>
      </c>
      <c r="G121" s="53">
        <v>0.1</v>
      </c>
      <c r="H121" s="47">
        <f t="shared" si="18"/>
        <v>234.73296000000005</v>
      </c>
      <c r="I121" s="60" t="s">
        <v>78</v>
      </c>
      <c r="J121" s="49">
        <v>1.2</v>
      </c>
      <c r="K121" s="49">
        <v>0.25</v>
      </c>
      <c r="L121" s="50">
        <f t="shared" si="19"/>
        <v>281.67955200000006</v>
      </c>
      <c r="M121" s="50">
        <f t="shared" si="20"/>
        <v>58.683240000000012</v>
      </c>
      <c r="N121" s="50">
        <f t="shared" si="21"/>
        <v>340.36279200000007</v>
      </c>
      <c r="O121" s="52"/>
    </row>
    <row r="122" spans="1:15" s="4" customFormat="1" x14ac:dyDescent="0.2">
      <c r="A122" s="51">
        <f>IF(I122&lt;&gt;"",1+MAX($A$40:A121),"")</f>
        <v>68</v>
      </c>
      <c r="B122" s="43"/>
      <c r="C122" s="43"/>
      <c r="D122" s="44"/>
      <c r="E122" s="70" t="s">
        <v>172</v>
      </c>
      <c r="F122" s="61">
        <v>22.04</v>
      </c>
      <c r="G122" s="53">
        <v>0.1</v>
      </c>
      <c r="H122" s="47">
        <f t="shared" si="18"/>
        <v>24.244</v>
      </c>
      <c r="I122" s="60" t="s">
        <v>80</v>
      </c>
      <c r="J122" s="49">
        <v>4</v>
      </c>
      <c r="K122" s="49">
        <v>10</v>
      </c>
      <c r="L122" s="50">
        <f t="shared" si="19"/>
        <v>96.975999999999999</v>
      </c>
      <c r="M122" s="50">
        <f t="shared" si="20"/>
        <v>242.44</v>
      </c>
      <c r="N122" s="50">
        <f t="shared" si="21"/>
        <v>339.416</v>
      </c>
      <c r="O122" s="52"/>
    </row>
    <row r="123" spans="1:15" s="4" customFormat="1" x14ac:dyDescent="0.2">
      <c r="A123" s="51">
        <f>IF(I123&lt;&gt;"",1+MAX($A$40:A122),"")</f>
        <v>69</v>
      </c>
      <c r="B123" s="43"/>
      <c r="C123" s="43"/>
      <c r="D123" s="44"/>
      <c r="E123" s="70" t="s">
        <v>162</v>
      </c>
      <c r="F123" s="61">
        <v>45.975439999999992</v>
      </c>
      <c r="G123" s="53">
        <v>0.1</v>
      </c>
      <c r="H123" s="47">
        <f t="shared" si="18"/>
        <v>50.572983999999998</v>
      </c>
      <c r="I123" s="60" t="s">
        <v>78</v>
      </c>
      <c r="J123" s="49">
        <v>1.2</v>
      </c>
      <c r="K123" s="49">
        <v>0.25</v>
      </c>
      <c r="L123" s="50">
        <f t="shared" si="14"/>
        <v>60.687580799999992</v>
      </c>
      <c r="M123" s="50">
        <f t="shared" si="15"/>
        <v>12.643246</v>
      </c>
      <c r="N123" s="50">
        <f t="shared" si="16"/>
        <v>73.330826799999997</v>
      </c>
      <c r="O123" s="52"/>
    </row>
    <row r="124" spans="1:15" s="4" customFormat="1" x14ac:dyDescent="0.2">
      <c r="A124" s="51" t="str">
        <f>IF(I124&lt;&gt;"",1+MAX($A$40:A123),"")</f>
        <v/>
      </c>
      <c r="B124" s="43"/>
      <c r="C124" s="43"/>
      <c r="D124" s="44"/>
      <c r="E124" s="67" t="s">
        <v>119</v>
      </c>
      <c r="F124" s="61"/>
      <c r="G124" s="53"/>
      <c r="H124" s="47"/>
      <c r="I124" s="60"/>
      <c r="J124" s="49"/>
      <c r="K124" s="49"/>
      <c r="L124" s="50" t="str">
        <f t="shared" si="14"/>
        <v/>
      </c>
      <c r="M124" s="50" t="str">
        <f t="shared" si="15"/>
        <v/>
      </c>
      <c r="N124" s="50" t="str">
        <f t="shared" si="16"/>
        <v/>
      </c>
      <c r="O124" s="52"/>
    </row>
    <row r="125" spans="1:15" s="4" customFormat="1" x14ac:dyDescent="0.2">
      <c r="A125" s="51" t="str">
        <f>IF(I125&lt;&gt;"",1+MAX($A$40:A124),"")</f>
        <v/>
      </c>
      <c r="B125" s="43"/>
      <c r="C125" s="43"/>
      <c r="D125" s="44"/>
      <c r="E125" s="134" t="s">
        <v>85</v>
      </c>
      <c r="F125" s="75"/>
      <c r="G125" s="75"/>
      <c r="H125" s="75"/>
      <c r="I125" s="73"/>
      <c r="J125" s="49"/>
      <c r="K125" s="49"/>
      <c r="L125" s="50" t="str">
        <f t="shared" si="14"/>
        <v/>
      </c>
      <c r="M125" s="50" t="str">
        <f t="shared" si="15"/>
        <v/>
      </c>
      <c r="N125" s="50" t="str">
        <f t="shared" si="16"/>
        <v/>
      </c>
      <c r="O125" s="52"/>
    </row>
    <row r="126" spans="1:15" s="4" customFormat="1" x14ac:dyDescent="0.2">
      <c r="A126" s="51">
        <f>IF(I126&lt;&gt;"",1+MAX($A$40:A125),"")</f>
        <v>70</v>
      </c>
      <c r="B126" s="43"/>
      <c r="C126" s="43"/>
      <c r="D126" s="44"/>
      <c r="E126" s="74" t="s">
        <v>120</v>
      </c>
      <c r="F126" s="75">
        <v>528.56860000000006</v>
      </c>
      <c r="G126" s="53">
        <v>0.1</v>
      </c>
      <c r="H126" s="47">
        <f t="shared" ref="H126:H131" si="22">IF(F126=0,"",F126*(1+G126))</f>
        <v>581.42546000000016</v>
      </c>
      <c r="I126" s="73" t="s">
        <v>77</v>
      </c>
      <c r="J126" s="49">
        <v>2.2599999999999998</v>
      </c>
      <c r="K126" s="49">
        <v>7.54</v>
      </c>
      <c r="L126" s="50">
        <f t="shared" si="14"/>
        <v>1314.0215396000003</v>
      </c>
      <c r="M126" s="50">
        <f t="shared" si="15"/>
        <v>4383.9479684000016</v>
      </c>
      <c r="N126" s="50">
        <f t="shared" si="16"/>
        <v>5697.969508000002</v>
      </c>
      <c r="O126" s="52"/>
    </row>
    <row r="127" spans="1:15" s="4" customFormat="1" x14ac:dyDescent="0.2">
      <c r="A127" s="51" t="str">
        <f>IF(I127&lt;&gt;"",1+MAX($A$40:A126),"")</f>
        <v/>
      </c>
      <c r="B127" s="43"/>
      <c r="C127" s="43"/>
      <c r="D127" s="44"/>
      <c r="E127" s="77" t="s">
        <v>87</v>
      </c>
      <c r="F127" s="75"/>
      <c r="G127" s="53"/>
      <c r="H127" s="47" t="str">
        <f t="shared" si="22"/>
        <v/>
      </c>
      <c r="I127" s="73"/>
      <c r="J127" s="49"/>
      <c r="K127" s="49"/>
      <c r="L127" s="50" t="str">
        <f t="shared" si="14"/>
        <v/>
      </c>
      <c r="M127" s="50" t="str">
        <f t="shared" si="15"/>
        <v/>
      </c>
      <c r="N127" s="50" t="str">
        <f t="shared" si="16"/>
        <v/>
      </c>
      <c r="O127" s="52"/>
    </row>
    <row r="128" spans="1:15" s="4" customFormat="1" x14ac:dyDescent="0.2">
      <c r="A128" s="51">
        <f>IF(I128&lt;&gt;"",1+MAX($A$40:A127),"")</f>
        <v>71</v>
      </c>
      <c r="B128" s="43"/>
      <c r="C128" s="43"/>
      <c r="D128" s="44"/>
      <c r="E128" s="78" t="s">
        <v>88</v>
      </c>
      <c r="F128" s="75">
        <v>9.7044444444444462</v>
      </c>
      <c r="G128" s="53">
        <v>0.1</v>
      </c>
      <c r="H128" s="47">
        <f t="shared" si="22"/>
        <v>10.674888888888892</v>
      </c>
      <c r="I128" s="73" t="s">
        <v>83</v>
      </c>
      <c r="J128" s="49">
        <v>325</v>
      </c>
      <c r="K128" s="49">
        <v>240</v>
      </c>
      <c r="L128" s="50">
        <f t="shared" si="14"/>
        <v>3469.3388888888899</v>
      </c>
      <c r="M128" s="50">
        <f t="shared" si="15"/>
        <v>2561.9733333333343</v>
      </c>
      <c r="N128" s="50">
        <f t="shared" si="16"/>
        <v>6031.3122222222246</v>
      </c>
      <c r="O128" s="52"/>
    </row>
    <row r="129" spans="1:15" s="4" customFormat="1" x14ac:dyDescent="0.2">
      <c r="A129" s="51">
        <f>IF(I129&lt;&gt;"",1+MAX($A$40:A128),"")</f>
        <v>72</v>
      </c>
      <c r="B129" s="43"/>
      <c r="C129" s="43"/>
      <c r="D129" s="44"/>
      <c r="E129" s="76" t="s">
        <v>121</v>
      </c>
      <c r="F129" s="75">
        <v>242.35240000000005</v>
      </c>
      <c r="G129" s="53">
        <v>0.1</v>
      </c>
      <c r="H129" s="47">
        <f t="shared" si="22"/>
        <v>266.58764000000008</v>
      </c>
      <c r="I129" s="73" t="s">
        <v>77</v>
      </c>
      <c r="J129" s="49">
        <v>3.84</v>
      </c>
      <c r="K129" s="49">
        <v>9.9600000000000009</v>
      </c>
      <c r="L129" s="50">
        <f t="shared" si="14"/>
        <v>1023.6965376000003</v>
      </c>
      <c r="M129" s="50">
        <f t="shared" si="15"/>
        <v>2655.212894400001</v>
      </c>
      <c r="N129" s="50">
        <f t="shared" si="16"/>
        <v>3678.9094320000013</v>
      </c>
      <c r="O129" s="52"/>
    </row>
    <row r="130" spans="1:15" s="4" customFormat="1" x14ac:dyDescent="0.2">
      <c r="A130" s="51" t="str">
        <f>IF(I130&lt;&gt;"",1+MAX($A$40:A129),"")</f>
        <v/>
      </c>
      <c r="B130" s="43"/>
      <c r="C130" s="43"/>
      <c r="D130" s="44"/>
      <c r="E130" s="77" t="s">
        <v>84</v>
      </c>
      <c r="F130" s="72"/>
      <c r="G130" s="53"/>
      <c r="H130" s="47" t="str">
        <f t="shared" si="22"/>
        <v/>
      </c>
      <c r="I130" s="73"/>
      <c r="J130" s="49"/>
      <c r="K130" s="49"/>
      <c r="L130" s="50" t="str">
        <f t="shared" si="14"/>
        <v/>
      </c>
      <c r="M130" s="50" t="str">
        <f t="shared" si="15"/>
        <v/>
      </c>
      <c r="N130" s="50" t="str">
        <f t="shared" si="16"/>
        <v/>
      </c>
      <c r="O130" s="52"/>
    </row>
    <row r="131" spans="1:15" s="4" customFormat="1" x14ac:dyDescent="0.2">
      <c r="A131" s="51">
        <f>IF(I131&lt;&gt;"",1+MAX($A$40:A130),"")</f>
        <v>73</v>
      </c>
      <c r="B131" s="43"/>
      <c r="C131" s="43"/>
      <c r="D131" s="44"/>
      <c r="E131" s="78" t="s">
        <v>122</v>
      </c>
      <c r="F131" s="75">
        <v>1909.1662255639096</v>
      </c>
      <c r="G131" s="53">
        <v>0.1</v>
      </c>
      <c r="H131" s="47">
        <f t="shared" si="22"/>
        <v>2100.0828481203007</v>
      </c>
      <c r="I131" s="73" t="s">
        <v>78</v>
      </c>
      <c r="J131" s="49">
        <v>1.2</v>
      </c>
      <c r="K131" s="49">
        <v>0.25</v>
      </c>
      <c r="L131" s="50">
        <f t="shared" si="14"/>
        <v>2520.0994177443608</v>
      </c>
      <c r="M131" s="50">
        <f t="shared" si="15"/>
        <v>525.02071203007517</v>
      </c>
      <c r="N131" s="50">
        <f t="shared" si="16"/>
        <v>3045.120129774436</v>
      </c>
      <c r="O131" s="52"/>
    </row>
    <row r="132" spans="1:15" s="4" customFormat="1" x14ac:dyDescent="0.2">
      <c r="A132" s="51" t="str">
        <f>IF(I132&lt;&gt;"",1+MAX($A$40:A131),"")</f>
        <v/>
      </c>
      <c r="B132" s="43"/>
      <c r="C132" s="43"/>
      <c r="D132" s="44"/>
      <c r="E132" s="85" t="s">
        <v>110</v>
      </c>
      <c r="F132" s="61"/>
      <c r="G132" s="53"/>
      <c r="H132" s="47" t="str">
        <f t="shared" ref="H132:H170" si="23">IF(F132=0,"",F132*(1+G132))</f>
        <v/>
      </c>
      <c r="I132" s="60"/>
      <c r="J132" s="49"/>
      <c r="K132" s="49"/>
      <c r="L132" s="50" t="str">
        <f t="shared" si="14"/>
        <v/>
      </c>
      <c r="M132" s="50" t="str">
        <f t="shared" si="15"/>
        <v/>
      </c>
      <c r="N132" s="50" t="str">
        <f t="shared" si="16"/>
        <v/>
      </c>
      <c r="O132" s="52"/>
    </row>
    <row r="133" spans="1:15" s="4" customFormat="1" x14ac:dyDescent="0.2">
      <c r="A133" s="51">
        <f>IF(I133&lt;&gt;"",1+MAX($A$40:A132),"")</f>
        <v>74</v>
      </c>
      <c r="B133" s="43"/>
      <c r="C133" s="43"/>
      <c r="D133" s="44"/>
      <c r="E133" s="70" t="s">
        <v>176</v>
      </c>
      <c r="F133" s="61">
        <v>2487</v>
      </c>
      <c r="G133" s="53">
        <v>0.1</v>
      </c>
      <c r="H133" s="47">
        <f t="shared" si="23"/>
        <v>2735.7000000000003</v>
      </c>
      <c r="I133" s="60" t="s">
        <v>77</v>
      </c>
      <c r="J133" s="49">
        <v>5.98</v>
      </c>
      <c r="K133" s="49">
        <v>12.8</v>
      </c>
      <c r="L133" s="50">
        <f t="shared" si="14"/>
        <v>16359.486000000003</v>
      </c>
      <c r="M133" s="50">
        <f t="shared" si="15"/>
        <v>35016.960000000006</v>
      </c>
      <c r="N133" s="50">
        <f t="shared" si="16"/>
        <v>51376.446000000011</v>
      </c>
      <c r="O133" s="52"/>
    </row>
    <row r="134" spans="1:15" s="4" customFormat="1" x14ac:dyDescent="0.2">
      <c r="A134" s="51">
        <f>IF(I134&lt;&gt;"",1+MAX($A$40:A133),"")</f>
        <v>75</v>
      </c>
      <c r="B134" s="43"/>
      <c r="C134" s="43"/>
      <c r="D134" s="44"/>
      <c r="E134" s="70" t="s">
        <v>162</v>
      </c>
      <c r="F134" s="61">
        <v>1312.6154999999999</v>
      </c>
      <c r="G134" s="53">
        <v>0.1</v>
      </c>
      <c r="H134" s="47">
        <f t="shared" si="23"/>
        <v>1443.8770500000001</v>
      </c>
      <c r="I134" s="60" t="s">
        <v>78</v>
      </c>
      <c r="J134" s="49">
        <v>1.2</v>
      </c>
      <c r="K134" s="49">
        <v>0.25</v>
      </c>
      <c r="L134" s="50">
        <f t="shared" ref="L134:L170" si="24">IF(F134=0,"",J134*H134)</f>
        <v>1732.65246</v>
      </c>
      <c r="M134" s="50">
        <f t="shared" ref="M134:M170" si="25">IF(F134=0,"",K134*H134)</f>
        <v>360.96926250000001</v>
      </c>
      <c r="N134" s="50">
        <f t="shared" ref="N134:N170" si="26">IF(F134=0,"",L134+M134)</f>
        <v>2093.6217225</v>
      </c>
      <c r="O134" s="52"/>
    </row>
    <row r="135" spans="1:15" s="4" customFormat="1" x14ac:dyDescent="0.2">
      <c r="A135" s="51">
        <f>IF(I135&lt;&gt;"",1+MAX($A$40:A134),"")</f>
        <v>76</v>
      </c>
      <c r="B135" s="43"/>
      <c r="C135" s="43"/>
      <c r="D135" s="44"/>
      <c r="E135" s="70" t="s">
        <v>163</v>
      </c>
      <c r="F135" s="61">
        <v>437.53849999999994</v>
      </c>
      <c r="G135" s="53">
        <v>0.1</v>
      </c>
      <c r="H135" s="47">
        <f t="shared" si="23"/>
        <v>481.29235</v>
      </c>
      <c r="I135" s="60" t="s">
        <v>78</v>
      </c>
      <c r="J135" s="49">
        <v>1.2</v>
      </c>
      <c r="K135" s="49">
        <v>0.25</v>
      </c>
      <c r="L135" s="50">
        <f t="shared" si="24"/>
        <v>577.55081999999993</v>
      </c>
      <c r="M135" s="50">
        <f t="shared" si="25"/>
        <v>120.3230875</v>
      </c>
      <c r="N135" s="50">
        <f t="shared" si="26"/>
        <v>697.87390749999997</v>
      </c>
      <c r="O135" s="52"/>
    </row>
    <row r="136" spans="1:15" s="4" customFormat="1" x14ac:dyDescent="0.2">
      <c r="A136" s="51">
        <f>IF(I136&lt;&gt;"",1+MAX($A$40:A135),"")</f>
        <v>77</v>
      </c>
      <c r="B136" s="43"/>
      <c r="C136" s="43"/>
      <c r="D136" s="44"/>
      <c r="E136" s="70" t="s">
        <v>177</v>
      </c>
      <c r="F136" s="61">
        <v>896.4</v>
      </c>
      <c r="G136" s="53">
        <v>0.1</v>
      </c>
      <c r="H136" s="47">
        <f t="shared" si="23"/>
        <v>986.04000000000008</v>
      </c>
      <c r="I136" s="60" t="s">
        <v>77</v>
      </c>
      <c r="J136" s="49">
        <v>5.98</v>
      </c>
      <c r="K136" s="49">
        <v>12.8</v>
      </c>
      <c r="L136" s="50">
        <f t="shared" si="24"/>
        <v>5896.5192000000006</v>
      </c>
      <c r="M136" s="50">
        <f t="shared" si="25"/>
        <v>12621.312000000002</v>
      </c>
      <c r="N136" s="50">
        <f t="shared" si="26"/>
        <v>18517.831200000001</v>
      </c>
      <c r="O136" s="52"/>
    </row>
    <row r="137" spans="1:15" s="4" customFormat="1" x14ac:dyDescent="0.2">
      <c r="A137" s="51">
        <f>IF(I137&lt;&gt;"",1+MAX($A$40:A136),"")</f>
        <v>78</v>
      </c>
      <c r="B137" s="43"/>
      <c r="C137" s="43"/>
      <c r="D137" s="44"/>
      <c r="E137" s="70" t="s">
        <v>162</v>
      </c>
      <c r="F137" s="61">
        <v>249.38129999999998</v>
      </c>
      <c r="G137" s="53">
        <v>0.1</v>
      </c>
      <c r="H137" s="47">
        <f t="shared" si="23"/>
        <v>274.31943000000001</v>
      </c>
      <c r="I137" s="60" t="s">
        <v>78</v>
      </c>
      <c r="J137" s="49">
        <v>1.2</v>
      </c>
      <c r="K137" s="49">
        <v>0.25</v>
      </c>
      <c r="L137" s="50">
        <f t="shared" si="24"/>
        <v>329.18331599999999</v>
      </c>
      <c r="M137" s="50">
        <f t="shared" si="25"/>
        <v>68.579857500000003</v>
      </c>
      <c r="N137" s="50">
        <f t="shared" si="26"/>
        <v>397.76317349999999</v>
      </c>
      <c r="O137" s="52"/>
    </row>
    <row r="138" spans="1:15" s="4" customFormat="1" x14ac:dyDescent="0.2">
      <c r="A138" s="51">
        <f>IF(I138&lt;&gt;"",1+MAX($A$40:A137),"")</f>
        <v>79</v>
      </c>
      <c r="B138" s="43"/>
      <c r="C138" s="43"/>
      <c r="D138" s="44"/>
      <c r="E138" s="70" t="s">
        <v>163</v>
      </c>
      <c r="F138" s="61">
        <v>83.127099999999999</v>
      </c>
      <c r="G138" s="53">
        <v>0.1</v>
      </c>
      <c r="H138" s="47">
        <f t="shared" si="23"/>
        <v>91.439810000000008</v>
      </c>
      <c r="I138" s="60" t="s">
        <v>78</v>
      </c>
      <c r="J138" s="49">
        <v>1.2</v>
      </c>
      <c r="K138" s="49">
        <v>0.25</v>
      </c>
      <c r="L138" s="50">
        <f t="shared" si="24"/>
        <v>109.727772</v>
      </c>
      <c r="M138" s="50">
        <f t="shared" si="25"/>
        <v>22.859952500000002</v>
      </c>
      <c r="N138" s="50">
        <f t="shared" si="26"/>
        <v>132.58772450000001</v>
      </c>
      <c r="O138" s="52"/>
    </row>
    <row r="139" spans="1:15" s="4" customFormat="1" x14ac:dyDescent="0.2">
      <c r="A139" s="51">
        <f>IF(I139&lt;&gt;"",1+MAX($A$40:A138),"")</f>
        <v>80</v>
      </c>
      <c r="B139" s="43"/>
      <c r="C139" s="43"/>
      <c r="D139" s="44"/>
      <c r="E139" s="70" t="s">
        <v>167</v>
      </c>
      <c r="F139" s="61">
        <v>462.45</v>
      </c>
      <c r="G139" s="53">
        <v>0.1</v>
      </c>
      <c r="H139" s="47">
        <f t="shared" si="23"/>
        <v>508.69500000000005</v>
      </c>
      <c r="I139" s="60" t="s">
        <v>77</v>
      </c>
      <c r="J139" s="49">
        <v>2.2599999999999998</v>
      </c>
      <c r="K139" s="49">
        <v>7.54</v>
      </c>
      <c r="L139" s="50">
        <f t="shared" si="24"/>
        <v>1149.6506999999999</v>
      </c>
      <c r="M139" s="50">
        <f t="shared" si="25"/>
        <v>3835.5603000000006</v>
      </c>
      <c r="N139" s="50">
        <f t="shared" si="26"/>
        <v>4985.2110000000002</v>
      </c>
      <c r="O139" s="52"/>
    </row>
    <row r="140" spans="1:15" s="4" customFormat="1" x14ac:dyDescent="0.2">
      <c r="A140" s="51">
        <f>IF(I140&lt;&gt;"",1+MAX($A$40:A139),"")</f>
        <v>81</v>
      </c>
      <c r="B140" s="43"/>
      <c r="C140" s="43"/>
      <c r="D140" s="44"/>
      <c r="E140" s="70" t="s">
        <v>162</v>
      </c>
      <c r="F140" s="61">
        <v>136.22883749999997</v>
      </c>
      <c r="G140" s="53">
        <v>0.1</v>
      </c>
      <c r="H140" s="47">
        <f t="shared" si="23"/>
        <v>149.85172124999997</v>
      </c>
      <c r="I140" s="60" t="s">
        <v>78</v>
      </c>
      <c r="J140" s="49">
        <v>1.2</v>
      </c>
      <c r="K140" s="49">
        <v>0.25</v>
      </c>
      <c r="L140" s="50">
        <f t="shared" si="24"/>
        <v>179.82206549999995</v>
      </c>
      <c r="M140" s="50">
        <f t="shared" si="25"/>
        <v>37.462930312499992</v>
      </c>
      <c r="N140" s="50">
        <f t="shared" si="26"/>
        <v>217.28499581249994</v>
      </c>
      <c r="O140" s="52"/>
    </row>
    <row r="141" spans="1:15" s="4" customFormat="1" x14ac:dyDescent="0.2">
      <c r="A141" s="51">
        <f>IF(I141&lt;&gt;"",1+MAX($A$40:A140),"")</f>
        <v>82</v>
      </c>
      <c r="B141" s="43"/>
      <c r="C141" s="43"/>
      <c r="D141" s="44"/>
      <c r="E141" s="70" t="s">
        <v>163</v>
      </c>
      <c r="F141" s="61">
        <v>45.409612499999994</v>
      </c>
      <c r="G141" s="53">
        <v>0.1</v>
      </c>
      <c r="H141" s="47">
        <f t="shared" si="23"/>
        <v>49.950573749999997</v>
      </c>
      <c r="I141" s="60" t="s">
        <v>78</v>
      </c>
      <c r="J141" s="49">
        <v>1.2</v>
      </c>
      <c r="K141" s="49">
        <v>0.25</v>
      </c>
      <c r="L141" s="50">
        <f t="shared" si="24"/>
        <v>59.940688499999993</v>
      </c>
      <c r="M141" s="50">
        <f t="shared" si="25"/>
        <v>12.487643437499999</v>
      </c>
      <c r="N141" s="50">
        <f t="shared" si="26"/>
        <v>72.428331937499991</v>
      </c>
      <c r="O141" s="52"/>
    </row>
    <row r="142" spans="1:15" s="4" customFormat="1" x14ac:dyDescent="0.2">
      <c r="A142" s="51">
        <f>IF(I142&lt;&gt;"",1+MAX($A$40:A141),"")</f>
        <v>83</v>
      </c>
      <c r="B142" s="43"/>
      <c r="C142" s="43"/>
      <c r="D142" s="44"/>
      <c r="E142" s="70" t="s">
        <v>178</v>
      </c>
      <c r="F142" s="61">
        <v>57.15</v>
      </c>
      <c r="G142" s="53">
        <v>0.1</v>
      </c>
      <c r="H142" s="47">
        <f t="shared" si="23"/>
        <v>62.865000000000002</v>
      </c>
      <c r="I142" s="60" t="s">
        <v>77</v>
      </c>
      <c r="J142" s="49">
        <v>3.12</v>
      </c>
      <c r="K142" s="49">
        <v>8.8000000000000007</v>
      </c>
      <c r="L142" s="50">
        <f t="shared" si="24"/>
        <v>196.1388</v>
      </c>
      <c r="M142" s="50">
        <f t="shared" si="25"/>
        <v>553.2120000000001</v>
      </c>
      <c r="N142" s="50">
        <f t="shared" si="26"/>
        <v>749.35080000000016</v>
      </c>
      <c r="O142" s="52"/>
    </row>
    <row r="143" spans="1:15" s="4" customFormat="1" x14ac:dyDescent="0.2">
      <c r="A143" s="51">
        <f>IF(I143&lt;&gt;"",1+MAX($A$40:A142),"")</f>
        <v>84</v>
      </c>
      <c r="B143" s="43"/>
      <c r="C143" s="43"/>
      <c r="D143" s="44"/>
      <c r="E143" s="70" t="s">
        <v>162</v>
      </c>
      <c r="F143" s="61">
        <v>30.5468625</v>
      </c>
      <c r="G143" s="53">
        <v>0.1</v>
      </c>
      <c r="H143" s="47">
        <f t="shared" si="23"/>
        <v>33.601548749999999</v>
      </c>
      <c r="I143" s="60" t="s">
        <v>78</v>
      </c>
      <c r="J143" s="49">
        <v>1.2</v>
      </c>
      <c r="K143" s="49">
        <v>0.25</v>
      </c>
      <c r="L143" s="50">
        <f t="shared" si="24"/>
        <v>40.321858499999998</v>
      </c>
      <c r="M143" s="50">
        <f t="shared" si="25"/>
        <v>8.4003871874999998</v>
      </c>
      <c r="N143" s="50">
        <f t="shared" si="26"/>
        <v>48.722245687499999</v>
      </c>
      <c r="O143" s="52"/>
    </row>
    <row r="144" spans="1:15" s="4" customFormat="1" x14ac:dyDescent="0.2">
      <c r="A144" s="51">
        <f>IF(I144&lt;&gt;"",1+MAX($A$40:A143),"")</f>
        <v>85</v>
      </c>
      <c r="B144" s="43"/>
      <c r="C144" s="43"/>
      <c r="D144" s="44"/>
      <c r="E144" s="70" t="s">
        <v>163</v>
      </c>
      <c r="F144" s="61">
        <v>10.182287500000001</v>
      </c>
      <c r="G144" s="53">
        <v>0.1</v>
      </c>
      <c r="H144" s="47">
        <f t="shared" si="23"/>
        <v>11.200516250000002</v>
      </c>
      <c r="I144" s="60" t="s">
        <v>78</v>
      </c>
      <c r="J144" s="49">
        <v>1.2</v>
      </c>
      <c r="K144" s="49">
        <v>0.25</v>
      </c>
      <c r="L144" s="50">
        <f t="shared" si="24"/>
        <v>13.440619500000002</v>
      </c>
      <c r="M144" s="50">
        <f t="shared" si="25"/>
        <v>2.8001290625000004</v>
      </c>
      <c r="N144" s="50">
        <f t="shared" si="26"/>
        <v>16.240748562500002</v>
      </c>
      <c r="O144" s="52"/>
    </row>
    <row r="145" spans="1:15" s="4" customFormat="1" x14ac:dyDescent="0.2">
      <c r="A145" s="51">
        <f>IF(I145&lt;&gt;"",1+MAX($A$40:A144),"")</f>
        <v>86</v>
      </c>
      <c r="B145" s="43"/>
      <c r="C145" s="43"/>
      <c r="D145" s="44"/>
      <c r="E145" s="70" t="s">
        <v>165</v>
      </c>
      <c r="F145" s="61">
        <v>22086.600000000002</v>
      </c>
      <c r="G145" s="53">
        <v>0.1</v>
      </c>
      <c r="H145" s="47">
        <f t="shared" si="23"/>
        <v>24295.260000000006</v>
      </c>
      <c r="I145" s="60" t="s">
        <v>77</v>
      </c>
      <c r="J145" s="49">
        <v>3.84</v>
      </c>
      <c r="K145" s="49">
        <v>9.9600000000000009</v>
      </c>
      <c r="L145" s="50">
        <f t="shared" si="24"/>
        <v>93293.798400000014</v>
      </c>
      <c r="M145" s="50">
        <f t="shared" si="25"/>
        <v>241980.78960000008</v>
      </c>
      <c r="N145" s="50">
        <f t="shared" si="26"/>
        <v>335274.58800000011</v>
      </c>
      <c r="O145" s="52"/>
    </row>
    <row r="146" spans="1:15" s="4" customFormat="1" x14ac:dyDescent="0.2">
      <c r="A146" s="51">
        <f>IF(I146&lt;&gt;"",1+MAX($A$40:A145),"")</f>
        <v>87</v>
      </c>
      <c r="B146" s="43"/>
      <c r="C146" s="43"/>
      <c r="D146" s="44"/>
      <c r="E146" s="70" t="s">
        <v>162</v>
      </c>
      <c r="F146" s="61">
        <v>8643.4816292134838</v>
      </c>
      <c r="G146" s="53">
        <v>0.1</v>
      </c>
      <c r="H146" s="47">
        <f t="shared" si="23"/>
        <v>9507.829792134833</v>
      </c>
      <c r="I146" s="60" t="s">
        <v>78</v>
      </c>
      <c r="J146" s="49">
        <v>1.2</v>
      </c>
      <c r="K146" s="49">
        <v>0.25</v>
      </c>
      <c r="L146" s="50">
        <f t="shared" si="24"/>
        <v>11409.3957505618</v>
      </c>
      <c r="M146" s="50">
        <f t="shared" si="25"/>
        <v>2376.9574480337083</v>
      </c>
      <c r="N146" s="50">
        <f t="shared" si="26"/>
        <v>13786.353198595509</v>
      </c>
      <c r="O146" s="52"/>
    </row>
    <row r="147" spans="1:15" s="4" customFormat="1" x14ac:dyDescent="0.2">
      <c r="A147" s="51">
        <f>IF(I147&lt;&gt;"",1+MAX($A$40:A146),"")</f>
        <v>88</v>
      </c>
      <c r="B147" s="43"/>
      <c r="C147" s="43"/>
      <c r="D147" s="44"/>
      <c r="E147" s="70" t="s">
        <v>163</v>
      </c>
      <c r="F147" s="61">
        <v>2881.1605430711606</v>
      </c>
      <c r="G147" s="53">
        <v>0.1</v>
      </c>
      <c r="H147" s="47">
        <f t="shared" si="23"/>
        <v>3169.2765973782771</v>
      </c>
      <c r="I147" s="60" t="s">
        <v>78</v>
      </c>
      <c r="J147" s="49">
        <v>1.2</v>
      </c>
      <c r="K147" s="49">
        <v>0.25</v>
      </c>
      <c r="L147" s="50">
        <f t="shared" si="24"/>
        <v>3803.1319168539321</v>
      </c>
      <c r="M147" s="50">
        <f t="shared" si="25"/>
        <v>792.31914934456927</v>
      </c>
      <c r="N147" s="50">
        <f t="shared" si="26"/>
        <v>4595.4510661985014</v>
      </c>
      <c r="O147" s="52"/>
    </row>
    <row r="148" spans="1:15" s="4" customFormat="1" x14ac:dyDescent="0.2">
      <c r="A148" s="51">
        <f>IF(I148&lt;&gt;"",1+MAX($A$40:A147),"")</f>
        <v>89</v>
      </c>
      <c r="B148" s="43"/>
      <c r="C148" s="43"/>
      <c r="D148" s="44"/>
      <c r="E148" s="70" t="s">
        <v>164</v>
      </c>
      <c r="F148" s="61">
        <v>17860.8</v>
      </c>
      <c r="G148" s="53">
        <v>0.1</v>
      </c>
      <c r="H148" s="47">
        <f t="shared" si="23"/>
        <v>19646.88</v>
      </c>
      <c r="I148" s="60" t="s">
        <v>77</v>
      </c>
      <c r="J148" s="49">
        <v>3.84</v>
      </c>
      <c r="K148" s="49">
        <v>9.9600000000000009</v>
      </c>
      <c r="L148" s="50">
        <f t="shared" si="24"/>
        <v>75444.019199999995</v>
      </c>
      <c r="M148" s="50">
        <f t="shared" si="25"/>
        <v>195682.92480000004</v>
      </c>
      <c r="N148" s="50">
        <f t="shared" si="26"/>
        <v>271126.94400000002</v>
      </c>
      <c r="O148" s="52"/>
    </row>
    <row r="149" spans="1:15" s="4" customFormat="1" x14ac:dyDescent="0.2">
      <c r="A149" s="51">
        <f>IF(I149&lt;&gt;"",1+MAX($A$40:A148),"")</f>
        <v>90</v>
      </c>
      <c r="B149" s="43"/>
      <c r="C149" s="43"/>
      <c r="D149" s="44"/>
      <c r="E149" s="70" t="s">
        <v>162</v>
      </c>
      <c r="F149" s="61">
        <v>4672.8485999999994</v>
      </c>
      <c r="G149" s="53">
        <v>0.1</v>
      </c>
      <c r="H149" s="47">
        <f t="shared" si="23"/>
        <v>5140.13346</v>
      </c>
      <c r="I149" s="60" t="s">
        <v>78</v>
      </c>
      <c r="J149" s="49">
        <v>1.2</v>
      </c>
      <c r="K149" s="49">
        <v>0.25</v>
      </c>
      <c r="L149" s="50">
        <f t="shared" si="24"/>
        <v>6168.1601519999995</v>
      </c>
      <c r="M149" s="50">
        <f t="shared" si="25"/>
        <v>1285.033365</v>
      </c>
      <c r="N149" s="50">
        <f t="shared" si="26"/>
        <v>7453.1935169999997</v>
      </c>
      <c r="O149" s="52"/>
    </row>
    <row r="150" spans="1:15" s="4" customFormat="1" x14ac:dyDescent="0.2">
      <c r="A150" s="51">
        <f>IF(I150&lt;&gt;"",1+MAX($A$40:A149),"")</f>
        <v>91</v>
      </c>
      <c r="B150" s="43"/>
      <c r="C150" s="43"/>
      <c r="D150" s="44"/>
      <c r="E150" s="70" t="s">
        <v>163</v>
      </c>
      <c r="F150" s="61">
        <v>1557.6161999999999</v>
      </c>
      <c r="G150" s="53">
        <v>0.1</v>
      </c>
      <c r="H150" s="47">
        <f t="shared" si="23"/>
        <v>1713.3778200000002</v>
      </c>
      <c r="I150" s="60" t="s">
        <v>78</v>
      </c>
      <c r="J150" s="49">
        <v>1.2</v>
      </c>
      <c r="K150" s="49">
        <v>0.25</v>
      </c>
      <c r="L150" s="50">
        <f t="shared" si="24"/>
        <v>2056.0533840000003</v>
      </c>
      <c r="M150" s="50">
        <f t="shared" si="25"/>
        <v>428.34445500000004</v>
      </c>
      <c r="N150" s="50">
        <f t="shared" si="26"/>
        <v>2484.3978390000002</v>
      </c>
      <c r="O150" s="52"/>
    </row>
    <row r="151" spans="1:15" s="4" customFormat="1" x14ac:dyDescent="0.2">
      <c r="A151" s="51">
        <f>IF(I151&lt;&gt;"",1+MAX($A$40:A150),"")</f>
        <v>92</v>
      </c>
      <c r="B151" s="43"/>
      <c r="C151" s="43"/>
      <c r="D151" s="44"/>
      <c r="E151" s="70" t="s">
        <v>166</v>
      </c>
      <c r="F151" s="61">
        <v>1533.6</v>
      </c>
      <c r="G151" s="53">
        <v>0.1</v>
      </c>
      <c r="H151" s="47">
        <f t="shared" si="23"/>
        <v>1686.96</v>
      </c>
      <c r="I151" s="60" t="s">
        <v>77</v>
      </c>
      <c r="J151" s="49">
        <v>3.84</v>
      </c>
      <c r="K151" s="49">
        <v>9.9600000000000009</v>
      </c>
      <c r="L151" s="50">
        <f t="shared" si="24"/>
        <v>6477.9264000000003</v>
      </c>
      <c r="M151" s="50">
        <f t="shared" si="25"/>
        <v>16802.121600000002</v>
      </c>
      <c r="N151" s="50">
        <f t="shared" si="26"/>
        <v>23280.048000000003</v>
      </c>
      <c r="O151" s="52"/>
    </row>
    <row r="152" spans="1:15" s="4" customFormat="1" x14ac:dyDescent="0.2">
      <c r="A152" s="51">
        <f>IF(I152&lt;&gt;"",1+MAX($A$40:A151),"")</f>
        <v>93</v>
      </c>
      <c r="B152" s="43"/>
      <c r="C152" s="43"/>
      <c r="D152" s="44"/>
      <c r="E152" s="70" t="s">
        <v>162</v>
      </c>
      <c r="F152" s="61">
        <v>2403.0252985074621</v>
      </c>
      <c r="G152" s="53">
        <v>0.1</v>
      </c>
      <c r="H152" s="47">
        <f t="shared" si="23"/>
        <v>2643.3278283582085</v>
      </c>
      <c r="I152" s="60" t="s">
        <v>78</v>
      </c>
      <c r="J152" s="49">
        <v>1.2</v>
      </c>
      <c r="K152" s="49">
        <v>0.25</v>
      </c>
      <c r="L152" s="50">
        <f t="shared" si="24"/>
        <v>3171.9933940298502</v>
      </c>
      <c r="M152" s="50">
        <f t="shared" si="25"/>
        <v>660.83195708955213</v>
      </c>
      <c r="N152" s="50">
        <f t="shared" si="26"/>
        <v>3832.8253511194025</v>
      </c>
      <c r="O152" s="52"/>
    </row>
    <row r="153" spans="1:15" s="4" customFormat="1" x14ac:dyDescent="0.2">
      <c r="A153" s="51">
        <f>IF(I153&lt;&gt;"",1+MAX($A$40:A152),"")</f>
        <v>94</v>
      </c>
      <c r="B153" s="43"/>
      <c r="C153" s="43"/>
      <c r="D153" s="44"/>
      <c r="E153" s="70" t="s">
        <v>163</v>
      </c>
      <c r="F153" s="61">
        <v>801.00843283582071</v>
      </c>
      <c r="G153" s="53">
        <v>0.1</v>
      </c>
      <c r="H153" s="47">
        <f t="shared" si="23"/>
        <v>881.10927611940281</v>
      </c>
      <c r="I153" s="60" t="s">
        <v>78</v>
      </c>
      <c r="J153" s="49">
        <v>1.2</v>
      </c>
      <c r="K153" s="49">
        <v>0.25</v>
      </c>
      <c r="L153" s="50">
        <f t="shared" si="24"/>
        <v>1057.3311313432832</v>
      </c>
      <c r="M153" s="50">
        <f t="shared" si="25"/>
        <v>220.2773190298507</v>
      </c>
      <c r="N153" s="50">
        <f t="shared" si="26"/>
        <v>1277.608450373134</v>
      </c>
      <c r="O153" s="52"/>
    </row>
    <row r="154" spans="1:15" s="4" customFormat="1" x14ac:dyDescent="0.2">
      <c r="A154" s="51">
        <f>IF(I154&lt;&gt;"",1+MAX($A$40:A153),"")</f>
        <v>95</v>
      </c>
      <c r="B154" s="43"/>
      <c r="C154" s="43"/>
      <c r="D154" s="44"/>
      <c r="E154" s="70" t="s">
        <v>158</v>
      </c>
      <c r="F154" s="61">
        <v>1085.4000000000001</v>
      </c>
      <c r="G154" s="53">
        <v>0.1</v>
      </c>
      <c r="H154" s="47">
        <f t="shared" si="23"/>
        <v>1193.9400000000003</v>
      </c>
      <c r="I154" s="60" t="s">
        <v>77</v>
      </c>
      <c r="J154" s="49">
        <v>3.84</v>
      </c>
      <c r="K154" s="49">
        <v>9.9600000000000009</v>
      </c>
      <c r="L154" s="50">
        <f t="shared" si="24"/>
        <v>4584.7296000000006</v>
      </c>
      <c r="M154" s="50">
        <f t="shared" si="25"/>
        <v>11891.642400000004</v>
      </c>
      <c r="N154" s="50">
        <f t="shared" si="26"/>
        <v>16476.372000000003</v>
      </c>
      <c r="O154" s="52"/>
    </row>
    <row r="155" spans="1:15" s="4" customFormat="1" x14ac:dyDescent="0.2">
      <c r="A155" s="51">
        <f>IF(I155&lt;&gt;"",1+MAX($A$40:A154),"")</f>
        <v>96</v>
      </c>
      <c r="B155" s="43"/>
      <c r="C155" s="43"/>
      <c r="D155" s="44"/>
      <c r="E155" s="70" t="s">
        <v>159</v>
      </c>
      <c r="F155" s="61">
        <v>1248.2975187969923</v>
      </c>
      <c r="G155" s="53">
        <v>0.1</v>
      </c>
      <c r="H155" s="47">
        <f t="shared" si="23"/>
        <v>1373.1272706766918</v>
      </c>
      <c r="I155" s="60" t="s">
        <v>78</v>
      </c>
      <c r="J155" s="49">
        <v>1.2</v>
      </c>
      <c r="K155" s="49">
        <v>0.25</v>
      </c>
      <c r="L155" s="50">
        <f t="shared" si="24"/>
        <v>1647.75272481203</v>
      </c>
      <c r="M155" s="50">
        <f t="shared" si="25"/>
        <v>343.28181766917294</v>
      </c>
      <c r="N155" s="50">
        <f t="shared" si="26"/>
        <v>1991.0345424812031</v>
      </c>
      <c r="O155" s="52"/>
    </row>
    <row r="156" spans="1:15" s="4" customFormat="1" x14ac:dyDescent="0.2">
      <c r="A156" s="51">
        <f>IF(I156&lt;&gt;"",1+MAX($A$40:A155),"")</f>
        <v>97</v>
      </c>
      <c r="B156" s="43"/>
      <c r="C156" s="43"/>
      <c r="D156" s="44"/>
      <c r="E156" s="70" t="s">
        <v>160</v>
      </c>
      <c r="F156" s="61">
        <v>416.09917293233076</v>
      </c>
      <c r="G156" s="53">
        <v>0.1</v>
      </c>
      <c r="H156" s="47">
        <f t="shared" si="23"/>
        <v>457.7090902255639</v>
      </c>
      <c r="I156" s="60" t="s">
        <v>78</v>
      </c>
      <c r="J156" s="49">
        <v>1.2</v>
      </c>
      <c r="K156" s="49">
        <v>0.25</v>
      </c>
      <c r="L156" s="50">
        <f t="shared" si="24"/>
        <v>549.25090827067663</v>
      </c>
      <c r="M156" s="50">
        <f t="shared" si="25"/>
        <v>114.42727255639097</v>
      </c>
      <c r="N156" s="50">
        <f t="shared" si="26"/>
        <v>663.67818082706765</v>
      </c>
      <c r="O156" s="52"/>
    </row>
    <row r="157" spans="1:15" s="4" customFormat="1" x14ac:dyDescent="0.2">
      <c r="A157" s="51">
        <f>IF(I157&lt;&gt;"",1+MAX($A$40:A156),"")</f>
        <v>98</v>
      </c>
      <c r="B157" s="43"/>
      <c r="C157" s="43"/>
      <c r="D157" s="44"/>
      <c r="E157" s="70" t="s">
        <v>174</v>
      </c>
      <c r="F157" s="61">
        <v>832.80000000000007</v>
      </c>
      <c r="G157" s="53">
        <v>0.1</v>
      </c>
      <c r="H157" s="47">
        <f t="shared" si="23"/>
        <v>916.08000000000015</v>
      </c>
      <c r="I157" s="60" t="s">
        <v>77</v>
      </c>
      <c r="J157" s="49">
        <v>3.84</v>
      </c>
      <c r="K157" s="49">
        <v>9.9600000000000009</v>
      </c>
      <c r="L157" s="50">
        <f t="shared" si="24"/>
        <v>3517.7472000000002</v>
      </c>
      <c r="M157" s="50">
        <f t="shared" si="25"/>
        <v>9124.1568000000025</v>
      </c>
      <c r="N157" s="50">
        <f t="shared" si="26"/>
        <v>12641.904000000002</v>
      </c>
      <c r="O157" s="52"/>
    </row>
    <row r="158" spans="1:15" s="4" customFormat="1" x14ac:dyDescent="0.2">
      <c r="A158" s="51">
        <f>IF(I158&lt;&gt;"",1+MAX($A$40:A157),"")</f>
        <v>99</v>
      </c>
      <c r="B158" s="43"/>
      <c r="C158" s="43"/>
      <c r="D158" s="44"/>
      <c r="E158" s="70" t="s">
        <v>179</v>
      </c>
      <c r="F158" s="61">
        <v>668.20426966292132</v>
      </c>
      <c r="G158" s="53">
        <v>0.1</v>
      </c>
      <c r="H158" s="47">
        <f t="shared" si="23"/>
        <v>735.02469662921351</v>
      </c>
      <c r="I158" s="60" t="s">
        <v>78</v>
      </c>
      <c r="J158" s="49">
        <v>1.2</v>
      </c>
      <c r="K158" s="49">
        <v>0.25</v>
      </c>
      <c r="L158" s="50">
        <f t="shared" si="24"/>
        <v>882.02963595505616</v>
      </c>
      <c r="M158" s="50">
        <f t="shared" si="25"/>
        <v>183.75617415730338</v>
      </c>
      <c r="N158" s="50">
        <f t="shared" si="26"/>
        <v>1065.7858101123595</v>
      </c>
      <c r="O158" s="52"/>
    </row>
    <row r="159" spans="1:15" s="4" customFormat="1" x14ac:dyDescent="0.2">
      <c r="A159" s="51">
        <f>IF(I159&lt;&gt;"",1+MAX($A$40:A158),"")</f>
        <v>100</v>
      </c>
      <c r="B159" s="43"/>
      <c r="C159" s="43"/>
      <c r="D159" s="44"/>
      <c r="E159" s="70" t="s">
        <v>180</v>
      </c>
      <c r="F159" s="61">
        <v>222.73475655430713</v>
      </c>
      <c r="G159" s="53">
        <v>0.1</v>
      </c>
      <c r="H159" s="47">
        <f t="shared" si="23"/>
        <v>245.00823220973786</v>
      </c>
      <c r="I159" s="60" t="s">
        <v>78</v>
      </c>
      <c r="J159" s="49">
        <v>1.2</v>
      </c>
      <c r="K159" s="49">
        <v>0.25</v>
      </c>
      <c r="L159" s="50">
        <f t="shared" si="24"/>
        <v>294.00987865168543</v>
      </c>
      <c r="M159" s="50">
        <f t="shared" si="25"/>
        <v>61.252058052434464</v>
      </c>
      <c r="N159" s="50">
        <f t="shared" si="26"/>
        <v>355.26193670411988</v>
      </c>
      <c r="O159" s="52"/>
    </row>
    <row r="160" spans="1:15" s="4" customFormat="1" x14ac:dyDescent="0.2">
      <c r="A160" s="51" t="str">
        <f>IF(I160&lt;&gt;"",1+MAX($A$40:A159),"")</f>
        <v/>
      </c>
      <c r="B160" s="43"/>
      <c r="C160" s="43"/>
      <c r="D160" s="44"/>
      <c r="E160" s="85" t="s">
        <v>111</v>
      </c>
      <c r="F160" s="61"/>
      <c r="G160" s="53"/>
      <c r="H160" s="47" t="str">
        <f t="shared" si="23"/>
        <v/>
      </c>
      <c r="I160" s="60"/>
      <c r="J160" s="49"/>
      <c r="K160" s="49"/>
      <c r="L160" s="50" t="str">
        <f t="shared" si="24"/>
        <v/>
      </c>
      <c r="M160" s="50" t="str">
        <f t="shared" si="25"/>
        <v/>
      </c>
      <c r="N160" s="50" t="str">
        <f t="shared" si="26"/>
        <v/>
      </c>
      <c r="O160" s="52"/>
    </row>
    <row r="161" spans="1:15" s="4" customFormat="1" x14ac:dyDescent="0.2">
      <c r="A161" s="51">
        <f>IF(I161&lt;&gt;"",1+MAX($A$40:A160),"")</f>
        <v>101</v>
      </c>
      <c r="B161" s="43"/>
      <c r="C161" s="43"/>
      <c r="D161" s="44"/>
      <c r="E161" s="70" t="s">
        <v>168</v>
      </c>
      <c r="F161" s="61">
        <v>225.56</v>
      </c>
      <c r="G161" s="53">
        <v>0.1</v>
      </c>
      <c r="H161" s="47">
        <f t="shared" si="23"/>
        <v>248.11600000000001</v>
      </c>
      <c r="I161" s="60" t="s">
        <v>80</v>
      </c>
      <c r="J161" s="49">
        <v>16</v>
      </c>
      <c r="K161" s="49">
        <v>20</v>
      </c>
      <c r="L161" s="50">
        <f t="shared" si="24"/>
        <v>3969.8560000000002</v>
      </c>
      <c r="M161" s="50">
        <f t="shared" si="25"/>
        <v>4962.3200000000006</v>
      </c>
      <c r="N161" s="50">
        <f t="shared" si="26"/>
        <v>8932.1760000000013</v>
      </c>
      <c r="O161" s="52"/>
    </row>
    <row r="162" spans="1:15" s="4" customFormat="1" x14ac:dyDescent="0.2">
      <c r="A162" s="51">
        <f>IF(I162&lt;&gt;"",1+MAX($A$40:A161),"")</f>
        <v>102</v>
      </c>
      <c r="B162" s="43"/>
      <c r="C162" s="43"/>
      <c r="D162" s="44"/>
      <c r="E162" s="70" t="s">
        <v>169</v>
      </c>
      <c r="F162" s="61">
        <v>677.58223999999996</v>
      </c>
      <c r="G162" s="53">
        <v>0.1</v>
      </c>
      <c r="H162" s="47">
        <f t="shared" si="23"/>
        <v>745.340464</v>
      </c>
      <c r="I162" s="60" t="s">
        <v>78</v>
      </c>
      <c r="J162" s="49">
        <v>1.2</v>
      </c>
      <c r="K162" s="49">
        <v>0.25</v>
      </c>
      <c r="L162" s="50">
        <f t="shared" si="24"/>
        <v>894.40855679999993</v>
      </c>
      <c r="M162" s="50">
        <f t="shared" si="25"/>
        <v>186.335116</v>
      </c>
      <c r="N162" s="50">
        <f t="shared" si="26"/>
        <v>1080.7436728</v>
      </c>
      <c r="O162" s="52"/>
    </row>
    <row r="163" spans="1:15" s="4" customFormat="1" x14ac:dyDescent="0.2">
      <c r="A163" s="51">
        <f>IF(I163&lt;&gt;"",1+MAX($A$40:A162),"")</f>
        <v>103</v>
      </c>
      <c r="B163" s="43"/>
      <c r="C163" s="43"/>
      <c r="D163" s="44"/>
      <c r="E163" s="70" t="s">
        <v>170</v>
      </c>
      <c r="F163" s="61">
        <v>2893.2799999999997</v>
      </c>
      <c r="G163" s="53">
        <v>0.1</v>
      </c>
      <c r="H163" s="47">
        <f t="shared" si="23"/>
        <v>3182.6080000000002</v>
      </c>
      <c r="I163" s="60" t="s">
        <v>80</v>
      </c>
      <c r="J163" s="49">
        <v>6.36</v>
      </c>
      <c r="K163" s="49">
        <v>12.85</v>
      </c>
      <c r="L163" s="50">
        <f t="shared" si="24"/>
        <v>20241.386880000002</v>
      </c>
      <c r="M163" s="50">
        <f t="shared" si="25"/>
        <v>40896.512800000004</v>
      </c>
      <c r="N163" s="50">
        <f t="shared" si="26"/>
        <v>61137.899680000002</v>
      </c>
      <c r="O163" s="52"/>
    </row>
    <row r="164" spans="1:15" s="4" customFormat="1" x14ac:dyDescent="0.2">
      <c r="A164" s="51">
        <f>IF(I164&lt;&gt;"",1+MAX($A$40:A163),"")</f>
        <v>104</v>
      </c>
      <c r="B164" s="43"/>
      <c r="C164" s="43"/>
      <c r="D164" s="44"/>
      <c r="E164" s="70" t="s">
        <v>162</v>
      </c>
      <c r="F164" s="61">
        <v>5768.6243999999988</v>
      </c>
      <c r="G164" s="53">
        <v>0.1</v>
      </c>
      <c r="H164" s="47">
        <f t="shared" si="23"/>
        <v>6345.4868399999996</v>
      </c>
      <c r="I164" s="60" t="s">
        <v>78</v>
      </c>
      <c r="J164" s="49">
        <v>1.2</v>
      </c>
      <c r="K164" s="49">
        <v>0.25</v>
      </c>
      <c r="L164" s="50">
        <f t="shared" si="24"/>
        <v>7614.5842079999993</v>
      </c>
      <c r="M164" s="50">
        <f t="shared" si="25"/>
        <v>1586.3717099999999</v>
      </c>
      <c r="N164" s="50">
        <f t="shared" si="26"/>
        <v>9200.9559179999997</v>
      </c>
      <c r="O164" s="52"/>
    </row>
    <row r="165" spans="1:15" s="4" customFormat="1" x14ac:dyDescent="0.2">
      <c r="A165" s="51">
        <f>IF(I165&lt;&gt;"",1+MAX($A$40:A164),"")</f>
        <v>105</v>
      </c>
      <c r="B165" s="43"/>
      <c r="C165" s="43"/>
      <c r="D165" s="44"/>
      <c r="E165" s="70" t="s">
        <v>171</v>
      </c>
      <c r="F165" s="61">
        <v>217.36944</v>
      </c>
      <c r="G165" s="53">
        <v>0.1</v>
      </c>
      <c r="H165" s="47">
        <f t="shared" si="23"/>
        <v>239.10638400000002</v>
      </c>
      <c r="I165" s="60" t="s">
        <v>78</v>
      </c>
      <c r="J165" s="49">
        <v>1.2</v>
      </c>
      <c r="K165" s="49">
        <v>0.25</v>
      </c>
      <c r="L165" s="50">
        <f t="shared" si="24"/>
        <v>286.92766080000001</v>
      </c>
      <c r="M165" s="50">
        <f t="shared" si="25"/>
        <v>59.776596000000005</v>
      </c>
      <c r="N165" s="50">
        <f t="shared" si="26"/>
        <v>346.7042568</v>
      </c>
      <c r="O165" s="52"/>
    </row>
    <row r="166" spans="1:15" s="4" customFormat="1" x14ac:dyDescent="0.2">
      <c r="A166" s="51">
        <f>IF(I166&lt;&gt;"",1+MAX($A$40:A165),"")</f>
        <v>106</v>
      </c>
      <c r="B166" s="43"/>
      <c r="C166" s="43"/>
      <c r="D166" s="44"/>
      <c r="E166" s="70" t="s">
        <v>175</v>
      </c>
      <c r="F166" s="61">
        <v>226.96576000000002</v>
      </c>
      <c r="G166" s="53">
        <v>0.1</v>
      </c>
      <c r="H166" s="47">
        <f t="shared" si="23"/>
        <v>249.66233600000004</v>
      </c>
      <c r="I166" s="60" t="s">
        <v>78</v>
      </c>
      <c r="J166" s="49">
        <v>1.2</v>
      </c>
      <c r="K166" s="49">
        <v>0.25</v>
      </c>
      <c r="L166" s="50">
        <f t="shared" si="24"/>
        <v>299.59480320000006</v>
      </c>
      <c r="M166" s="50">
        <f t="shared" si="25"/>
        <v>62.41558400000001</v>
      </c>
      <c r="N166" s="50">
        <f t="shared" si="26"/>
        <v>362.01038720000008</v>
      </c>
      <c r="O166" s="52"/>
    </row>
    <row r="167" spans="1:15" s="4" customFormat="1" x14ac:dyDescent="0.2">
      <c r="A167" s="51">
        <f>IF(I167&lt;&gt;"",1+MAX($A$40:A166),"")</f>
        <v>107</v>
      </c>
      <c r="B167" s="43"/>
      <c r="C167" s="43"/>
      <c r="D167" s="44"/>
      <c r="E167" s="70" t="s">
        <v>181</v>
      </c>
      <c r="F167" s="61">
        <v>3.81</v>
      </c>
      <c r="G167" s="53">
        <v>0.1</v>
      </c>
      <c r="H167" s="47">
        <f t="shared" si="23"/>
        <v>4.1910000000000007</v>
      </c>
      <c r="I167" s="60" t="s">
        <v>80</v>
      </c>
      <c r="J167" s="49">
        <v>5.6</v>
      </c>
      <c r="K167" s="49">
        <v>11</v>
      </c>
      <c r="L167" s="50">
        <f t="shared" si="24"/>
        <v>23.469600000000003</v>
      </c>
      <c r="M167" s="50">
        <f t="shared" si="25"/>
        <v>46.101000000000006</v>
      </c>
      <c r="N167" s="50">
        <f t="shared" si="26"/>
        <v>69.570600000000013</v>
      </c>
      <c r="O167" s="52"/>
    </row>
    <row r="168" spans="1:15" s="4" customFormat="1" x14ac:dyDescent="0.2">
      <c r="A168" s="51">
        <f>IF(I168&lt;&gt;"",1+MAX($A$40:A167),"")</f>
        <v>108</v>
      </c>
      <c r="B168" s="43"/>
      <c r="C168" s="43"/>
      <c r="D168" s="44"/>
      <c r="E168" s="70" t="s">
        <v>162</v>
      </c>
      <c r="F168" s="61">
        <v>7.9476599999999999</v>
      </c>
      <c r="G168" s="53">
        <v>0.1</v>
      </c>
      <c r="H168" s="47">
        <f t="shared" si="23"/>
        <v>8.742426</v>
      </c>
      <c r="I168" s="60" t="s">
        <v>78</v>
      </c>
      <c r="J168" s="49">
        <v>1.2</v>
      </c>
      <c r="K168" s="49">
        <v>0.25</v>
      </c>
      <c r="L168" s="50">
        <f t="shared" si="24"/>
        <v>10.490911199999999</v>
      </c>
      <c r="M168" s="50">
        <f t="shared" si="25"/>
        <v>2.1856065</v>
      </c>
      <c r="N168" s="50">
        <f t="shared" si="26"/>
        <v>12.6765177</v>
      </c>
      <c r="O168" s="52"/>
    </row>
    <row r="169" spans="1:15" s="4" customFormat="1" x14ac:dyDescent="0.2">
      <c r="A169" s="51">
        <f>IF(I169&lt;&gt;"",1+MAX($A$40:A168),"")</f>
        <v>109</v>
      </c>
      <c r="B169" s="43"/>
      <c r="C169" s="43"/>
      <c r="D169" s="44"/>
      <c r="E169" s="70" t="s">
        <v>172</v>
      </c>
      <c r="F169" s="61">
        <v>30.83</v>
      </c>
      <c r="G169" s="53">
        <v>0.1</v>
      </c>
      <c r="H169" s="47">
        <f t="shared" si="23"/>
        <v>33.913000000000004</v>
      </c>
      <c r="I169" s="60" t="s">
        <v>80</v>
      </c>
      <c r="J169" s="49">
        <v>4</v>
      </c>
      <c r="K169" s="49">
        <v>10</v>
      </c>
      <c r="L169" s="50">
        <f t="shared" si="24"/>
        <v>135.65200000000002</v>
      </c>
      <c r="M169" s="50">
        <f t="shared" si="25"/>
        <v>339.13000000000005</v>
      </c>
      <c r="N169" s="50">
        <f t="shared" si="26"/>
        <v>474.78200000000004</v>
      </c>
      <c r="O169" s="52"/>
    </row>
    <row r="170" spans="1:15" s="4" customFormat="1" x14ac:dyDescent="0.2">
      <c r="A170" s="51">
        <f>IF(I170&lt;&gt;"",1+MAX($A$40:A169),"")</f>
        <v>110</v>
      </c>
      <c r="B170" s="43"/>
      <c r="C170" s="43"/>
      <c r="D170" s="44"/>
      <c r="E170" s="70" t="s">
        <v>162</v>
      </c>
      <c r="F170" s="61">
        <v>64.311379999999986</v>
      </c>
      <c r="G170" s="53">
        <v>0.1</v>
      </c>
      <c r="H170" s="47">
        <f t="shared" si="23"/>
        <v>70.74251799999999</v>
      </c>
      <c r="I170" s="60" t="s">
        <v>78</v>
      </c>
      <c r="J170" s="49">
        <v>1.2</v>
      </c>
      <c r="K170" s="49">
        <v>0.25</v>
      </c>
      <c r="L170" s="50">
        <f t="shared" si="24"/>
        <v>84.891021599999988</v>
      </c>
      <c r="M170" s="50">
        <f t="shared" si="25"/>
        <v>17.685629499999997</v>
      </c>
      <c r="N170" s="50">
        <f t="shared" si="26"/>
        <v>102.57665109999999</v>
      </c>
      <c r="O170" s="52"/>
    </row>
    <row r="171" spans="1:15" s="4" customFormat="1" x14ac:dyDescent="0.2">
      <c r="A171" s="51" t="str">
        <f>IF(I171&lt;&gt;"",1+MAX($A$40:A170),"")</f>
        <v/>
      </c>
      <c r="B171" s="43"/>
      <c r="C171" s="43"/>
      <c r="D171" s="44"/>
      <c r="E171" s="67" t="s">
        <v>114</v>
      </c>
      <c r="F171" s="66"/>
      <c r="G171" s="65"/>
      <c r="H171" s="65"/>
      <c r="I171" s="65"/>
      <c r="J171" s="49"/>
      <c r="K171" s="49"/>
      <c r="L171" s="50" t="str">
        <f t="shared" si="14"/>
        <v/>
      </c>
      <c r="M171" s="50" t="str">
        <f t="shared" si="15"/>
        <v/>
      </c>
      <c r="N171" s="50" t="str">
        <f t="shared" si="16"/>
        <v/>
      </c>
      <c r="O171" s="52"/>
    </row>
    <row r="172" spans="1:15" s="4" customFormat="1" x14ac:dyDescent="0.2">
      <c r="A172" s="51" t="str">
        <f>IF(I172&lt;&gt;"",1+MAX($A$40:A171),"")</f>
        <v/>
      </c>
      <c r="B172" s="43"/>
      <c r="C172" s="43"/>
      <c r="D172" s="44"/>
      <c r="E172" s="134" t="s">
        <v>85</v>
      </c>
      <c r="F172" s="66"/>
      <c r="G172" s="65"/>
      <c r="H172" s="65"/>
      <c r="I172" s="65"/>
      <c r="J172" s="49"/>
      <c r="K172" s="49"/>
      <c r="L172" s="50" t="str">
        <f t="shared" ref="L172:L272" si="27">IF(F172=0,"",J172*H172)</f>
        <v/>
      </c>
      <c r="M172" s="50" t="str">
        <f t="shared" ref="M172:M272" si="28">IF(F172=0,"",K172*H172)</f>
        <v/>
      </c>
      <c r="N172" s="50" t="str">
        <f t="shared" ref="N172:N272" si="29">IF(F172=0,"",L172+M172)</f>
        <v/>
      </c>
      <c r="O172" s="52"/>
    </row>
    <row r="173" spans="1:15" s="4" customFormat="1" x14ac:dyDescent="0.25">
      <c r="A173" s="51">
        <f>IF(I173&lt;&gt;"",1+MAX($A$40:A172),"")</f>
        <v>111</v>
      </c>
      <c r="B173" s="43"/>
      <c r="C173" s="43"/>
      <c r="D173" s="44"/>
      <c r="E173" s="63" t="s">
        <v>86</v>
      </c>
      <c r="F173" s="66">
        <v>302.39780000000002</v>
      </c>
      <c r="G173" s="53">
        <v>0.1</v>
      </c>
      <c r="H173" s="47">
        <f t="shared" ref="H173" si="30">IF(F173=0,"",F173*(1+G173))</f>
        <v>332.63758000000007</v>
      </c>
      <c r="I173" s="65" t="s">
        <v>77</v>
      </c>
      <c r="J173" s="49">
        <v>2.2599999999999998</v>
      </c>
      <c r="K173" s="49">
        <v>7.54</v>
      </c>
      <c r="L173" s="50">
        <f t="shared" si="27"/>
        <v>751.7609308000001</v>
      </c>
      <c r="M173" s="50">
        <f t="shared" si="28"/>
        <v>2508.0873532000005</v>
      </c>
      <c r="N173" s="50">
        <f t="shared" si="29"/>
        <v>3259.8482840000006</v>
      </c>
      <c r="O173" s="52"/>
    </row>
    <row r="174" spans="1:15" s="4" customFormat="1" x14ac:dyDescent="0.25">
      <c r="A174" s="51" t="str">
        <f>IF(I174&lt;&gt;"",1+MAX($A$40:A173),"")</f>
        <v/>
      </c>
      <c r="B174" s="43"/>
      <c r="C174" s="43"/>
      <c r="D174" s="44"/>
      <c r="E174" s="64" t="s">
        <v>87</v>
      </c>
      <c r="F174" s="66"/>
      <c r="G174" s="65"/>
      <c r="H174" s="65"/>
      <c r="I174" s="65"/>
      <c r="J174" s="49"/>
      <c r="K174" s="49"/>
      <c r="L174" s="50" t="str">
        <f t="shared" si="27"/>
        <v/>
      </c>
      <c r="M174" s="50" t="str">
        <f t="shared" si="28"/>
        <v/>
      </c>
      <c r="N174" s="50" t="str">
        <f t="shared" si="29"/>
        <v/>
      </c>
      <c r="O174" s="52"/>
    </row>
    <row r="175" spans="1:15" s="4" customFormat="1" x14ac:dyDescent="0.25">
      <c r="A175" s="51">
        <f>IF(I175&lt;&gt;"",1+MAX($A$40:A174),"")</f>
        <v>112</v>
      </c>
      <c r="B175" s="43"/>
      <c r="C175" s="43"/>
      <c r="D175" s="44"/>
      <c r="E175" s="62" t="s">
        <v>88</v>
      </c>
      <c r="F175" s="66">
        <v>5.6835407407407406</v>
      </c>
      <c r="G175" s="53">
        <v>0.1</v>
      </c>
      <c r="H175" s="47">
        <f t="shared" ref="H175" si="31">IF(F175=0,"",F175*(1+G175))</f>
        <v>6.2518948148148148</v>
      </c>
      <c r="I175" s="65" t="s">
        <v>83</v>
      </c>
      <c r="J175" s="49">
        <v>325</v>
      </c>
      <c r="K175" s="49">
        <v>240</v>
      </c>
      <c r="L175" s="50">
        <f t="shared" si="27"/>
        <v>2031.8658148148147</v>
      </c>
      <c r="M175" s="50">
        <f t="shared" si="28"/>
        <v>1500.4547555555555</v>
      </c>
      <c r="N175" s="50">
        <f t="shared" si="29"/>
        <v>3532.3205703703702</v>
      </c>
      <c r="O175" s="52"/>
    </row>
    <row r="176" spans="1:15" s="4" customFormat="1" x14ac:dyDescent="0.25">
      <c r="A176" s="51">
        <f>IF(I176&lt;&gt;"",1+MAX($A$40:A175),"")</f>
        <v>113</v>
      </c>
      <c r="B176" s="43"/>
      <c r="C176" s="43"/>
      <c r="D176" s="44"/>
      <c r="E176" s="63" t="s">
        <v>89</v>
      </c>
      <c r="F176" s="66">
        <v>49.606800000000007</v>
      </c>
      <c r="G176" s="53">
        <v>0.1</v>
      </c>
      <c r="H176" s="47">
        <f t="shared" ref="H176" si="32">IF(F176=0,"",F176*(1+G176))</f>
        <v>54.56748000000001</v>
      </c>
      <c r="I176" s="65" t="s">
        <v>77</v>
      </c>
      <c r="J176" s="49">
        <v>3.84</v>
      </c>
      <c r="K176" s="49">
        <v>9.9600000000000009</v>
      </c>
      <c r="L176" s="50">
        <f t="shared" si="27"/>
        <v>209.53912320000003</v>
      </c>
      <c r="M176" s="50">
        <f t="shared" si="28"/>
        <v>543.49210080000012</v>
      </c>
      <c r="N176" s="50">
        <f t="shared" si="29"/>
        <v>753.03122400000018</v>
      </c>
      <c r="O176" s="52"/>
    </row>
    <row r="177" spans="1:15" s="4" customFormat="1" x14ac:dyDescent="0.25">
      <c r="A177" s="51" t="str">
        <f>IF(I177&lt;&gt;"",1+MAX($A$40:A176),"")</f>
        <v/>
      </c>
      <c r="B177" s="43"/>
      <c r="C177" s="43"/>
      <c r="D177" s="44"/>
      <c r="E177" s="64" t="s">
        <v>84</v>
      </c>
      <c r="F177" s="66"/>
      <c r="G177" s="65"/>
      <c r="H177" s="65"/>
      <c r="I177" s="65"/>
      <c r="J177" s="49"/>
      <c r="K177" s="49"/>
      <c r="L177" s="50" t="str">
        <f t="shared" si="27"/>
        <v/>
      </c>
      <c r="M177" s="50" t="str">
        <f t="shared" si="28"/>
        <v/>
      </c>
      <c r="N177" s="50" t="str">
        <f t="shared" si="29"/>
        <v/>
      </c>
      <c r="O177" s="52"/>
    </row>
    <row r="178" spans="1:15" s="4" customFormat="1" x14ac:dyDescent="0.25">
      <c r="A178" s="51">
        <f>IF(I178&lt;&gt;"",1+MAX($A$40:A177),"")</f>
        <v>114</v>
      </c>
      <c r="B178" s="43"/>
      <c r="C178" s="43"/>
      <c r="D178" s="44"/>
      <c r="E178" s="62" t="s">
        <v>90</v>
      </c>
      <c r="F178" s="66">
        <v>390.48250646616538</v>
      </c>
      <c r="G178" s="53">
        <v>0.1</v>
      </c>
      <c r="H178" s="47">
        <f t="shared" ref="H178" si="33">IF(F178=0,"",F178*(1+G178))</f>
        <v>429.53075711278194</v>
      </c>
      <c r="I178" s="65" t="s">
        <v>78</v>
      </c>
      <c r="J178" s="49">
        <v>1.2</v>
      </c>
      <c r="K178" s="49">
        <v>0.25</v>
      </c>
      <c r="L178" s="50">
        <f t="shared" si="27"/>
        <v>515.43690853533826</v>
      </c>
      <c r="M178" s="50">
        <f t="shared" si="28"/>
        <v>107.38268927819549</v>
      </c>
      <c r="N178" s="50">
        <f t="shared" si="29"/>
        <v>622.81959781353373</v>
      </c>
      <c r="O178" s="52"/>
    </row>
    <row r="179" spans="1:15" s="4" customFormat="1" x14ac:dyDescent="0.25">
      <c r="A179" s="51">
        <f>IF(I179&lt;&gt;"",1+MAX($A$40:A178),"")</f>
        <v>115</v>
      </c>
      <c r="B179" s="43"/>
      <c r="C179" s="43"/>
      <c r="D179" s="44"/>
      <c r="E179" s="63" t="s">
        <v>91</v>
      </c>
      <c r="F179" s="66">
        <v>107.937</v>
      </c>
      <c r="G179" s="53">
        <v>0.1</v>
      </c>
      <c r="H179" s="47">
        <f t="shared" ref="H179" si="34">IF(F179=0,"",F179*(1+G179))</f>
        <v>118.73070000000001</v>
      </c>
      <c r="I179" s="65" t="s">
        <v>77</v>
      </c>
      <c r="J179" s="49">
        <v>2.2599999999999998</v>
      </c>
      <c r="K179" s="49">
        <v>7.54</v>
      </c>
      <c r="L179" s="50">
        <f t="shared" si="27"/>
        <v>268.33138200000002</v>
      </c>
      <c r="M179" s="50">
        <f t="shared" si="28"/>
        <v>895.22947800000009</v>
      </c>
      <c r="N179" s="50">
        <f t="shared" si="29"/>
        <v>1163.56086</v>
      </c>
      <c r="O179" s="52"/>
    </row>
    <row r="180" spans="1:15" s="4" customFormat="1" x14ac:dyDescent="0.25">
      <c r="A180" s="51" t="str">
        <f>IF(I180&lt;&gt;"",1+MAX($A$40:A179),"")</f>
        <v/>
      </c>
      <c r="B180" s="43"/>
      <c r="C180" s="43"/>
      <c r="D180" s="44"/>
      <c r="E180" s="64" t="s">
        <v>87</v>
      </c>
      <c r="F180" s="66"/>
      <c r="G180" s="65"/>
      <c r="H180" s="65"/>
      <c r="I180" s="65"/>
      <c r="J180" s="49"/>
      <c r="K180" s="49"/>
      <c r="L180" s="50" t="str">
        <f t="shared" si="27"/>
        <v/>
      </c>
      <c r="M180" s="50" t="str">
        <f t="shared" si="28"/>
        <v/>
      </c>
      <c r="N180" s="50" t="str">
        <f t="shared" si="29"/>
        <v/>
      </c>
      <c r="O180" s="52"/>
    </row>
    <row r="181" spans="1:15" s="4" customFormat="1" x14ac:dyDescent="0.25">
      <c r="A181" s="51">
        <f>IF(I181&lt;&gt;"",1+MAX($A$40:A180),"")</f>
        <v>116</v>
      </c>
      <c r="B181" s="43"/>
      <c r="C181" s="43"/>
      <c r="D181" s="44"/>
      <c r="E181" s="62" t="s">
        <v>88</v>
      </c>
      <c r="F181" s="66">
        <v>2.0286666666666666</v>
      </c>
      <c r="G181" s="53">
        <v>0.1</v>
      </c>
      <c r="H181" s="47">
        <f t="shared" ref="H181" si="35">IF(F181=0,"",F181*(1+G181))</f>
        <v>2.2315333333333336</v>
      </c>
      <c r="I181" s="65" t="s">
        <v>83</v>
      </c>
      <c r="J181" s="49">
        <v>325</v>
      </c>
      <c r="K181" s="49">
        <v>240</v>
      </c>
      <c r="L181" s="50">
        <f t="shared" si="27"/>
        <v>725.24833333333345</v>
      </c>
      <c r="M181" s="50">
        <f t="shared" si="28"/>
        <v>535.5680000000001</v>
      </c>
      <c r="N181" s="50">
        <f t="shared" si="29"/>
        <v>1260.8163333333337</v>
      </c>
      <c r="O181" s="52"/>
    </row>
    <row r="182" spans="1:15" s="4" customFormat="1" x14ac:dyDescent="0.25">
      <c r="A182" s="51">
        <f>IF(I182&lt;&gt;"",1+MAX($A$40:A181),"")</f>
        <v>117</v>
      </c>
      <c r="B182" s="43"/>
      <c r="C182" s="43"/>
      <c r="D182" s="44"/>
      <c r="E182" s="63" t="s">
        <v>92</v>
      </c>
      <c r="F182" s="66">
        <v>65.325000000000003</v>
      </c>
      <c r="G182" s="53">
        <v>0.1</v>
      </c>
      <c r="H182" s="47">
        <f t="shared" ref="H182" si="36">IF(F182=0,"",F182*(1+G182))</f>
        <v>71.857500000000016</v>
      </c>
      <c r="I182" s="65" t="s">
        <v>77</v>
      </c>
      <c r="J182" s="49">
        <v>3.84</v>
      </c>
      <c r="K182" s="49">
        <v>9.9600000000000009</v>
      </c>
      <c r="L182" s="50">
        <f t="shared" si="27"/>
        <v>275.93280000000004</v>
      </c>
      <c r="M182" s="50">
        <f t="shared" si="28"/>
        <v>715.70070000000021</v>
      </c>
      <c r="N182" s="50">
        <f t="shared" si="29"/>
        <v>991.63350000000025</v>
      </c>
      <c r="O182" s="52"/>
    </row>
    <row r="183" spans="1:15" s="4" customFormat="1" x14ac:dyDescent="0.25">
      <c r="A183" s="51" t="str">
        <f>IF(I183&lt;&gt;"",1+MAX($A$40:A182),"")</f>
        <v/>
      </c>
      <c r="B183" s="43"/>
      <c r="C183" s="43"/>
      <c r="D183" s="44"/>
      <c r="E183" s="64" t="s">
        <v>87</v>
      </c>
      <c r="F183" s="66"/>
      <c r="G183" s="65"/>
      <c r="H183" s="65"/>
      <c r="I183" s="65"/>
      <c r="J183" s="49"/>
      <c r="K183" s="49"/>
      <c r="L183" s="50" t="str">
        <f t="shared" si="27"/>
        <v/>
      </c>
      <c r="M183" s="50" t="str">
        <f t="shared" si="28"/>
        <v/>
      </c>
      <c r="N183" s="50" t="str">
        <f t="shared" si="29"/>
        <v/>
      </c>
      <c r="O183" s="52"/>
    </row>
    <row r="184" spans="1:15" s="4" customFormat="1" x14ac:dyDescent="0.25">
      <c r="A184" s="51">
        <f>IF(I184&lt;&gt;"",1+MAX($A$40:A183),"")</f>
        <v>118</v>
      </c>
      <c r="B184" s="43"/>
      <c r="C184" s="43"/>
      <c r="D184" s="44"/>
      <c r="E184" s="62" t="s">
        <v>88</v>
      </c>
      <c r="F184" s="68">
        <v>0.4113055555555557</v>
      </c>
      <c r="G184" s="53">
        <v>0.1</v>
      </c>
      <c r="H184" s="69">
        <f t="shared" ref="H184" si="37">IF(F184=0,"",F184*(1+G184))</f>
        <v>0.45243611111111132</v>
      </c>
      <c r="I184" s="65" t="s">
        <v>83</v>
      </c>
      <c r="J184" s="49">
        <v>325</v>
      </c>
      <c r="K184" s="49">
        <v>240</v>
      </c>
      <c r="L184" s="50">
        <f t="shared" si="27"/>
        <v>147.04173611111119</v>
      </c>
      <c r="M184" s="50">
        <f t="shared" si="28"/>
        <v>108.58466666666672</v>
      </c>
      <c r="N184" s="50">
        <f t="shared" si="29"/>
        <v>255.62640277777791</v>
      </c>
      <c r="O184" s="52"/>
    </row>
    <row r="185" spans="1:15" s="4" customFormat="1" x14ac:dyDescent="0.25">
      <c r="A185" s="51" t="str">
        <f>IF(I185&lt;&gt;"",1+MAX($A$40:A184),"")</f>
        <v/>
      </c>
      <c r="B185" s="43"/>
      <c r="C185" s="43"/>
      <c r="D185" s="44"/>
      <c r="E185" s="64" t="s">
        <v>84</v>
      </c>
      <c r="F185" s="66"/>
      <c r="G185" s="65"/>
      <c r="H185" s="65"/>
      <c r="I185" s="65"/>
      <c r="J185" s="49"/>
      <c r="K185" s="49"/>
      <c r="L185" s="50" t="str">
        <f t="shared" si="27"/>
        <v/>
      </c>
      <c r="M185" s="50" t="str">
        <f t="shared" si="28"/>
        <v/>
      </c>
      <c r="N185" s="50" t="str">
        <f t="shared" si="29"/>
        <v/>
      </c>
      <c r="O185" s="52"/>
    </row>
    <row r="186" spans="1:15" s="4" customFormat="1" x14ac:dyDescent="0.25">
      <c r="A186" s="51">
        <f>IF(I186&lt;&gt;"",1+MAX($A$40:A185),"")</f>
        <v>119</v>
      </c>
      <c r="B186" s="43"/>
      <c r="C186" s="43"/>
      <c r="D186" s="44"/>
      <c r="E186" s="62" t="s">
        <v>90</v>
      </c>
      <c r="F186" s="66">
        <v>257.10456766917292</v>
      </c>
      <c r="G186" s="53">
        <v>0.1</v>
      </c>
      <c r="H186" s="47">
        <f t="shared" ref="H186:H187" si="38">IF(F186=0,"",F186*(1+G186))</f>
        <v>282.81502443609025</v>
      </c>
      <c r="I186" s="65" t="s">
        <v>78</v>
      </c>
      <c r="J186" s="49">
        <v>1.2</v>
      </c>
      <c r="K186" s="49">
        <v>0.25</v>
      </c>
      <c r="L186" s="50">
        <f t="shared" si="27"/>
        <v>339.37802932330828</v>
      </c>
      <c r="M186" s="50">
        <f t="shared" si="28"/>
        <v>70.703756109022564</v>
      </c>
      <c r="N186" s="50">
        <f t="shared" si="29"/>
        <v>410.08178543233083</v>
      </c>
      <c r="O186" s="52"/>
    </row>
    <row r="187" spans="1:15" s="4" customFormat="1" x14ac:dyDescent="0.25">
      <c r="A187" s="51">
        <f>IF(I187&lt;&gt;"",1+MAX($A$40:A186),"")</f>
        <v>120</v>
      </c>
      <c r="B187" s="43"/>
      <c r="C187" s="43"/>
      <c r="D187" s="44"/>
      <c r="E187" s="62" t="s">
        <v>93</v>
      </c>
      <c r="F187" s="66">
        <v>178.53532894736838</v>
      </c>
      <c r="G187" s="53">
        <v>0.1</v>
      </c>
      <c r="H187" s="47">
        <f t="shared" si="38"/>
        <v>196.38886184210523</v>
      </c>
      <c r="I187" s="65" t="s">
        <v>78</v>
      </c>
      <c r="J187" s="49">
        <v>1.2</v>
      </c>
      <c r="K187" s="49">
        <v>0.25</v>
      </c>
      <c r="L187" s="50">
        <f t="shared" si="27"/>
        <v>235.66663421052627</v>
      </c>
      <c r="M187" s="50">
        <f t="shared" si="28"/>
        <v>49.097215460526307</v>
      </c>
      <c r="N187" s="50">
        <f t="shared" si="29"/>
        <v>284.76384967105258</v>
      </c>
      <c r="O187" s="52"/>
    </row>
    <row r="188" spans="1:15" s="4" customFormat="1" x14ac:dyDescent="0.25">
      <c r="A188" s="51">
        <f>IF(I188&lt;&gt;"",1+MAX($A$40:A187),"")</f>
        <v>121</v>
      </c>
      <c r="B188" s="43"/>
      <c r="C188" s="43"/>
      <c r="D188" s="44"/>
      <c r="E188" s="63" t="s">
        <v>94</v>
      </c>
      <c r="F188" s="66">
        <v>189.62</v>
      </c>
      <c r="G188" s="53">
        <v>0.1</v>
      </c>
      <c r="H188" s="47">
        <f t="shared" ref="H188" si="39">IF(F188=0,"",F188*(1+G188))</f>
        <v>208.58200000000002</v>
      </c>
      <c r="I188" s="65" t="s">
        <v>77</v>
      </c>
      <c r="J188" s="49">
        <v>5.98</v>
      </c>
      <c r="K188" s="49">
        <v>12.8</v>
      </c>
      <c r="L188" s="50">
        <f t="shared" si="27"/>
        <v>1247.3203600000002</v>
      </c>
      <c r="M188" s="50">
        <f t="shared" si="28"/>
        <v>2669.8496000000005</v>
      </c>
      <c r="N188" s="50">
        <f t="shared" si="29"/>
        <v>3917.1699600000006</v>
      </c>
      <c r="O188" s="52"/>
    </row>
    <row r="189" spans="1:15" s="4" customFormat="1" x14ac:dyDescent="0.25">
      <c r="A189" s="51" t="str">
        <f>IF(I189&lt;&gt;"",1+MAX($A$40:A188),"")</f>
        <v/>
      </c>
      <c r="B189" s="43"/>
      <c r="C189" s="43"/>
      <c r="D189" s="44"/>
      <c r="E189" s="64" t="s">
        <v>84</v>
      </c>
      <c r="F189" s="66"/>
      <c r="G189" s="65"/>
      <c r="H189" s="65"/>
      <c r="I189" s="65"/>
      <c r="J189" s="49"/>
      <c r="K189" s="49"/>
      <c r="L189" s="50" t="str">
        <f t="shared" si="27"/>
        <v/>
      </c>
      <c r="M189" s="50" t="str">
        <f t="shared" si="28"/>
        <v/>
      </c>
      <c r="N189" s="50" t="str">
        <f t="shared" si="29"/>
        <v/>
      </c>
      <c r="O189" s="52"/>
    </row>
    <row r="190" spans="1:15" s="4" customFormat="1" x14ac:dyDescent="0.25">
      <c r="A190" s="51">
        <f>IF(I190&lt;&gt;"",1+MAX($A$40:A189),"")</f>
        <v>122</v>
      </c>
      <c r="B190" s="43"/>
      <c r="C190" s="43"/>
      <c r="D190" s="44"/>
      <c r="E190" s="62" t="s">
        <v>90</v>
      </c>
      <c r="F190" s="66">
        <v>172.95936183520598</v>
      </c>
      <c r="G190" s="53">
        <v>0.1</v>
      </c>
      <c r="H190" s="47">
        <f t="shared" ref="H190" si="40">IF(F190=0,"",F190*(1+G190))</f>
        <v>190.25529801872659</v>
      </c>
      <c r="I190" s="65" t="s">
        <v>78</v>
      </c>
      <c r="J190" s="49">
        <v>1.2</v>
      </c>
      <c r="K190" s="49">
        <v>0.25</v>
      </c>
      <c r="L190" s="50">
        <f t="shared" si="27"/>
        <v>228.30635762247189</v>
      </c>
      <c r="M190" s="50">
        <f t="shared" si="28"/>
        <v>47.563824504681648</v>
      </c>
      <c r="N190" s="50">
        <f t="shared" si="29"/>
        <v>275.87018212715356</v>
      </c>
      <c r="O190" s="52"/>
    </row>
    <row r="191" spans="1:15" s="4" customFormat="1" x14ac:dyDescent="0.25">
      <c r="A191" s="51">
        <f>IF(I191&lt;&gt;"",1+MAX($A$40:A190),"")</f>
        <v>123</v>
      </c>
      <c r="B191" s="43"/>
      <c r="C191" s="43"/>
      <c r="D191" s="44"/>
      <c r="E191" s="63" t="s">
        <v>95</v>
      </c>
      <c r="F191" s="66">
        <v>117.47780000000002</v>
      </c>
      <c r="G191" s="53">
        <v>0.1</v>
      </c>
      <c r="H191" s="47">
        <f t="shared" ref="H191" si="41">IF(F191=0,"",F191*(1+G191))</f>
        <v>129.22558000000004</v>
      </c>
      <c r="I191" s="65" t="s">
        <v>77</v>
      </c>
      <c r="J191" s="49">
        <v>3.84</v>
      </c>
      <c r="K191" s="49">
        <v>9.9600000000000009</v>
      </c>
      <c r="L191" s="50">
        <f t="shared" si="27"/>
        <v>496.2262272000001</v>
      </c>
      <c r="M191" s="50">
        <f t="shared" si="28"/>
        <v>1287.0867768000005</v>
      </c>
      <c r="N191" s="50">
        <f t="shared" si="29"/>
        <v>1783.3130040000005</v>
      </c>
      <c r="O191" s="52"/>
    </row>
    <row r="192" spans="1:15" s="4" customFormat="1" x14ac:dyDescent="0.25">
      <c r="A192" s="51" t="str">
        <f>IF(I192&lt;&gt;"",1+MAX($A$40:A191),"")</f>
        <v/>
      </c>
      <c r="B192" s="43"/>
      <c r="C192" s="43"/>
      <c r="D192" s="44"/>
      <c r="E192" s="64" t="s">
        <v>84</v>
      </c>
      <c r="F192" s="66"/>
      <c r="G192" s="65"/>
      <c r="H192" s="65"/>
      <c r="I192" s="65"/>
      <c r="J192" s="49"/>
      <c r="K192" s="49"/>
      <c r="L192" s="50" t="str">
        <f t="shared" si="27"/>
        <v/>
      </c>
      <c r="M192" s="50" t="str">
        <f t="shared" si="28"/>
        <v/>
      </c>
      <c r="N192" s="50" t="str">
        <f t="shared" si="29"/>
        <v/>
      </c>
      <c r="O192" s="52"/>
    </row>
    <row r="193" spans="1:15" s="4" customFormat="1" x14ac:dyDescent="0.25">
      <c r="A193" s="51">
        <f>IF(I193&lt;&gt;"",1+MAX($A$40:A192),"")</f>
        <v>124</v>
      </c>
      <c r="B193" s="43"/>
      <c r="C193" s="43"/>
      <c r="D193" s="44"/>
      <c r="E193" s="62" t="s">
        <v>96</v>
      </c>
      <c r="F193" s="66">
        <v>106.755978175</v>
      </c>
      <c r="G193" s="53">
        <v>0.1</v>
      </c>
      <c r="H193" s="47">
        <f t="shared" ref="H193:H194" si="42">IF(F193=0,"",F193*(1+G193))</f>
        <v>117.4315759925</v>
      </c>
      <c r="I193" s="65" t="s">
        <v>78</v>
      </c>
      <c r="J193" s="49">
        <v>1.2</v>
      </c>
      <c r="K193" s="49">
        <v>0.25</v>
      </c>
      <c r="L193" s="50">
        <f t="shared" si="27"/>
        <v>140.917891191</v>
      </c>
      <c r="M193" s="50">
        <f t="shared" si="28"/>
        <v>29.357893998125</v>
      </c>
      <c r="N193" s="50">
        <f t="shared" si="29"/>
        <v>170.275785189125</v>
      </c>
      <c r="O193" s="52"/>
    </row>
    <row r="194" spans="1:15" s="4" customFormat="1" x14ac:dyDescent="0.25">
      <c r="A194" s="51">
        <f>IF(I194&lt;&gt;"",1+MAX($A$40:A193),"")</f>
        <v>125</v>
      </c>
      <c r="B194" s="43"/>
      <c r="C194" s="43"/>
      <c r="D194" s="44"/>
      <c r="E194" s="62" t="s">
        <v>97</v>
      </c>
      <c r="F194" s="66">
        <v>159.93404970037452</v>
      </c>
      <c r="G194" s="53">
        <v>0.1</v>
      </c>
      <c r="H194" s="47">
        <f t="shared" si="42"/>
        <v>175.92745467041198</v>
      </c>
      <c r="I194" s="65" t="s">
        <v>78</v>
      </c>
      <c r="J194" s="49">
        <v>1.2</v>
      </c>
      <c r="K194" s="49">
        <v>0.25</v>
      </c>
      <c r="L194" s="50">
        <f t="shared" si="27"/>
        <v>211.11294560449437</v>
      </c>
      <c r="M194" s="50">
        <f t="shared" si="28"/>
        <v>43.981863667602994</v>
      </c>
      <c r="N194" s="50">
        <f t="shared" si="29"/>
        <v>255.09480927209736</v>
      </c>
      <c r="O194" s="52"/>
    </row>
    <row r="195" spans="1:15" s="4" customFormat="1" x14ac:dyDescent="0.25">
      <c r="A195" s="51">
        <f>IF(I195&lt;&gt;"",1+MAX($A$40:A194),"")</f>
        <v>126</v>
      </c>
      <c r="B195" s="43"/>
      <c r="C195" s="43"/>
      <c r="D195" s="44"/>
      <c r="E195" s="63" t="s">
        <v>98</v>
      </c>
      <c r="F195" s="66">
        <v>129.06880000000001</v>
      </c>
      <c r="G195" s="53">
        <v>0.1</v>
      </c>
      <c r="H195" s="47">
        <f t="shared" ref="H195" si="43">IF(F195=0,"",F195*(1+G195))</f>
        <v>141.97568000000001</v>
      </c>
      <c r="I195" s="65" t="s">
        <v>77</v>
      </c>
      <c r="J195" s="49">
        <v>2.2599999999999998</v>
      </c>
      <c r="K195" s="49">
        <v>7.54</v>
      </c>
      <c r="L195" s="50">
        <f t="shared" si="27"/>
        <v>320.86503679999998</v>
      </c>
      <c r="M195" s="50">
        <f t="shared" si="28"/>
        <v>1070.4966272000001</v>
      </c>
      <c r="N195" s="50">
        <f t="shared" si="29"/>
        <v>1391.361664</v>
      </c>
      <c r="O195" s="52"/>
    </row>
    <row r="196" spans="1:15" s="4" customFormat="1" x14ac:dyDescent="0.25">
      <c r="A196" s="51" t="str">
        <f>IF(I196&lt;&gt;"",1+MAX($A$40:A195),"")</f>
        <v/>
      </c>
      <c r="B196" s="43"/>
      <c r="C196" s="43"/>
      <c r="D196" s="44"/>
      <c r="E196" s="64" t="s">
        <v>87</v>
      </c>
      <c r="F196" s="66"/>
      <c r="G196" s="65"/>
      <c r="H196" s="65"/>
      <c r="I196" s="65"/>
      <c r="J196" s="49"/>
      <c r="K196" s="49"/>
      <c r="L196" s="50" t="str">
        <f t="shared" si="27"/>
        <v/>
      </c>
      <c r="M196" s="50" t="str">
        <f t="shared" si="28"/>
        <v/>
      </c>
      <c r="N196" s="50" t="str">
        <f t="shared" si="29"/>
        <v/>
      </c>
      <c r="O196" s="52"/>
    </row>
    <row r="197" spans="1:15" s="4" customFormat="1" x14ac:dyDescent="0.25">
      <c r="A197" s="51">
        <f>IF(I197&lt;&gt;"",1+MAX($A$40:A196),"")</f>
        <v>127</v>
      </c>
      <c r="B197" s="43"/>
      <c r="C197" s="43"/>
      <c r="D197" s="44"/>
      <c r="E197" s="62" t="s">
        <v>88</v>
      </c>
      <c r="F197" s="66">
        <v>2.4258370370370375</v>
      </c>
      <c r="G197" s="53">
        <v>0.1</v>
      </c>
      <c r="H197" s="47">
        <f t="shared" ref="H197" si="44">IF(F197=0,"",F197*(1+G197))</f>
        <v>2.6684207407407414</v>
      </c>
      <c r="I197" s="65" t="s">
        <v>83</v>
      </c>
      <c r="J197" s="49">
        <v>325</v>
      </c>
      <c r="K197" s="49">
        <v>240</v>
      </c>
      <c r="L197" s="50">
        <f t="shared" si="27"/>
        <v>867.23674074074097</v>
      </c>
      <c r="M197" s="50">
        <f t="shared" si="28"/>
        <v>640.42097777777792</v>
      </c>
      <c r="N197" s="50">
        <f t="shared" si="29"/>
        <v>1507.6577185185188</v>
      </c>
      <c r="O197" s="52"/>
    </row>
    <row r="198" spans="1:15" s="4" customFormat="1" x14ac:dyDescent="0.25">
      <c r="A198" s="51">
        <f>IF(I198&lt;&gt;"",1+MAX($A$40:A197),"")</f>
        <v>128</v>
      </c>
      <c r="B198" s="43"/>
      <c r="C198" s="43"/>
      <c r="D198" s="44"/>
      <c r="E198" s="63" t="s">
        <v>99</v>
      </c>
      <c r="F198" s="66">
        <v>73.847400000000007</v>
      </c>
      <c r="G198" s="53">
        <v>0.1</v>
      </c>
      <c r="H198" s="47">
        <f t="shared" ref="H198" si="45">IF(F198=0,"",F198*(1+G198))</f>
        <v>81.232140000000015</v>
      </c>
      <c r="I198" s="65" t="s">
        <v>77</v>
      </c>
      <c r="J198" s="49">
        <v>2.2599999999999998</v>
      </c>
      <c r="K198" s="49">
        <v>7.54</v>
      </c>
      <c r="L198" s="50">
        <f t="shared" si="27"/>
        <v>183.58463640000002</v>
      </c>
      <c r="M198" s="50">
        <f t="shared" si="28"/>
        <v>612.49033560000009</v>
      </c>
      <c r="N198" s="50">
        <f t="shared" si="29"/>
        <v>796.07497200000012</v>
      </c>
      <c r="O198" s="52"/>
    </row>
    <row r="199" spans="1:15" s="4" customFormat="1" x14ac:dyDescent="0.25">
      <c r="A199" s="51" t="str">
        <f>IF(I199&lt;&gt;"",1+MAX($A$40:A198),"")</f>
        <v/>
      </c>
      <c r="B199" s="43"/>
      <c r="C199" s="43"/>
      <c r="D199" s="44"/>
      <c r="E199" s="64" t="s">
        <v>87</v>
      </c>
      <c r="F199" s="66"/>
      <c r="G199" s="65"/>
      <c r="H199" s="65"/>
      <c r="I199" s="65"/>
      <c r="J199" s="49"/>
      <c r="K199" s="49"/>
      <c r="L199" s="50" t="str">
        <f t="shared" si="27"/>
        <v/>
      </c>
      <c r="M199" s="50" t="str">
        <f t="shared" si="28"/>
        <v/>
      </c>
      <c r="N199" s="50" t="str">
        <f t="shared" si="29"/>
        <v/>
      </c>
      <c r="O199" s="52"/>
    </row>
    <row r="200" spans="1:15" s="4" customFormat="1" x14ac:dyDescent="0.25">
      <c r="A200" s="51">
        <f>IF(I200&lt;&gt;"",1+MAX($A$40:A199),"")</f>
        <v>129</v>
      </c>
      <c r="B200" s="43"/>
      <c r="C200" s="43"/>
      <c r="D200" s="44"/>
      <c r="E200" s="62" t="s">
        <v>88</v>
      </c>
      <c r="F200" s="66">
        <v>1.3879555555555556</v>
      </c>
      <c r="G200" s="53">
        <v>0.1</v>
      </c>
      <c r="H200" s="47">
        <f t="shared" ref="H200" si="46">IF(F200=0,"",F200*(1+G200))</f>
        <v>1.5267511111111114</v>
      </c>
      <c r="I200" s="65" t="s">
        <v>83</v>
      </c>
      <c r="J200" s="49">
        <v>325</v>
      </c>
      <c r="K200" s="49">
        <v>240</v>
      </c>
      <c r="L200" s="50">
        <f t="shared" si="27"/>
        <v>496.19411111111123</v>
      </c>
      <c r="M200" s="50">
        <f t="shared" si="28"/>
        <v>366.42026666666675</v>
      </c>
      <c r="N200" s="50">
        <f t="shared" si="29"/>
        <v>862.61437777777792</v>
      </c>
      <c r="O200" s="52"/>
    </row>
    <row r="201" spans="1:15" s="4" customFormat="1" x14ac:dyDescent="0.2">
      <c r="A201" s="51" t="str">
        <f>IF(I201&lt;&gt;"",1+MAX($A$40:A200),"")</f>
        <v/>
      </c>
      <c r="B201" s="43"/>
      <c r="C201" s="43"/>
      <c r="D201" s="44"/>
      <c r="E201" s="134" t="s">
        <v>100</v>
      </c>
      <c r="F201" s="66"/>
      <c r="G201" s="65"/>
      <c r="H201" s="65"/>
      <c r="I201" s="65"/>
      <c r="J201" s="49"/>
      <c r="K201" s="49"/>
      <c r="L201" s="50" t="str">
        <f t="shared" si="27"/>
        <v/>
      </c>
      <c r="M201" s="50" t="str">
        <f t="shared" si="28"/>
        <v/>
      </c>
      <c r="N201" s="50" t="str">
        <f t="shared" si="29"/>
        <v/>
      </c>
      <c r="O201" s="52"/>
    </row>
    <row r="202" spans="1:15" s="4" customFormat="1" x14ac:dyDescent="0.25">
      <c r="A202" s="51">
        <f>IF(I202&lt;&gt;"",1+MAX($A$40:A201),"")</f>
        <v>130</v>
      </c>
      <c r="B202" s="43"/>
      <c r="C202" s="43"/>
      <c r="D202" s="44"/>
      <c r="E202" s="63" t="s">
        <v>101</v>
      </c>
      <c r="F202" s="66">
        <v>47.1</v>
      </c>
      <c r="G202" s="53">
        <v>0.1</v>
      </c>
      <c r="H202" s="47">
        <f t="shared" ref="H202" si="47">IF(F202=0,"",F202*(1+G202))</f>
        <v>51.81</v>
      </c>
      <c r="I202" s="65" t="s">
        <v>80</v>
      </c>
      <c r="J202" s="49">
        <v>32</v>
      </c>
      <c r="K202" s="49">
        <v>25</v>
      </c>
      <c r="L202" s="50">
        <f t="shared" si="27"/>
        <v>1657.92</v>
      </c>
      <c r="M202" s="50">
        <f t="shared" si="28"/>
        <v>1295.25</v>
      </c>
      <c r="N202" s="50">
        <f t="shared" si="29"/>
        <v>2953.17</v>
      </c>
      <c r="O202" s="52"/>
    </row>
    <row r="203" spans="1:15" s="4" customFormat="1" x14ac:dyDescent="0.25">
      <c r="A203" s="51" t="str">
        <f>IF(I203&lt;&gt;"",1+MAX($A$40:A202),"")</f>
        <v/>
      </c>
      <c r="B203" s="43"/>
      <c r="C203" s="43"/>
      <c r="D203" s="44"/>
      <c r="E203" s="64" t="s">
        <v>84</v>
      </c>
      <c r="F203" s="66"/>
      <c r="G203" s="65"/>
      <c r="H203" s="65"/>
      <c r="I203" s="65"/>
      <c r="J203" s="49"/>
      <c r="K203" s="49"/>
      <c r="L203" s="50" t="str">
        <f t="shared" si="27"/>
        <v/>
      </c>
      <c r="M203" s="50" t="str">
        <f t="shared" si="28"/>
        <v/>
      </c>
      <c r="N203" s="50" t="str">
        <f t="shared" si="29"/>
        <v/>
      </c>
      <c r="O203" s="52"/>
    </row>
    <row r="204" spans="1:15" s="4" customFormat="1" x14ac:dyDescent="0.25">
      <c r="A204" s="51">
        <f>IF(I204&lt;&gt;"",1+MAX($A$40:A203),"")</f>
        <v>131</v>
      </c>
      <c r="B204" s="43"/>
      <c r="C204" s="43"/>
      <c r="D204" s="44"/>
      <c r="E204" s="62" t="s">
        <v>102</v>
      </c>
      <c r="F204" s="66">
        <v>196.50119999999998</v>
      </c>
      <c r="G204" s="53">
        <v>0.1</v>
      </c>
      <c r="H204" s="47">
        <f t="shared" ref="H204" si="48">IF(F204=0,"",F204*(1+G204))</f>
        <v>216.15132</v>
      </c>
      <c r="I204" s="65" t="s">
        <v>78</v>
      </c>
      <c r="J204" s="49">
        <v>1.2</v>
      </c>
      <c r="K204" s="49">
        <v>0.25</v>
      </c>
      <c r="L204" s="50">
        <f t="shared" si="27"/>
        <v>259.38158399999998</v>
      </c>
      <c r="M204" s="50">
        <f t="shared" si="28"/>
        <v>54.03783</v>
      </c>
      <c r="N204" s="50">
        <f t="shared" si="29"/>
        <v>313.41941399999996</v>
      </c>
      <c r="O204" s="52"/>
    </row>
    <row r="205" spans="1:15" s="4" customFormat="1" x14ac:dyDescent="0.25">
      <c r="A205" s="51">
        <f>IF(I205&lt;&gt;"",1+MAX($A$40:A204),"")</f>
        <v>132</v>
      </c>
      <c r="B205" s="43"/>
      <c r="C205" s="43"/>
      <c r="D205" s="44"/>
      <c r="E205" s="63" t="s">
        <v>103</v>
      </c>
      <c r="F205" s="66">
        <v>15.91</v>
      </c>
      <c r="G205" s="53">
        <v>0.1</v>
      </c>
      <c r="H205" s="47">
        <f t="shared" ref="H205" si="49">IF(F205=0,"",F205*(1+G205))</f>
        <v>17.501000000000001</v>
      </c>
      <c r="I205" s="65" t="s">
        <v>80</v>
      </c>
      <c r="J205" s="49">
        <v>20</v>
      </c>
      <c r="K205" s="49">
        <v>22</v>
      </c>
      <c r="L205" s="50">
        <f t="shared" si="27"/>
        <v>350.02000000000004</v>
      </c>
      <c r="M205" s="50">
        <f t="shared" si="28"/>
        <v>385.02200000000005</v>
      </c>
      <c r="N205" s="50">
        <f t="shared" si="29"/>
        <v>735.04200000000014</v>
      </c>
      <c r="O205" s="52"/>
    </row>
    <row r="206" spans="1:15" s="4" customFormat="1" x14ac:dyDescent="0.25">
      <c r="A206" s="51" t="str">
        <f>IF(I206&lt;&gt;"",1+MAX($A$40:A205),"")</f>
        <v/>
      </c>
      <c r="B206" s="43"/>
      <c r="C206" s="43"/>
      <c r="D206" s="44"/>
      <c r="E206" s="64" t="s">
        <v>84</v>
      </c>
      <c r="F206" s="66"/>
      <c r="G206" s="65"/>
      <c r="H206" s="65"/>
      <c r="I206" s="65"/>
      <c r="J206" s="49"/>
      <c r="K206" s="49"/>
      <c r="L206" s="50" t="str">
        <f t="shared" si="27"/>
        <v/>
      </c>
      <c r="M206" s="50" t="str">
        <f t="shared" si="28"/>
        <v/>
      </c>
      <c r="N206" s="50" t="str">
        <f t="shared" si="29"/>
        <v/>
      </c>
      <c r="O206" s="52"/>
    </row>
    <row r="207" spans="1:15" s="4" customFormat="1" x14ac:dyDescent="0.25">
      <c r="A207" s="51">
        <f>IF(I207&lt;&gt;"",1+MAX($A$40:A206),"")</f>
        <v>133</v>
      </c>
      <c r="B207" s="43"/>
      <c r="C207" s="43"/>
      <c r="D207" s="44"/>
      <c r="E207" s="62" t="s">
        <v>104</v>
      </c>
      <c r="F207" s="66">
        <v>33.18826</v>
      </c>
      <c r="G207" s="53">
        <v>0.1</v>
      </c>
      <c r="H207" s="47">
        <f t="shared" ref="H207" si="50">IF(F207=0,"",F207*(1+G207))</f>
        <v>36.507086000000001</v>
      </c>
      <c r="I207" s="65" t="s">
        <v>78</v>
      </c>
      <c r="J207" s="49">
        <v>1.2</v>
      </c>
      <c r="K207" s="49">
        <v>0.25</v>
      </c>
      <c r="L207" s="50">
        <f t="shared" si="27"/>
        <v>43.808503199999997</v>
      </c>
      <c r="M207" s="50">
        <f t="shared" si="28"/>
        <v>9.1267715000000003</v>
      </c>
      <c r="N207" s="50">
        <f t="shared" si="29"/>
        <v>52.935274699999994</v>
      </c>
      <c r="O207" s="52"/>
    </row>
    <row r="208" spans="1:15" s="4" customFormat="1" x14ac:dyDescent="0.25">
      <c r="A208" s="51">
        <f>IF(I208&lt;&gt;"",1+MAX($A$40:A207),"")</f>
        <v>134</v>
      </c>
      <c r="B208" s="43"/>
      <c r="C208" s="43"/>
      <c r="D208" s="44"/>
      <c r="E208" s="63" t="s">
        <v>105</v>
      </c>
      <c r="F208" s="66">
        <v>5.93</v>
      </c>
      <c r="G208" s="53">
        <v>0.1</v>
      </c>
      <c r="H208" s="47">
        <f t="shared" ref="H208" si="51">IF(F208=0,"",F208*(1+G208))</f>
        <v>6.5230000000000006</v>
      </c>
      <c r="I208" s="65" t="s">
        <v>80</v>
      </c>
      <c r="J208" s="49">
        <v>6</v>
      </c>
      <c r="K208" s="49">
        <v>12</v>
      </c>
      <c r="L208" s="50">
        <f t="shared" si="27"/>
        <v>39.138000000000005</v>
      </c>
      <c r="M208" s="50">
        <f t="shared" si="28"/>
        <v>78.27600000000001</v>
      </c>
      <c r="N208" s="50">
        <f t="shared" si="29"/>
        <v>117.41400000000002</v>
      </c>
      <c r="O208" s="52"/>
    </row>
    <row r="209" spans="1:15" s="4" customFormat="1" x14ac:dyDescent="0.25">
      <c r="A209" s="51" t="str">
        <f>IF(I209&lt;&gt;"",1+MAX($A$40:A208),"")</f>
        <v/>
      </c>
      <c r="B209" s="43"/>
      <c r="C209" s="43"/>
      <c r="D209" s="44"/>
      <c r="E209" s="64" t="s">
        <v>84</v>
      </c>
      <c r="F209" s="66"/>
      <c r="G209" s="65"/>
      <c r="H209" s="65"/>
      <c r="I209" s="65"/>
      <c r="J209" s="49"/>
      <c r="K209" s="49"/>
      <c r="L209" s="50" t="str">
        <f t="shared" si="27"/>
        <v/>
      </c>
      <c r="M209" s="50" t="str">
        <f t="shared" si="28"/>
        <v/>
      </c>
      <c r="N209" s="50" t="str">
        <f t="shared" si="29"/>
        <v/>
      </c>
      <c r="O209" s="52"/>
    </row>
    <row r="210" spans="1:15" s="4" customFormat="1" x14ac:dyDescent="0.25">
      <c r="A210" s="51">
        <f>IF(I210&lt;&gt;"",1+MAX($A$40:A209),"")</f>
        <v>135</v>
      </c>
      <c r="B210" s="43"/>
      <c r="C210" s="43"/>
      <c r="D210" s="44"/>
      <c r="E210" s="62" t="s">
        <v>104</v>
      </c>
      <c r="F210" s="66">
        <v>12.369979999999998</v>
      </c>
      <c r="G210" s="53">
        <v>0.1</v>
      </c>
      <c r="H210" s="47">
        <f t="shared" ref="H210" si="52">IF(F210=0,"",F210*(1+G210))</f>
        <v>13.606978</v>
      </c>
      <c r="I210" s="65" t="s">
        <v>78</v>
      </c>
      <c r="J210" s="49">
        <v>1.2</v>
      </c>
      <c r="K210" s="49">
        <v>0.25</v>
      </c>
      <c r="L210" s="50">
        <f t="shared" si="27"/>
        <v>16.328373599999999</v>
      </c>
      <c r="M210" s="50">
        <f t="shared" si="28"/>
        <v>3.4017444999999999</v>
      </c>
      <c r="N210" s="50">
        <f t="shared" si="29"/>
        <v>19.730118099999999</v>
      </c>
      <c r="O210" s="52"/>
    </row>
    <row r="211" spans="1:15" s="4" customFormat="1" x14ac:dyDescent="0.2">
      <c r="A211" s="51" t="str">
        <f>IF(I211&lt;&gt;"",1+MAX($A$40:A210),"")</f>
        <v/>
      </c>
      <c r="B211" s="43"/>
      <c r="C211" s="43"/>
      <c r="D211" s="44"/>
      <c r="E211" s="85" t="s">
        <v>110</v>
      </c>
      <c r="F211" s="61"/>
      <c r="G211" s="53"/>
      <c r="H211" s="47" t="str">
        <f t="shared" ref="H211:H233" si="53">IF(F211=0,"",F211*(1+G211))</f>
        <v/>
      </c>
      <c r="I211" s="60"/>
      <c r="J211" s="49"/>
      <c r="K211" s="49"/>
      <c r="L211" s="50" t="str">
        <f t="shared" ref="L211:L233" si="54">IF(F211=0,"",J211*H211)</f>
        <v/>
      </c>
      <c r="M211" s="50" t="str">
        <f t="shared" ref="M211:M233" si="55">IF(F211=0,"",K211*H211)</f>
        <v/>
      </c>
      <c r="N211" s="50" t="str">
        <f t="shared" ref="N211:N233" si="56">IF(F211=0,"",L211+M211)</f>
        <v/>
      </c>
      <c r="O211" s="52"/>
    </row>
    <row r="212" spans="1:15" s="4" customFormat="1" x14ac:dyDescent="0.2">
      <c r="A212" s="51">
        <f>IF(I212&lt;&gt;"",1+MAX($A$40:A211),"")</f>
        <v>136</v>
      </c>
      <c r="B212" s="43"/>
      <c r="C212" s="43"/>
      <c r="D212" s="44"/>
      <c r="E212" s="70" t="s">
        <v>167</v>
      </c>
      <c r="F212" s="61">
        <v>184.04999999999998</v>
      </c>
      <c r="G212" s="53">
        <v>0.1</v>
      </c>
      <c r="H212" s="47">
        <f t="shared" si="53"/>
        <v>202.45499999999998</v>
      </c>
      <c r="I212" s="60" t="s">
        <v>77</v>
      </c>
      <c r="J212" s="49">
        <v>2.2599999999999998</v>
      </c>
      <c r="K212" s="49">
        <v>7.54</v>
      </c>
      <c r="L212" s="50">
        <f t="shared" si="54"/>
        <v>457.54829999999993</v>
      </c>
      <c r="M212" s="50">
        <f t="shared" si="55"/>
        <v>1526.5106999999998</v>
      </c>
      <c r="N212" s="50">
        <f t="shared" si="56"/>
        <v>1984.0589999999997</v>
      </c>
      <c r="O212" s="52"/>
    </row>
    <row r="213" spans="1:15" s="4" customFormat="1" x14ac:dyDescent="0.2">
      <c r="A213" s="51">
        <f>IF(I213&lt;&gt;"",1+MAX($A$40:A212),"")</f>
        <v>137</v>
      </c>
      <c r="B213" s="43"/>
      <c r="C213" s="43"/>
      <c r="D213" s="44"/>
      <c r="E213" s="70" t="s">
        <v>162</v>
      </c>
      <c r="F213" s="61">
        <v>63.636037499999993</v>
      </c>
      <c r="G213" s="53">
        <v>0.1</v>
      </c>
      <c r="H213" s="47">
        <f t="shared" si="53"/>
        <v>69.999641249999996</v>
      </c>
      <c r="I213" s="60" t="s">
        <v>78</v>
      </c>
      <c r="J213" s="49">
        <v>1.2</v>
      </c>
      <c r="K213" s="49">
        <v>0.25</v>
      </c>
      <c r="L213" s="50">
        <f t="shared" si="54"/>
        <v>83.999569499999993</v>
      </c>
      <c r="M213" s="50">
        <f t="shared" si="55"/>
        <v>17.499910312499999</v>
      </c>
      <c r="N213" s="50">
        <f t="shared" si="56"/>
        <v>101.4994798125</v>
      </c>
      <c r="O213" s="52"/>
    </row>
    <row r="214" spans="1:15" s="4" customFormat="1" x14ac:dyDescent="0.2">
      <c r="A214" s="51">
        <f>IF(I214&lt;&gt;"",1+MAX($A$40:A213),"")</f>
        <v>138</v>
      </c>
      <c r="B214" s="43"/>
      <c r="C214" s="43"/>
      <c r="D214" s="44"/>
      <c r="E214" s="70" t="s">
        <v>163</v>
      </c>
      <c r="F214" s="61">
        <v>21.212012499999997</v>
      </c>
      <c r="G214" s="53">
        <v>0.1</v>
      </c>
      <c r="H214" s="47">
        <f t="shared" si="53"/>
        <v>23.333213749999999</v>
      </c>
      <c r="I214" s="60" t="s">
        <v>78</v>
      </c>
      <c r="J214" s="49">
        <v>1.2</v>
      </c>
      <c r="K214" s="49">
        <v>0.25</v>
      </c>
      <c r="L214" s="50">
        <f t="shared" si="54"/>
        <v>27.999856499999996</v>
      </c>
      <c r="M214" s="50">
        <f t="shared" si="55"/>
        <v>5.8333034374999997</v>
      </c>
      <c r="N214" s="50">
        <f t="shared" si="56"/>
        <v>33.8331599375</v>
      </c>
      <c r="O214" s="52"/>
    </row>
    <row r="215" spans="1:15" s="4" customFormat="1" x14ac:dyDescent="0.2">
      <c r="A215" s="51">
        <f>IF(I215&lt;&gt;"",1+MAX($A$40:A214),"")</f>
        <v>139</v>
      </c>
      <c r="B215" s="43"/>
      <c r="C215" s="43"/>
      <c r="D215" s="44"/>
      <c r="E215" s="70" t="s">
        <v>178</v>
      </c>
      <c r="F215" s="61">
        <v>373.8</v>
      </c>
      <c r="G215" s="53">
        <v>0.1</v>
      </c>
      <c r="H215" s="47">
        <f t="shared" si="53"/>
        <v>411.18000000000006</v>
      </c>
      <c r="I215" s="60" t="s">
        <v>77</v>
      </c>
      <c r="J215" s="49">
        <v>3.12</v>
      </c>
      <c r="K215" s="49">
        <v>8.8000000000000007</v>
      </c>
      <c r="L215" s="50">
        <f t="shared" si="54"/>
        <v>1282.8816000000002</v>
      </c>
      <c r="M215" s="50">
        <f t="shared" si="55"/>
        <v>3618.3840000000009</v>
      </c>
      <c r="N215" s="50">
        <f t="shared" si="56"/>
        <v>4901.2656000000006</v>
      </c>
      <c r="O215" s="52"/>
    </row>
    <row r="216" spans="1:15" s="4" customFormat="1" x14ac:dyDescent="0.2">
      <c r="A216" s="51">
        <f>IF(I216&lt;&gt;"",1+MAX($A$40:A215),"")</f>
        <v>140</v>
      </c>
      <c r="B216" s="43"/>
      <c r="C216" s="43"/>
      <c r="D216" s="44"/>
      <c r="E216" s="70" t="s">
        <v>162</v>
      </c>
      <c r="F216" s="61">
        <v>113.11335</v>
      </c>
      <c r="G216" s="53">
        <v>0.1</v>
      </c>
      <c r="H216" s="47">
        <f t="shared" si="53"/>
        <v>124.42468500000001</v>
      </c>
      <c r="I216" s="60" t="s">
        <v>78</v>
      </c>
      <c r="J216" s="49">
        <v>1.2</v>
      </c>
      <c r="K216" s="49">
        <v>0.25</v>
      </c>
      <c r="L216" s="50">
        <f t="shared" si="54"/>
        <v>149.30962200000002</v>
      </c>
      <c r="M216" s="50">
        <f t="shared" si="55"/>
        <v>31.106171250000003</v>
      </c>
      <c r="N216" s="50">
        <f t="shared" si="56"/>
        <v>180.41579325000004</v>
      </c>
      <c r="O216" s="52"/>
    </row>
    <row r="217" spans="1:15" s="4" customFormat="1" x14ac:dyDescent="0.2">
      <c r="A217" s="51">
        <f>IF(I217&lt;&gt;"",1+MAX($A$40:A216),"")</f>
        <v>141</v>
      </c>
      <c r="B217" s="43"/>
      <c r="C217" s="43"/>
      <c r="D217" s="44"/>
      <c r="E217" s="70" t="s">
        <v>163</v>
      </c>
      <c r="F217" s="61">
        <v>37.704450000000001</v>
      </c>
      <c r="G217" s="53">
        <v>0.1</v>
      </c>
      <c r="H217" s="47">
        <f t="shared" si="53"/>
        <v>41.474895000000004</v>
      </c>
      <c r="I217" s="60" t="s">
        <v>78</v>
      </c>
      <c r="J217" s="49">
        <v>1.2</v>
      </c>
      <c r="K217" s="49">
        <v>0.25</v>
      </c>
      <c r="L217" s="50">
        <f t="shared" si="54"/>
        <v>49.769874000000002</v>
      </c>
      <c r="M217" s="50">
        <f t="shared" si="55"/>
        <v>10.368723750000001</v>
      </c>
      <c r="N217" s="50">
        <f t="shared" si="56"/>
        <v>60.138597750000002</v>
      </c>
      <c r="O217" s="52"/>
    </row>
    <row r="218" spans="1:15" s="4" customFormat="1" x14ac:dyDescent="0.2">
      <c r="A218" s="51">
        <f>IF(I218&lt;&gt;"",1+MAX($A$40:A217),"")</f>
        <v>142</v>
      </c>
      <c r="B218" s="43"/>
      <c r="C218" s="43"/>
      <c r="D218" s="44"/>
      <c r="E218" s="70" t="s">
        <v>165</v>
      </c>
      <c r="F218" s="61">
        <v>2768.25</v>
      </c>
      <c r="G218" s="53">
        <v>0.1</v>
      </c>
      <c r="H218" s="47">
        <f t="shared" si="53"/>
        <v>3045.0750000000003</v>
      </c>
      <c r="I218" s="60" t="s">
        <v>77</v>
      </c>
      <c r="J218" s="49">
        <v>3.84</v>
      </c>
      <c r="K218" s="49">
        <v>9.9600000000000009</v>
      </c>
      <c r="L218" s="50">
        <f t="shared" si="54"/>
        <v>11693.088</v>
      </c>
      <c r="M218" s="50">
        <f t="shared" si="55"/>
        <v>30328.947000000004</v>
      </c>
      <c r="N218" s="50">
        <f t="shared" si="56"/>
        <v>42022.035000000003</v>
      </c>
      <c r="O218" s="52"/>
    </row>
    <row r="219" spans="1:15" s="4" customFormat="1" x14ac:dyDescent="0.2">
      <c r="A219" s="51">
        <f>IF(I219&lt;&gt;"",1+MAX($A$40:A218),"")</f>
        <v>143</v>
      </c>
      <c r="B219" s="43"/>
      <c r="C219" s="43"/>
      <c r="D219" s="44"/>
      <c r="E219" s="70" t="s">
        <v>162</v>
      </c>
      <c r="F219" s="61">
        <v>1097.0250561797754</v>
      </c>
      <c r="G219" s="53">
        <v>0.1</v>
      </c>
      <c r="H219" s="47">
        <f t="shared" si="53"/>
        <v>1206.7275617977532</v>
      </c>
      <c r="I219" s="60" t="s">
        <v>78</v>
      </c>
      <c r="J219" s="49">
        <v>1.2</v>
      </c>
      <c r="K219" s="49">
        <v>0.25</v>
      </c>
      <c r="L219" s="50">
        <f t="shared" si="54"/>
        <v>1448.0730741573038</v>
      </c>
      <c r="M219" s="50">
        <f t="shared" si="55"/>
        <v>301.6818904494383</v>
      </c>
      <c r="N219" s="50">
        <f t="shared" si="56"/>
        <v>1749.7549646067421</v>
      </c>
      <c r="O219" s="52"/>
    </row>
    <row r="220" spans="1:15" s="4" customFormat="1" x14ac:dyDescent="0.2">
      <c r="A220" s="51">
        <f>IF(I220&lt;&gt;"",1+MAX($A$40:A219),"")</f>
        <v>144</v>
      </c>
      <c r="B220" s="43"/>
      <c r="C220" s="43"/>
      <c r="D220" s="44"/>
      <c r="E220" s="70" t="s">
        <v>163</v>
      </c>
      <c r="F220" s="61">
        <v>365.67501872659176</v>
      </c>
      <c r="G220" s="53">
        <v>0.1</v>
      </c>
      <c r="H220" s="47">
        <f t="shared" si="53"/>
        <v>402.24252059925095</v>
      </c>
      <c r="I220" s="60" t="s">
        <v>78</v>
      </c>
      <c r="J220" s="49">
        <v>1.2</v>
      </c>
      <c r="K220" s="49">
        <v>0.25</v>
      </c>
      <c r="L220" s="50">
        <f t="shared" si="54"/>
        <v>482.69102471910111</v>
      </c>
      <c r="M220" s="50">
        <f t="shared" si="55"/>
        <v>100.56063014981274</v>
      </c>
      <c r="N220" s="50">
        <f t="shared" si="56"/>
        <v>583.25165486891387</v>
      </c>
      <c r="O220" s="52"/>
    </row>
    <row r="221" spans="1:15" s="4" customFormat="1" x14ac:dyDescent="0.2">
      <c r="A221" s="51">
        <f>IF(I221&lt;&gt;"",1+MAX($A$40:A220),"")</f>
        <v>145</v>
      </c>
      <c r="B221" s="43"/>
      <c r="C221" s="43"/>
      <c r="D221" s="44"/>
      <c r="E221" s="70" t="s">
        <v>164</v>
      </c>
      <c r="F221" s="61">
        <v>10787.1</v>
      </c>
      <c r="G221" s="53">
        <v>0.1</v>
      </c>
      <c r="H221" s="47">
        <f t="shared" si="53"/>
        <v>11865.810000000001</v>
      </c>
      <c r="I221" s="60" t="s">
        <v>77</v>
      </c>
      <c r="J221" s="49">
        <v>3.84</v>
      </c>
      <c r="K221" s="49">
        <v>9.9600000000000009</v>
      </c>
      <c r="L221" s="50">
        <f t="shared" si="54"/>
        <v>45564.710400000004</v>
      </c>
      <c r="M221" s="50">
        <f t="shared" si="55"/>
        <v>118183.46760000002</v>
      </c>
      <c r="N221" s="50">
        <f t="shared" si="56"/>
        <v>163748.17800000001</v>
      </c>
      <c r="O221" s="52"/>
    </row>
    <row r="222" spans="1:15" s="4" customFormat="1" x14ac:dyDescent="0.2">
      <c r="A222" s="51">
        <f>IF(I222&lt;&gt;"",1+MAX($A$40:A221),"")</f>
        <v>146</v>
      </c>
      <c r="B222" s="43"/>
      <c r="C222" s="43"/>
      <c r="D222" s="44"/>
      <c r="E222" s="70" t="s">
        <v>162</v>
      </c>
      <c r="F222" s="61">
        <v>2828.3813249999998</v>
      </c>
      <c r="G222" s="53">
        <v>0.1</v>
      </c>
      <c r="H222" s="47">
        <f t="shared" si="53"/>
        <v>3111.2194574999999</v>
      </c>
      <c r="I222" s="60" t="s">
        <v>78</v>
      </c>
      <c r="J222" s="49">
        <v>1.2</v>
      </c>
      <c r="K222" s="49">
        <v>0.25</v>
      </c>
      <c r="L222" s="50">
        <f t="shared" si="54"/>
        <v>3733.4633489999997</v>
      </c>
      <c r="M222" s="50">
        <f t="shared" si="55"/>
        <v>777.80486437499997</v>
      </c>
      <c r="N222" s="50">
        <f t="shared" si="56"/>
        <v>4511.2682133749995</v>
      </c>
      <c r="O222" s="52"/>
    </row>
    <row r="223" spans="1:15" s="4" customFormat="1" x14ac:dyDescent="0.2">
      <c r="A223" s="51">
        <f>IF(I223&lt;&gt;"",1+MAX($A$40:A222),"")</f>
        <v>147</v>
      </c>
      <c r="B223" s="43"/>
      <c r="C223" s="43"/>
      <c r="D223" s="44"/>
      <c r="E223" s="70" t="s">
        <v>163</v>
      </c>
      <c r="F223" s="61">
        <v>942.79377499999987</v>
      </c>
      <c r="G223" s="53">
        <v>0.1</v>
      </c>
      <c r="H223" s="47">
        <f t="shared" si="53"/>
        <v>1037.0731524999999</v>
      </c>
      <c r="I223" s="60" t="s">
        <v>78</v>
      </c>
      <c r="J223" s="49">
        <v>1.2</v>
      </c>
      <c r="K223" s="49">
        <v>0.25</v>
      </c>
      <c r="L223" s="50">
        <f t="shared" si="54"/>
        <v>1244.4877829999998</v>
      </c>
      <c r="M223" s="50">
        <f t="shared" si="55"/>
        <v>259.26828812499997</v>
      </c>
      <c r="N223" s="50">
        <f t="shared" si="56"/>
        <v>1503.7560711249998</v>
      </c>
      <c r="O223" s="52"/>
    </row>
    <row r="224" spans="1:15" s="4" customFormat="1" x14ac:dyDescent="0.2">
      <c r="A224" s="51">
        <f>IF(I224&lt;&gt;"",1+MAX($A$40:A223),"")</f>
        <v>148</v>
      </c>
      <c r="B224" s="43"/>
      <c r="C224" s="43"/>
      <c r="D224" s="44"/>
      <c r="E224" s="70" t="s">
        <v>158</v>
      </c>
      <c r="F224" s="61">
        <v>2385.6</v>
      </c>
      <c r="G224" s="53">
        <v>0.1</v>
      </c>
      <c r="H224" s="47">
        <f t="shared" si="53"/>
        <v>2624.1600000000003</v>
      </c>
      <c r="I224" s="60" t="s">
        <v>77</v>
      </c>
      <c r="J224" s="49">
        <v>3.84</v>
      </c>
      <c r="K224" s="49">
        <v>9.9600000000000009</v>
      </c>
      <c r="L224" s="50">
        <f t="shared" si="54"/>
        <v>10076.7744</v>
      </c>
      <c r="M224" s="50">
        <f t="shared" si="55"/>
        <v>26136.633600000005</v>
      </c>
      <c r="N224" s="50">
        <f t="shared" si="56"/>
        <v>36213.408000000003</v>
      </c>
      <c r="O224" s="52"/>
    </row>
    <row r="225" spans="1:15" s="4" customFormat="1" x14ac:dyDescent="0.2">
      <c r="A225" s="51">
        <f>IF(I225&lt;&gt;"",1+MAX($A$40:A224),"")</f>
        <v>149</v>
      </c>
      <c r="B225" s="43"/>
      <c r="C225" s="43"/>
      <c r="D225" s="44"/>
      <c r="E225" s="70" t="s">
        <v>159</v>
      </c>
      <c r="F225" s="61">
        <v>2716.6436842105259</v>
      </c>
      <c r="G225" s="53">
        <v>0.1</v>
      </c>
      <c r="H225" s="47">
        <f t="shared" si="53"/>
        <v>2988.3080526315789</v>
      </c>
      <c r="I225" s="60" t="s">
        <v>78</v>
      </c>
      <c r="J225" s="49">
        <v>1.2</v>
      </c>
      <c r="K225" s="49">
        <v>0.25</v>
      </c>
      <c r="L225" s="50">
        <f t="shared" si="54"/>
        <v>3585.9696631578945</v>
      </c>
      <c r="M225" s="50">
        <f t="shared" si="55"/>
        <v>747.07701315789473</v>
      </c>
      <c r="N225" s="50">
        <f t="shared" si="56"/>
        <v>4333.0466763157892</v>
      </c>
      <c r="O225" s="52"/>
    </row>
    <row r="226" spans="1:15" s="4" customFormat="1" x14ac:dyDescent="0.2">
      <c r="A226" s="51">
        <f>IF(I226&lt;&gt;"",1+MAX($A$40:A225),"")</f>
        <v>150</v>
      </c>
      <c r="B226" s="43"/>
      <c r="C226" s="43"/>
      <c r="D226" s="44"/>
      <c r="E226" s="70" t="s">
        <v>160</v>
      </c>
      <c r="F226" s="61">
        <v>905.54789473684207</v>
      </c>
      <c r="G226" s="53">
        <v>0.1</v>
      </c>
      <c r="H226" s="47">
        <f t="shared" si="53"/>
        <v>996.10268421052638</v>
      </c>
      <c r="I226" s="60" t="s">
        <v>78</v>
      </c>
      <c r="J226" s="49">
        <v>1.2</v>
      </c>
      <c r="K226" s="49">
        <v>0.25</v>
      </c>
      <c r="L226" s="50">
        <f t="shared" si="54"/>
        <v>1195.3232210526317</v>
      </c>
      <c r="M226" s="50">
        <f t="shared" si="55"/>
        <v>249.02567105263159</v>
      </c>
      <c r="N226" s="50">
        <f t="shared" si="56"/>
        <v>1444.3488921052633</v>
      </c>
      <c r="O226" s="52"/>
    </row>
    <row r="227" spans="1:15" s="4" customFormat="1" x14ac:dyDescent="0.2">
      <c r="A227" s="51" t="str">
        <f>IF(I227&lt;&gt;"",1+MAX($A$40:A226),"")</f>
        <v/>
      </c>
      <c r="B227" s="43"/>
      <c r="C227" s="43"/>
      <c r="D227" s="44"/>
      <c r="E227" s="85" t="s">
        <v>111</v>
      </c>
      <c r="F227" s="61"/>
      <c r="G227" s="53"/>
      <c r="H227" s="47" t="str">
        <f t="shared" si="53"/>
        <v/>
      </c>
      <c r="I227" s="60"/>
      <c r="J227" s="49"/>
      <c r="K227" s="49"/>
      <c r="L227" s="50" t="str">
        <f t="shared" si="54"/>
        <v/>
      </c>
      <c r="M227" s="50" t="str">
        <f t="shared" si="55"/>
        <v/>
      </c>
      <c r="N227" s="50" t="str">
        <f t="shared" si="56"/>
        <v/>
      </c>
      <c r="O227" s="52"/>
    </row>
    <row r="228" spans="1:15" s="4" customFormat="1" x14ac:dyDescent="0.2">
      <c r="A228" s="51">
        <f>IF(I228&lt;&gt;"",1+MAX($A$40:A227),"")</f>
        <v>151</v>
      </c>
      <c r="B228" s="43"/>
      <c r="C228" s="43"/>
      <c r="D228" s="44"/>
      <c r="E228" s="70" t="s">
        <v>170</v>
      </c>
      <c r="F228" s="61">
        <v>1062.73</v>
      </c>
      <c r="G228" s="53">
        <v>0.1</v>
      </c>
      <c r="H228" s="47">
        <f t="shared" si="53"/>
        <v>1169.0030000000002</v>
      </c>
      <c r="I228" s="60" t="s">
        <v>80</v>
      </c>
      <c r="J228" s="49">
        <v>6.36</v>
      </c>
      <c r="K228" s="49">
        <v>12.85</v>
      </c>
      <c r="L228" s="50">
        <f t="shared" si="54"/>
        <v>7434.8590800000011</v>
      </c>
      <c r="M228" s="50">
        <f t="shared" si="55"/>
        <v>15021.688550000001</v>
      </c>
      <c r="N228" s="50">
        <f t="shared" si="56"/>
        <v>22456.547630000001</v>
      </c>
      <c r="O228" s="52"/>
    </row>
    <row r="229" spans="1:15" s="4" customFormat="1" x14ac:dyDescent="0.2">
      <c r="A229" s="51">
        <f>IF(I229&lt;&gt;"",1+MAX($A$40:A228),"")</f>
        <v>152</v>
      </c>
      <c r="B229" s="43"/>
      <c r="C229" s="43"/>
      <c r="D229" s="44"/>
      <c r="E229" s="70" t="s">
        <v>162</v>
      </c>
      <c r="F229" s="61">
        <v>2139.2764399999996</v>
      </c>
      <c r="G229" s="53">
        <v>0.1</v>
      </c>
      <c r="H229" s="47">
        <f t="shared" si="53"/>
        <v>2353.204084</v>
      </c>
      <c r="I229" s="60" t="s">
        <v>78</v>
      </c>
      <c r="J229" s="49">
        <v>1.2</v>
      </c>
      <c r="K229" s="49">
        <v>0.25</v>
      </c>
      <c r="L229" s="50">
        <f t="shared" si="54"/>
        <v>2823.8449007999998</v>
      </c>
      <c r="M229" s="50">
        <f t="shared" si="55"/>
        <v>588.30102099999999</v>
      </c>
      <c r="N229" s="50">
        <f t="shared" si="56"/>
        <v>3412.1459218</v>
      </c>
      <c r="O229" s="52"/>
    </row>
    <row r="230" spans="1:15" s="4" customFormat="1" x14ac:dyDescent="0.2">
      <c r="A230" s="51">
        <f>IF(I230&lt;&gt;"",1+MAX($A$40:A229),"")</f>
        <v>153</v>
      </c>
      <c r="B230" s="43"/>
      <c r="C230" s="43"/>
      <c r="D230" s="44"/>
      <c r="E230" s="70" t="s">
        <v>181</v>
      </c>
      <c r="F230" s="61">
        <v>24.92</v>
      </c>
      <c r="G230" s="53">
        <v>0.1</v>
      </c>
      <c r="H230" s="47">
        <f t="shared" si="53"/>
        <v>27.412000000000003</v>
      </c>
      <c r="I230" s="60" t="s">
        <v>80</v>
      </c>
      <c r="J230" s="49">
        <v>5.6</v>
      </c>
      <c r="K230" s="49">
        <v>11</v>
      </c>
      <c r="L230" s="50">
        <f t="shared" si="54"/>
        <v>153.50720000000001</v>
      </c>
      <c r="M230" s="50">
        <f t="shared" si="55"/>
        <v>301.53200000000004</v>
      </c>
      <c r="N230" s="50">
        <f t="shared" si="56"/>
        <v>455.03920000000005</v>
      </c>
      <c r="O230" s="52"/>
    </row>
    <row r="231" spans="1:15" s="4" customFormat="1" x14ac:dyDescent="0.2">
      <c r="A231" s="51">
        <f>IF(I231&lt;&gt;"",1+MAX($A$40:A230),"")</f>
        <v>154</v>
      </c>
      <c r="B231" s="43"/>
      <c r="C231" s="43"/>
      <c r="D231" s="44"/>
      <c r="E231" s="70" t="s">
        <v>162</v>
      </c>
      <c r="F231" s="61">
        <v>51.98312</v>
      </c>
      <c r="G231" s="53">
        <v>0.1</v>
      </c>
      <c r="H231" s="47">
        <f t="shared" si="53"/>
        <v>57.181432000000001</v>
      </c>
      <c r="I231" s="60" t="s">
        <v>78</v>
      </c>
      <c r="J231" s="49">
        <v>1.2</v>
      </c>
      <c r="K231" s="49">
        <v>0.25</v>
      </c>
      <c r="L231" s="50">
        <f t="shared" si="54"/>
        <v>68.617718400000001</v>
      </c>
      <c r="M231" s="50">
        <f t="shared" si="55"/>
        <v>14.295358</v>
      </c>
      <c r="N231" s="50">
        <f t="shared" si="56"/>
        <v>82.913076399999994</v>
      </c>
      <c r="O231" s="52"/>
    </row>
    <row r="232" spans="1:15" s="4" customFormat="1" x14ac:dyDescent="0.2">
      <c r="A232" s="51">
        <f>IF(I232&lt;&gt;"",1+MAX($A$40:A231),"")</f>
        <v>155</v>
      </c>
      <c r="B232" s="43"/>
      <c r="C232" s="43"/>
      <c r="D232" s="44"/>
      <c r="E232" s="70" t="s">
        <v>172</v>
      </c>
      <c r="F232" s="61">
        <v>12.27</v>
      </c>
      <c r="G232" s="53">
        <v>0.1</v>
      </c>
      <c r="H232" s="47">
        <f t="shared" si="53"/>
        <v>13.497</v>
      </c>
      <c r="I232" s="60" t="s">
        <v>80</v>
      </c>
      <c r="J232" s="49">
        <v>4</v>
      </c>
      <c r="K232" s="49">
        <v>10</v>
      </c>
      <c r="L232" s="50">
        <f t="shared" si="54"/>
        <v>53.988</v>
      </c>
      <c r="M232" s="50">
        <f t="shared" si="55"/>
        <v>134.97</v>
      </c>
      <c r="N232" s="50">
        <f t="shared" si="56"/>
        <v>188.958</v>
      </c>
      <c r="O232" s="52"/>
    </row>
    <row r="233" spans="1:15" s="4" customFormat="1" x14ac:dyDescent="0.2">
      <c r="A233" s="51">
        <f>IF(I233&lt;&gt;"",1+MAX($A$40:A232),"")</f>
        <v>156</v>
      </c>
      <c r="B233" s="43"/>
      <c r="C233" s="43"/>
      <c r="D233" s="44"/>
      <c r="E233" s="70" t="s">
        <v>162</v>
      </c>
      <c r="F233" s="61">
        <v>25.595219999999998</v>
      </c>
      <c r="G233" s="53">
        <v>0.1</v>
      </c>
      <c r="H233" s="47">
        <f t="shared" si="53"/>
        <v>28.154741999999999</v>
      </c>
      <c r="I233" s="60" t="s">
        <v>78</v>
      </c>
      <c r="J233" s="49">
        <v>1.2</v>
      </c>
      <c r="K233" s="49">
        <v>0.25</v>
      </c>
      <c r="L233" s="50">
        <f t="shared" si="54"/>
        <v>33.7856904</v>
      </c>
      <c r="M233" s="50">
        <f t="shared" si="55"/>
        <v>7.0386854999999997</v>
      </c>
      <c r="N233" s="50">
        <f t="shared" si="56"/>
        <v>40.8243759</v>
      </c>
      <c r="O233" s="52"/>
    </row>
    <row r="234" spans="1:15" s="4" customFormat="1" x14ac:dyDescent="0.2">
      <c r="A234" s="51" t="str">
        <f>IF(I234&lt;&gt;"",1+MAX($A$40:A233),"")</f>
        <v/>
      </c>
      <c r="B234" s="43"/>
      <c r="C234" s="43"/>
      <c r="D234" s="44"/>
      <c r="E234" s="67" t="s">
        <v>115</v>
      </c>
      <c r="F234" s="66"/>
      <c r="G234" s="65"/>
      <c r="H234" s="65"/>
      <c r="I234" s="65"/>
      <c r="J234" s="49"/>
      <c r="K234" s="49"/>
      <c r="L234" s="50" t="str">
        <f t="shared" si="27"/>
        <v/>
      </c>
      <c r="M234" s="50" t="str">
        <f t="shared" si="28"/>
        <v/>
      </c>
      <c r="N234" s="50" t="str">
        <f t="shared" si="29"/>
        <v/>
      </c>
      <c r="O234" s="52"/>
    </row>
    <row r="235" spans="1:15" s="4" customFormat="1" x14ac:dyDescent="0.2">
      <c r="A235" s="51" t="str">
        <f>IF(I235&lt;&gt;"",1+MAX($A$40:A234),"")</f>
        <v/>
      </c>
      <c r="B235" s="43"/>
      <c r="C235" s="43"/>
      <c r="D235" s="44"/>
      <c r="E235" s="134" t="s">
        <v>85</v>
      </c>
      <c r="F235" s="66"/>
      <c r="G235" s="65"/>
      <c r="H235" s="65"/>
      <c r="I235" s="65"/>
      <c r="J235" s="49"/>
      <c r="K235" s="49"/>
      <c r="L235" s="50" t="str">
        <f t="shared" si="27"/>
        <v/>
      </c>
      <c r="M235" s="50" t="str">
        <f t="shared" si="28"/>
        <v/>
      </c>
      <c r="N235" s="50" t="str">
        <f t="shared" si="29"/>
        <v/>
      </c>
      <c r="O235" s="52"/>
    </row>
    <row r="236" spans="1:15" s="4" customFormat="1" x14ac:dyDescent="0.25">
      <c r="A236" s="51">
        <f>IF(I236&lt;&gt;"",1+MAX($A$40:A235),"")</f>
        <v>157</v>
      </c>
      <c r="B236" s="43"/>
      <c r="C236" s="43"/>
      <c r="D236" s="44"/>
      <c r="E236" s="63" t="s">
        <v>86</v>
      </c>
      <c r="F236" s="66">
        <v>357.95420000000001</v>
      </c>
      <c r="G236" s="53">
        <v>0.1</v>
      </c>
      <c r="H236" s="47">
        <f t="shared" ref="H236" si="57">IF(F236=0,"",F236*(1+G236))</f>
        <v>393.74962000000005</v>
      </c>
      <c r="I236" s="65" t="s">
        <v>77</v>
      </c>
      <c r="J236" s="49">
        <v>2.2599999999999998</v>
      </c>
      <c r="K236" s="49">
        <v>7.54</v>
      </c>
      <c r="L236" s="50">
        <f t="shared" si="27"/>
        <v>889.87414120000005</v>
      </c>
      <c r="M236" s="50">
        <f t="shared" si="28"/>
        <v>2968.8721348000004</v>
      </c>
      <c r="N236" s="50">
        <f t="shared" si="29"/>
        <v>3858.7462760000003</v>
      </c>
      <c r="O236" s="52"/>
    </row>
    <row r="237" spans="1:15" s="4" customFormat="1" x14ac:dyDescent="0.25">
      <c r="A237" s="51" t="str">
        <f>IF(I237&lt;&gt;"",1+MAX($A$40:A236),"")</f>
        <v/>
      </c>
      <c r="B237" s="43"/>
      <c r="C237" s="43"/>
      <c r="D237" s="44"/>
      <c r="E237" s="64" t="s">
        <v>87</v>
      </c>
      <c r="F237" s="66"/>
      <c r="G237" s="65"/>
      <c r="H237" s="65"/>
      <c r="I237" s="65"/>
      <c r="J237" s="49"/>
      <c r="K237" s="49"/>
      <c r="L237" s="50" t="str">
        <f t="shared" si="27"/>
        <v/>
      </c>
      <c r="M237" s="50" t="str">
        <f t="shared" si="28"/>
        <v/>
      </c>
      <c r="N237" s="50" t="str">
        <f t="shared" si="29"/>
        <v/>
      </c>
      <c r="O237" s="52"/>
    </row>
    <row r="238" spans="1:15" s="4" customFormat="1" x14ac:dyDescent="0.25">
      <c r="A238" s="51">
        <f>IF(I238&lt;&gt;"",1+MAX($A$40:A237),"")</f>
        <v>158</v>
      </c>
      <c r="B238" s="43"/>
      <c r="C238" s="43"/>
      <c r="D238" s="44"/>
      <c r="E238" s="62" t="s">
        <v>88</v>
      </c>
      <c r="F238" s="66">
        <v>6.7277185185185191</v>
      </c>
      <c r="G238" s="53">
        <v>0.1</v>
      </c>
      <c r="H238" s="47">
        <f t="shared" ref="H238" si="58">IF(F238=0,"",F238*(1+G238))</f>
        <v>7.4004903703703713</v>
      </c>
      <c r="I238" s="65" t="s">
        <v>83</v>
      </c>
      <c r="J238" s="49">
        <v>325</v>
      </c>
      <c r="K238" s="49">
        <v>240</v>
      </c>
      <c r="L238" s="50">
        <f t="shared" si="27"/>
        <v>2405.1593703703707</v>
      </c>
      <c r="M238" s="50">
        <f t="shared" si="28"/>
        <v>1776.117688888889</v>
      </c>
      <c r="N238" s="50">
        <f t="shared" si="29"/>
        <v>4181.2770592592597</v>
      </c>
      <c r="O238" s="52"/>
    </row>
    <row r="239" spans="1:15" s="4" customFormat="1" x14ac:dyDescent="0.25">
      <c r="A239" s="51">
        <f>IF(I239&lt;&gt;"",1+MAX($A$40:A238),"")</f>
        <v>159</v>
      </c>
      <c r="B239" s="43"/>
      <c r="C239" s="43"/>
      <c r="D239" s="44"/>
      <c r="E239" s="63" t="s">
        <v>89</v>
      </c>
      <c r="F239" s="66">
        <v>276.04000000000002</v>
      </c>
      <c r="G239" s="53">
        <v>0.1</v>
      </c>
      <c r="H239" s="47">
        <f t="shared" ref="H239" si="59">IF(F239=0,"",F239*(1+G239))</f>
        <v>303.64400000000006</v>
      </c>
      <c r="I239" s="65" t="s">
        <v>77</v>
      </c>
      <c r="J239" s="49">
        <v>3.84</v>
      </c>
      <c r="K239" s="49">
        <v>9.9600000000000009</v>
      </c>
      <c r="L239" s="50">
        <f t="shared" si="27"/>
        <v>1165.9929600000003</v>
      </c>
      <c r="M239" s="50">
        <f t="shared" si="28"/>
        <v>3024.2942400000011</v>
      </c>
      <c r="N239" s="50">
        <f t="shared" si="29"/>
        <v>4190.2872000000016</v>
      </c>
      <c r="O239" s="52"/>
    </row>
    <row r="240" spans="1:15" s="4" customFormat="1" x14ac:dyDescent="0.25">
      <c r="A240" s="51" t="str">
        <f>IF(I240&lt;&gt;"",1+MAX($A$40:A239),"")</f>
        <v/>
      </c>
      <c r="B240" s="43"/>
      <c r="C240" s="43"/>
      <c r="D240" s="44"/>
      <c r="E240" s="64" t="s">
        <v>84</v>
      </c>
      <c r="F240" s="66"/>
      <c r="G240" s="65"/>
      <c r="H240" s="65"/>
      <c r="I240" s="65"/>
      <c r="J240" s="49"/>
      <c r="K240" s="49"/>
      <c r="L240" s="50" t="str">
        <f t="shared" si="27"/>
        <v/>
      </c>
      <c r="M240" s="50" t="str">
        <f t="shared" si="28"/>
        <v/>
      </c>
      <c r="N240" s="50" t="str">
        <f t="shared" si="29"/>
        <v/>
      </c>
      <c r="O240" s="52"/>
    </row>
    <row r="241" spans="1:15" s="4" customFormat="1" x14ac:dyDescent="0.25">
      <c r="A241" s="51">
        <f>IF(I241&lt;&gt;"",1+MAX($A$40:A240),"")</f>
        <v>160</v>
      </c>
      <c r="B241" s="43"/>
      <c r="C241" s="43"/>
      <c r="D241" s="44"/>
      <c r="E241" s="62" t="s">
        <v>90</v>
      </c>
      <c r="F241" s="66">
        <v>2172.8632180451127</v>
      </c>
      <c r="G241" s="53">
        <v>0.1</v>
      </c>
      <c r="H241" s="47">
        <f t="shared" ref="H241" si="60">IF(F241=0,"",F241*(1+G241))</f>
        <v>2390.149539849624</v>
      </c>
      <c r="I241" s="65" t="s">
        <v>78</v>
      </c>
      <c r="J241" s="49">
        <v>1.2</v>
      </c>
      <c r="K241" s="49">
        <v>0.25</v>
      </c>
      <c r="L241" s="50">
        <f t="shared" si="27"/>
        <v>2868.1794478195488</v>
      </c>
      <c r="M241" s="50">
        <f t="shared" si="28"/>
        <v>597.53738496240601</v>
      </c>
      <c r="N241" s="50">
        <f t="shared" si="29"/>
        <v>3465.716832781955</v>
      </c>
      <c r="O241" s="52"/>
    </row>
    <row r="242" spans="1:15" s="4" customFormat="1" x14ac:dyDescent="0.2">
      <c r="A242" s="51" t="str">
        <f>IF(I242&lt;&gt;"",1+MAX($A$40:A241),"")</f>
        <v/>
      </c>
      <c r="B242" s="43"/>
      <c r="C242" s="43"/>
      <c r="D242" s="44"/>
      <c r="E242" s="134" t="s">
        <v>100</v>
      </c>
      <c r="F242" s="66"/>
      <c r="G242" s="65"/>
      <c r="H242" s="65"/>
      <c r="I242" s="65"/>
      <c r="J242" s="49"/>
      <c r="K242" s="49"/>
      <c r="L242" s="50" t="str">
        <f t="shared" si="27"/>
        <v/>
      </c>
      <c r="M242" s="50" t="str">
        <f t="shared" si="28"/>
        <v/>
      </c>
      <c r="N242" s="50" t="str">
        <f t="shared" si="29"/>
        <v/>
      </c>
      <c r="O242" s="52"/>
    </row>
    <row r="243" spans="1:15" s="4" customFormat="1" x14ac:dyDescent="0.25">
      <c r="A243" s="51">
        <f>IF(I243&lt;&gt;"",1+MAX($A$40:A242),"")</f>
        <v>161</v>
      </c>
      <c r="B243" s="43"/>
      <c r="C243" s="43"/>
      <c r="D243" s="44"/>
      <c r="E243" s="63" t="s">
        <v>101</v>
      </c>
      <c r="F243" s="66">
        <v>15.47</v>
      </c>
      <c r="G243" s="53">
        <v>0.1</v>
      </c>
      <c r="H243" s="47">
        <f t="shared" ref="H243" si="61">IF(F243=0,"",F243*(1+G243))</f>
        <v>17.017000000000003</v>
      </c>
      <c r="I243" s="65" t="s">
        <v>80</v>
      </c>
      <c r="J243" s="49">
        <v>32</v>
      </c>
      <c r="K243" s="49">
        <v>25</v>
      </c>
      <c r="L243" s="50">
        <f t="shared" si="27"/>
        <v>544.5440000000001</v>
      </c>
      <c r="M243" s="50">
        <f t="shared" si="28"/>
        <v>425.42500000000007</v>
      </c>
      <c r="N243" s="50">
        <f t="shared" si="29"/>
        <v>969.96900000000016</v>
      </c>
      <c r="O243" s="52"/>
    </row>
    <row r="244" spans="1:15" s="4" customFormat="1" x14ac:dyDescent="0.25">
      <c r="A244" s="51" t="str">
        <f>IF(I244&lt;&gt;"",1+MAX($A$40:A243),"")</f>
        <v/>
      </c>
      <c r="B244" s="43"/>
      <c r="C244" s="43"/>
      <c r="D244" s="44"/>
      <c r="E244" s="64" t="s">
        <v>84</v>
      </c>
      <c r="F244" s="66"/>
      <c r="G244" s="65"/>
      <c r="H244" s="65"/>
      <c r="I244" s="65"/>
      <c r="J244" s="49"/>
      <c r="K244" s="49"/>
      <c r="L244" s="50" t="str">
        <f t="shared" si="27"/>
        <v/>
      </c>
      <c r="M244" s="50" t="str">
        <f t="shared" si="28"/>
        <v/>
      </c>
      <c r="N244" s="50" t="str">
        <f t="shared" si="29"/>
        <v/>
      </c>
      <c r="O244" s="52"/>
    </row>
    <row r="245" spans="1:15" s="4" customFormat="1" x14ac:dyDescent="0.25">
      <c r="A245" s="51">
        <f>IF(I245&lt;&gt;"",1+MAX($A$40:A244),"")</f>
        <v>162</v>
      </c>
      <c r="B245" s="43"/>
      <c r="C245" s="43"/>
      <c r="D245" s="44"/>
      <c r="E245" s="62" t="s">
        <v>102</v>
      </c>
      <c r="F245" s="66">
        <v>64.540840000000003</v>
      </c>
      <c r="G245" s="53">
        <v>0.1</v>
      </c>
      <c r="H245" s="47">
        <f t="shared" ref="H245" si="62">IF(F245=0,"",F245*(1+G245))</f>
        <v>70.994924000000012</v>
      </c>
      <c r="I245" s="65" t="s">
        <v>78</v>
      </c>
      <c r="J245" s="49">
        <v>1.2</v>
      </c>
      <c r="K245" s="49">
        <v>0.25</v>
      </c>
      <c r="L245" s="50">
        <f t="shared" si="27"/>
        <v>85.193908800000017</v>
      </c>
      <c r="M245" s="50">
        <f t="shared" si="28"/>
        <v>17.748731000000003</v>
      </c>
      <c r="N245" s="50">
        <f t="shared" si="29"/>
        <v>102.94263980000002</v>
      </c>
      <c r="O245" s="52"/>
    </row>
    <row r="246" spans="1:15" s="4" customFormat="1" x14ac:dyDescent="0.25">
      <c r="A246" s="51">
        <f>IF(I246&lt;&gt;"",1+MAX($A$40:A245),"")</f>
        <v>163</v>
      </c>
      <c r="B246" s="43"/>
      <c r="C246" s="43"/>
      <c r="D246" s="44"/>
      <c r="E246" s="63" t="s">
        <v>103</v>
      </c>
      <c r="F246" s="66">
        <v>60.07</v>
      </c>
      <c r="G246" s="53">
        <v>0.1</v>
      </c>
      <c r="H246" s="47">
        <f t="shared" ref="H246" si="63">IF(F246=0,"",F246*(1+G246))</f>
        <v>66.077000000000012</v>
      </c>
      <c r="I246" s="65" t="s">
        <v>80</v>
      </c>
      <c r="J246" s="49">
        <v>20</v>
      </c>
      <c r="K246" s="49">
        <v>22</v>
      </c>
      <c r="L246" s="50">
        <f t="shared" si="27"/>
        <v>1321.5400000000002</v>
      </c>
      <c r="M246" s="50">
        <f t="shared" si="28"/>
        <v>1453.6940000000002</v>
      </c>
      <c r="N246" s="50">
        <f t="shared" si="29"/>
        <v>2775.2340000000004</v>
      </c>
      <c r="O246" s="52"/>
    </row>
    <row r="247" spans="1:15" s="4" customFormat="1" x14ac:dyDescent="0.25">
      <c r="A247" s="51" t="str">
        <f>IF(I247&lt;&gt;"",1+MAX($A$40:A246),"")</f>
        <v/>
      </c>
      <c r="B247" s="43"/>
      <c r="C247" s="43"/>
      <c r="D247" s="44"/>
      <c r="E247" s="64" t="s">
        <v>84</v>
      </c>
      <c r="F247" s="66"/>
      <c r="G247" s="65"/>
      <c r="H247" s="65"/>
      <c r="I247" s="65"/>
      <c r="J247" s="49"/>
      <c r="K247" s="49"/>
      <c r="L247" s="50" t="str">
        <f t="shared" si="27"/>
        <v/>
      </c>
      <c r="M247" s="50" t="str">
        <f t="shared" si="28"/>
        <v/>
      </c>
      <c r="N247" s="50" t="str">
        <f t="shared" si="29"/>
        <v/>
      </c>
      <c r="O247" s="52"/>
    </row>
    <row r="248" spans="1:15" s="4" customFormat="1" x14ac:dyDescent="0.25">
      <c r="A248" s="51">
        <f>IF(I248&lt;&gt;"",1+MAX($A$40:A247),"")</f>
        <v>164</v>
      </c>
      <c r="B248" s="43"/>
      <c r="C248" s="43"/>
      <c r="D248" s="44"/>
      <c r="E248" s="62" t="s">
        <v>104</v>
      </c>
      <c r="F248" s="66">
        <v>125.30601999999999</v>
      </c>
      <c r="G248" s="53">
        <v>0.1</v>
      </c>
      <c r="H248" s="47">
        <f t="shared" ref="H248" si="64">IF(F248=0,"",F248*(1+G248))</f>
        <v>137.83662200000001</v>
      </c>
      <c r="I248" s="65" t="s">
        <v>78</v>
      </c>
      <c r="J248" s="49">
        <v>1.2</v>
      </c>
      <c r="K248" s="49">
        <v>0.25</v>
      </c>
      <c r="L248" s="50">
        <f t="shared" si="27"/>
        <v>165.4039464</v>
      </c>
      <c r="M248" s="50">
        <f t="shared" si="28"/>
        <v>34.459155500000001</v>
      </c>
      <c r="N248" s="50">
        <f t="shared" si="29"/>
        <v>199.8631019</v>
      </c>
      <c r="O248" s="52"/>
    </row>
    <row r="249" spans="1:15" s="4" customFormat="1" x14ac:dyDescent="0.25">
      <c r="A249" s="51">
        <f>IF(I249&lt;&gt;"",1+MAX($A$40:A248),"")</f>
        <v>165</v>
      </c>
      <c r="B249" s="43"/>
      <c r="C249" s="43"/>
      <c r="D249" s="44"/>
      <c r="E249" s="63" t="s">
        <v>105</v>
      </c>
      <c r="F249" s="66">
        <v>14.12</v>
      </c>
      <c r="G249" s="53">
        <v>0.1</v>
      </c>
      <c r="H249" s="47">
        <f t="shared" ref="H249" si="65">IF(F249=0,"",F249*(1+G249))</f>
        <v>15.532</v>
      </c>
      <c r="I249" s="65" t="s">
        <v>80</v>
      </c>
      <c r="J249" s="49">
        <v>6</v>
      </c>
      <c r="K249" s="49">
        <v>12</v>
      </c>
      <c r="L249" s="50">
        <f t="shared" si="27"/>
        <v>93.192000000000007</v>
      </c>
      <c r="M249" s="50">
        <f t="shared" si="28"/>
        <v>186.38400000000001</v>
      </c>
      <c r="N249" s="50">
        <f t="shared" si="29"/>
        <v>279.57600000000002</v>
      </c>
      <c r="O249" s="52"/>
    </row>
    <row r="250" spans="1:15" s="4" customFormat="1" x14ac:dyDescent="0.25">
      <c r="A250" s="51" t="str">
        <f>IF(I250&lt;&gt;"",1+MAX($A$40:A249),"")</f>
        <v/>
      </c>
      <c r="B250" s="43"/>
      <c r="C250" s="43"/>
      <c r="D250" s="44"/>
      <c r="E250" s="64" t="s">
        <v>84</v>
      </c>
      <c r="F250" s="66"/>
      <c r="G250" s="65"/>
      <c r="H250" s="65"/>
      <c r="I250" s="65"/>
      <c r="J250" s="49"/>
      <c r="K250" s="49"/>
      <c r="L250" s="50" t="str">
        <f t="shared" si="27"/>
        <v/>
      </c>
      <c r="M250" s="50" t="str">
        <f t="shared" si="28"/>
        <v/>
      </c>
      <c r="N250" s="50" t="str">
        <f t="shared" si="29"/>
        <v/>
      </c>
      <c r="O250" s="52"/>
    </row>
    <row r="251" spans="1:15" s="4" customFormat="1" x14ac:dyDescent="0.25">
      <c r="A251" s="51">
        <f>IF(I251&lt;&gt;"",1+MAX($A$40:A250),"")</f>
        <v>166</v>
      </c>
      <c r="B251" s="43"/>
      <c r="C251" s="43"/>
      <c r="D251" s="44"/>
      <c r="E251" s="62" t="s">
        <v>104</v>
      </c>
      <c r="F251" s="66">
        <v>29.454319999999996</v>
      </c>
      <c r="G251" s="53">
        <v>0.1</v>
      </c>
      <c r="H251" s="47">
        <f t="shared" ref="H251" si="66">IF(F251=0,"",F251*(1+G251))</f>
        <v>32.399751999999999</v>
      </c>
      <c r="I251" s="65" t="s">
        <v>78</v>
      </c>
      <c r="J251" s="49">
        <v>1.2</v>
      </c>
      <c r="K251" s="49">
        <v>0.25</v>
      </c>
      <c r="L251" s="50">
        <f t="shared" si="27"/>
        <v>38.879702399999999</v>
      </c>
      <c r="M251" s="50">
        <f t="shared" si="28"/>
        <v>8.0999379999999999</v>
      </c>
      <c r="N251" s="50">
        <f t="shared" si="29"/>
        <v>46.979640400000001</v>
      </c>
      <c r="O251" s="52"/>
    </row>
    <row r="252" spans="1:15" s="4" customFormat="1" x14ac:dyDescent="0.2">
      <c r="A252" s="51" t="str">
        <f>IF(I252&lt;&gt;"",1+MAX($A$40:A251),"")</f>
        <v/>
      </c>
      <c r="B252" s="43"/>
      <c r="C252" s="43"/>
      <c r="D252" s="44"/>
      <c r="E252" s="85" t="s">
        <v>110</v>
      </c>
      <c r="F252" s="61"/>
      <c r="G252" s="53"/>
      <c r="H252" s="47" t="str">
        <f t="shared" ref="H252:H265" si="67">IF(F252=0,"",F252*(1+G252))</f>
        <v/>
      </c>
      <c r="I252" s="60"/>
      <c r="J252" s="49"/>
      <c r="K252" s="49"/>
      <c r="L252" s="50" t="str">
        <f t="shared" ref="L252:L265" si="68">IF(F252=0,"",J252*H252)</f>
        <v/>
      </c>
      <c r="M252" s="50" t="str">
        <f t="shared" ref="M252:M265" si="69">IF(F252=0,"",K252*H252)</f>
        <v/>
      </c>
      <c r="N252" s="50" t="str">
        <f t="shared" ref="N252:N265" si="70">IF(F252=0,"",L252+M252)</f>
        <v/>
      </c>
      <c r="O252" s="52"/>
    </row>
    <row r="253" spans="1:15" s="4" customFormat="1" x14ac:dyDescent="0.2">
      <c r="A253" s="51">
        <f>IF(I253&lt;&gt;"",1+MAX($A$40:A252),"")</f>
        <v>167</v>
      </c>
      <c r="B253" s="43"/>
      <c r="C253" s="43"/>
      <c r="D253" s="44"/>
      <c r="E253" s="70" t="s">
        <v>158</v>
      </c>
      <c r="F253" s="61">
        <v>3858.4800000000005</v>
      </c>
      <c r="G253" s="53">
        <v>0.1</v>
      </c>
      <c r="H253" s="47">
        <f t="shared" si="67"/>
        <v>4244.3280000000004</v>
      </c>
      <c r="I253" s="60" t="s">
        <v>77</v>
      </c>
      <c r="J253" s="49">
        <v>3.84</v>
      </c>
      <c r="K253" s="49">
        <v>9.9600000000000009</v>
      </c>
      <c r="L253" s="50">
        <f t="shared" si="68"/>
        <v>16298.219520000001</v>
      </c>
      <c r="M253" s="50">
        <f t="shared" si="69"/>
        <v>42273.506880000008</v>
      </c>
      <c r="N253" s="50">
        <f t="shared" si="70"/>
        <v>58571.726400000007</v>
      </c>
      <c r="O253" s="52"/>
    </row>
    <row r="254" spans="1:15" s="4" customFormat="1" x14ac:dyDescent="0.2">
      <c r="A254" s="51">
        <f>IF(I254&lt;&gt;"",1+MAX($A$40:A253),"")</f>
        <v>168</v>
      </c>
      <c r="B254" s="43"/>
      <c r="C254" s="43"/>
      <c r="D254" s="44"/>
      <c r="E254" s="70" t="s">
        <v>159</v>
      </c>
      <c r="F254" s="61">
        <v>4384.507398496241</v>
      </c>
      <c r="G254" s="53">
        <v>0.1</v>
      </c>
      <c r="H254" s="47">
        <f t="shared" si="67"/>
        <v>4822.9581383458653</v>
      </c>
      <c r="I254" s="60" t="s">
        <v>78</v>
      </c>
      <c r="J254" s="49">
        <v>1.2</v>
      </c>
      <c r="K254" s="49">
        <v>0.25</v>
      </c>
      <c r="L254" s="50">
        <f t="shared" si="68"/>
        <v>5787.5497660150386</v>
      </c>
      <c r="M254" s="50">
        <f t="shared" si="69"/>
        <v>1205.7395345864663</v>
      </c>
      <c r="N254" s="50">
        <f t="shared" si="70"/>
        <v>6993.2893006015047</v>
      </c>
      <c r="O254" s="52"/>
    </row>
    <row r="255" spans="1:15" s="4" customFormat="1" x14ac:dyDescent="0.2">
      <c r="A255" s="51">
        <f>IF(I255&lt;&gt;"",1+MAX($A$40:A254),"")</f>
        <v>169</v>
      </c>
      <c r="B255" s="43"/>
      <c r="C255" s="43"/>
      <c r="D255" s="44"/>
      <c r="E255" s="70" t="s">
        <v>160</v>
      </c>
      <c r="F255" s="61">
        <v>1217.9187218045113</v>
      </c>
      <c r="G255" s="53">
        <v>0.1</v>
      </c>
      <c r="H255" s="47">
        <f t="shared" si="67"/>
        <v>1339.7105939849625</v>
      </c>
      <c r="I255" s="60" t="s">
        <v>78</v>
      </c>
      <c r="J255" s="49">
        <v>1.2</v>
      </c>
      <c r="K255" s="49">
        <v>0.25</v>
      </c>
      <c r="L255" s="50">
        <f t="shared" si="68"/>
        <v>1607.652712781955</v>
      </c>
      <c r="M255" s="50">
        <f t="shared" si="69"/>
        <v>334.92764849624064</v>
      </c>
      <c r="N255" s="50">
        <f t="shared" si="70"/>
        <v>1942.5803612781956</v>
      </c>
      <c r="O255" s="52"/>
    </row>
    <row r="256" spans="1:15" s="4" customFormat="1" x14ac:dyDescent="0.2">
      <c r="A256" s="51">
        <f>IF(I256&lt;&gt;"",1+MAX($A$40:A255),"")</f>
        <v>170</v>
      </c>
      <c r="B256" s="43"/>
      <c r="C256" s="43"/>
      <c r="D256" s="44"/>
      <c r="E256" s="70" t="s">
        <v>164</v>
      </c>
      <c r="F256" s="61">
        <v>9813.24</v>
      </c>
      <c r="G256" s="53">
        <v>0.1</v>
      </c>
      <c r="H256" s="47">
        <f t="shared" si="67"/>
        <v>10794.564</v>
      </c>
      <c r="I256" s="60" t="s">
        <v>77</v>
      </c>
      <c r="J256" s="49">
        <v>3.84</v>
      </c>
      <c r="K256" s="49">
        <v>9.9600000000000009</v>
      </c>
      <c r="L256" s="50">
        <f t="shared" si="68"/>
        <v>41451.125760000003</v>
      </c>
      <c r="M256" s="50">
        <f t="shared" si="69"/>
        <v>107513.85744000001</v>
      </c>
      <c r="N256" s="50">
        <f t="shared" si="70"/>
        <v>148964.98320000002</v>
      </c>
      <c r="O256" s="52"/>
    </row>
    <row r="257" spans="1:15" s="4" customFormat="1" x14ac:dyDescent="0.2">
      <c r="A257" s="51">
        <f>IF(I257&lt;&gt;"",1+MAX($A$40:A256),"")</f>
        <v>171</v>
      </c>
      <c r="B257" s="43"/>
      <c r="C257" s="43"/>
      <c r="D257" s="44"/>
      <c r="E257" s="70" t="s">
        <v>162</v>
      </c>
      <c r="F257" s="61">
        <v>2577.5763299999999</v>
      </c>
      <c r="G257" s="53">
        <v>0.1</v>
      </c>
      <c r="H257" s="47">
        <f t="shared" si="67"/>
        <v>2835.333963</v>
      </c>
      <c r="I257" s="60" t="s">
        <v>78</v>
      </c>
      <c r="J257" s="49">
        <v>1.2</v>
      </c>
      <c r="K257" s="49">
        <v>0.25</v>
      </c>
      <c r="L257" s="50">
        <f t="shared" si="68"/>
        <v>3402.4007556000001</v>
      </c>
      <c r="M257" s="50">
        <f t="shared" si="69"/>
        <v>708.83349075000001</v>
      </c>
      <c r="N257" s="50">
        <f t="shared" si="70"/>
        <v>4111.2342463499999</v>
      </c>
      <c r="O257" s="52"/>
    </row>
    <row r="258" spans="1:15" s="4" customFormat="1" x14ac:dyDescent="0.2">
      <c r="A258" s="51">
        <f>IF(I258&lt;&gt;"",1+MAX($A$40:A257),"")</f>
        <v>172</v>
      </c>
      <c r="B258" s="43"/>
      <c r="C258" s="43"/>
      <c r="D258" s="44"/>
      <c r="E258" s="70" t="s">
        <v>163</v>
      </c>
      <c r="F258" s="61">
        <v>715.99342499999989</v>
      </c>
      <c r="G258" s="53">
        <v>0.1</v>
      </c>
      <c r="H258" s="47">
        <f t="shared" si="67"/>
        <v>787.59276749999992</v>
      </c>
      <c r="I258" s="60" t="s">
        <v>78</v>
      </c>
      <c r="J258" s="49">
        <v>1.2</v>
      </c>
      <c r="K258" s="49">
        <v>0.25</v>
      </c>
      <c r="L258" s="50">
        <f t="shared" si="68"/>
        <v>945.11132099999986</v>
      </c>
      <c r="M258" s="50">
        <f t="shared" si="69"/>
        <v>196.89819187499998</v>
      </c>
      <c r="N258" s="50">
        <f t="shared" si="70"/>
        <v>1142.0095128749999</v>
      </c>
      <c r="O258" s="52"/>
    </row>
    <row r="259" spans="1:15" s="4" customFormat="1" x14ac:dyDescent="0.2">
      <c r="A259" s="51">
        <f>IF(I259&lt;&gt;"",1+MAX($A$40:A258),"")</f>
        <v>173</v>
      </c>
      <c r="B259" s="43"/>
      <c r="C259" s="43"/>
      <c r="D259" s="44"/>
      <c r="E259" s="70" t="s">
        <v>165</v>
      </c>
      <c r="F259" s="61">
        <v>2948.4</v>
      </c>
      <c r="G259" s="53">
        <v>0.1</v>
      </c>
      <c r="H259" s="47">
        <f t="shared" si="67"/>
        <v>3243.2400000000002</v>
      </c>
      <c r="I259" s="60" t="s">
        <v>77</v>
      </c>
      <c r="J259" s="49">
        <v>3.84</v>
      </c>
      <c r="K259" s="49">
        <v>9.9600000000000009</v>
      </c>
      <c r="L259" s="50">
        <f t="shared" si="68"/>
        <v>12454.0416</v>
      </c>
      <c r="M259" s="50">
        <f t="shared" si="69"/>
        <v>32302.670400000006</v>
      </c>
      <c r="N259" s="50">
        <f t="shared" si="70"/>
        <v>44756.712000000007</v>
      </c>
      <c r="O259" s="52"/>
    </row>
    <row r="260" spans="1:15" s="4" customFormat="1" x14ac:dyDescent="0.2">
      <c r="A260" s="51">
        <f>IF(I260&lt;&gt;"",1+MAX($A$40:A259),"")</f>
        <v>174</v>
      </c>
      <c r="B260" s="43"/>
      <c r="C260" s="43"/>
      <c r="D260" s="44"/>
      <c r="E260" s="70" t="s">
        <v>162</v>
      </c>
      <c r="F260" s="61">
        <v>787.5693</v>
      </c>
      <c r="G260" s="53">
        <v>0.1</v>
      </c>
      <c r="H260" s="47">
        <f t="shared" si="67"/>
        <v>866.32623000000012</v>
      </c>
      <c r="I260" s="60" t="s">
        <v>78</v>
      </c>
      <c r="J260" s="49">
        <v>1.2</v>
      </c>
      <c r="K260" s="49">
        <v>0.25</v>
      </c>
      <c r="L260" s="50">
        <f t="shared" si="68"/>
        <v>1039.5914760000001</v>
      </c>
      <c r="M260" s="50">
        <f t="shared" si="69"/>
        <v>216.58155750000003</v>
      </c>
      <c r="N260" s="50">
        <f t="shared" si="70"/>
        <v>1256.1730335000002</v>
      </c>
      <c r="O260" s="52"/>
    </row>
    <row r="261" spans="1:15" s="4" customFormat="1" x14ac:dyDescent="0.2">
      <c r="A261" s="51">
        <f>IF(I261&lt;&gt;"",1+MAX($A$40:A260),"")</f>
        <v>175</v>
      </c>
      <c r="B261" s="43"/>
      <c r="C261" s="43"/>
      <c r="D261" s="44"/>
      <c r="E261" s="70" t="s">
        <v>163</v>
      </c>
      <c r="F261" s="61">
        <v>218.76924999999997</v>
      </c>
      <c r="G261" s="53">
        <v>0.1</v>
      </c>
      <c r="H261" s="47">
        <f t="shared" si="67"/>
        <v>240.646175</v>
      </c>
      <c r="I261" s="60" t="s">
        <v>78</v>
      </c>
      <c r="J261" s="49">
        <v>1.2</v>
      </c>
      <c r="K261" s="49">
        <v>0.25</v>
      </c>
      <c r="L261" s="50">
        <f t="shared" si="68"/>
        <v>288.77540999999997</v>
      </c>
      <c r="M261" s="50">
        <f t="shared" si="69"/>
        <v>60.16154375</v>
      </c>
      <c r="N261" s="50">
        <f t="shared" si="70"/>
        <v>348.93695374999999</v>
      </c>
      <c r="O261" s="52"/>
    </row>
    <row r="262" spans="1:15" s="4" customFormat="1" x14ac:dyDescent="0.2">
      <c r="A262" s="51" t="str">
        <f>IF(I262&lt;&gt;"",1+MAX($A$40:A261),"")</f>
        <v/>
      </c>
      <c r="B262" s="43"/>
      <c r="C262" s="43"/>
      <c r="D262" s="44"/>
      <c r="E262" s="85" t="s">
        <v>111</v>
      </c>
      <c r="F262" s="61"/>
      <c r="G262" s="53"/>
      <c r="H262" s="47" t="str">
        <f t="shared" si="67"/>
        <v/>
      </c>
      <c r="I262" s="60"/>
      <c r="J262" s="49"/>
      <c r="K262" s="49"/>
      <c r="L262" s="50" t="str">
        <f t="shared" si="68"/>
        <v/>
      </c>
      <c r="M262" s="50" t="str">
        <f t="shared" si="69"/>
        <v/>
      </c>
      <c r="N262" s="50" t="str">
        <f t="shared" si="70"/>
        <v/>
      </c>
      <c r="O262" s="52"/>
    </row>
    <row r="263" spans="1:15" s="4" customFormat="1" x14ac:dyDescent="0.2">
      <c r="A263" s="51">
        <f>IF(I263&lt;&gt;"",1+MAX($A$40:A262),"")</f>
        <v>176</v>
      </c>
      <c r="B263" s="43"/>
      <c r="C263" s="43"/>
      <c r="D263" s="44"/>
      <c r="E263" s="70" t="s">
        <v>170</v>
      </c>
      <c r="F263" s="61">
        <v>923.33999999999992</v>
      </c>
      <c r="G263" s="53">
        <v>0.1</v>
      </c>
      <c r="H263" s="47">
        <f t="shared" si="67"/>
        <v>1015.674</v>
      </c>
      <c r="I263" s="60" t="s">
        <v>80</v>
      </c>
      <c r="J263" s="49">
        <v>6.36</v>
      </c>
      <c r="K263" s="49">
        <v>12.85</v>
      </c>
      <c r="L263" s="50">
        <f t="shared" si="68"/>
        <v>6459.6866399999999</v>
      </c>
      <c r="M263" s="50">
        <f t="shared" si="69"/>
        <v>13051.410899999999</v>
      </c>
      <c r="N263" s="50">
        <f t="shared" si="70"/>
        <v>19511.097539999999</v>
      </c>
      <c r="O263" s="52"/>
    </row>
    <row r="264" spans="1:15" s="4" customFormat="1" x14ac:dyDescent="0.2">
      <c r="A264" s="51">
        <f>IF(I264&lt;&gt;"",1+MAX($A$40:A263),"")</f>
        <v>177</v>
      </c>
      <c r="B264" s="43"/>
      <c r="C264" s="43"/>
      <c r="D264" s="44"/>
      <c r="E264" s="70" t="s">
        <v>162</v>
      </c>
      <c r="F264" s="61">
        <v>1584.4004399999999</v>
      </c>
      <c r="G264" s="53">
        <v>0.1</v>
      </c>
      <c r="H264" s="47">
        <f t="shared" si="67"/>
        <v>1742.8404840000001</v>
      </c>
      <c r="I264" s="60" t="s">
        <v>78</v>
      </c>
      <c r="J264" s="49">
        <v>1.2</v>
      </c>
      <c r="K264" s="49">
        <v>0.25</v>
      </c>
      <c r="L264" s="50">
        <f t="shared" si="68"/>
        <v>2091.4085808</v>
      </c>
      <c r="M264" s="50">
        <f t="shared" si="69"/>
        <v>435.71012100000002</v>
      </c>
      <c r="N264" s="50">
        <f t="shared" si="70"/>
        <v>2527.1187018000001</v>
      </c>
      <c r="O264" s="52"/>
    </row>
    <row r="265" spans="1:15" s="4" customFormat="1" x14ac:dyDescent="0.2">
      <c r="A265" s="51">
        <f>IF(I265&lt;&gt;"",1+MAX($A$40:A264),"")</f>
        <v>178</v>
      </c>
      <c r="B265" s="43"/>
      <c r="C265" s="43"/>
      <c r="D265" s="44"/>
      <c r="E265" s="70" t="s">
        <v>171</v>
      </c>
      <c r="F265" s="61">
        <v>341.68680000000001</v>
      </c>
      <c r="G265" s="53">
        <v>0.1</v>
      </c>
      <c r="H265" s="47">
        <f t="shared" si="67"/>
        <v>375.85548000000006</v>
      </c>
      <c r="I265" s="60" t="s">
        <v>78</v>
      </c>
      <c r="J265" s="49">
        <v>1.2</v>
      </c>
      <c r="K265" s="49">
        <v>0.25</v>
      </c>
      <c r="L265" s="50">
        <f t="shared" si="68"/>
        <v>451.02657600000003</v>
      </c>
      <c r="M265" s="50">
        <f t="shared" si="69"/>
        <v>93.963870000000014</v>
      </c>
      <c r="N265" s="50">
        <f t="shared" si="70"/>
        <v>544.99044600000002</v>
      </c>
      <c r="O265" s="52"/>
    </row>
    <row r="266" spans="1:15" s="4" customFormat="1" x14ac:dyDescent="0.2">
      <c r="A266" s="51" t="str">
        <f>IF(I266&lt;&gt;"",1+MAX($A$40:A265),"")</f>
        <v/>
      </c>
      <c r="B266" s="43"/>
      <c r="C266" s="43"/>
      <c r="D266" s="44"/>
      <c r="E266" s="67" t="s">
        <v>116</v>
      </c>
      <c r="F266" s="66"/>
      <c r="G266" s="65"/>
      <c r="H266" s="65"/>
      <c r="I266" s="65"/>
      <c r="J266" s="49"/>
      <c r="K266" s="49"/>
      <c r="L266" s="50" t="str">
        <f t="shared" si="27"/>
        <v/>
      </c>
      <c r="M266" s="50" t="str">
        <f t="shared" si="28"/>
        <v/>
      </c>
      <c r="N266" s="50" t="str">
        <f t="shared" si="29"/>
        <v/>
      </c>
      <c r="O266" s="52"/>
    </row>
    <row r="267" spans="1:15" s="4" customFormat="1" x14ac:dyDescent="0.2">
      <c r="A267" s="51" t="str">
        <f>IF(I267&lt;&gt;"",1+MAX($A$40:A266),"")</f>
        <v/>
      </c>
      <c r="B267" s="43"/>
      <c r="C267" s="43"/>
      <c r="D267" s="44"/>
      <c r="E267" s="134" t="s">
        <v>85</v>
      </c>
      <c r="F267" s="66"/>
      <c r="G267" s="65"/>
      <c r="H267" s="65"/>
      <c r="I267" s="65"/>
      <c r="J267" s="49"/>
      <c r="K267" s="49"/>
      <c r="L267" s="50" t="str">
        <f t="shared" si="27"/>
        <v/>
      </c>
      <c r="M267" s="50" t="str">
        <f t="shared" si="28"/>
        <v/>
      </c>
      <c r="N267" s="50" t="str">
        <f t="shared" si="29"/>
        <v/>
      </c>
      <c r="O267" s="52"/>
    </row>
    <row r="268" spans="1:15" s="4" customFormat="1" x14ac:dyDescent="0.25">
      <c r="A268" s="51">
        <f>IF(I268&lt;&gt;"",1+MAX($A$40:A267),"")</f>
        <v>179</v>
      </c>
      <c r="B268" s="43"/>
      <c r="C268" s="43"/>
      <c r="D268" s="44"/>
      <c r="E268" s="63" t="s">
        <v>86</v>
      </c>
      <c r="F268" s="66">
        <v>128.1576</v>
      </c>
      <c r="G268" s="53">
        <v>0.1</v>
      </c>
      <c r="H268" s="47">
        <f t="shared" ref="H268" si="71">IF(F268=0,"",F268*(1+G268))</f>
        <v>140.97336000000001</v>
      </c>
      <c r="I268" s="65" t="s">
        <v>77</v>
      </c>
      <c r="J268" s="49">
        <v>2.2599999999999998</v>
      </c>
      <c r="K268" s="49">
        <v>7.54</v>
      </c>
      <c r="L268" s="50">
        <f t="shared" si="27"/>
        <v>318.5997936</v>
      </c>
      <c r="M268" s="50">
        <f t="shared" si="28"/>
        <v>1062.9391344000001</v>
      </c>
      <c r="N268" s="50">
        <f t="shared" si="29"/>
        <v>1381.5389279999999</v>
      </c>
      <c r="O268" s="52"/>
    </row>
    <row r="269" spans="1:15" s="4" customFormat="1" x14ac:dyDescent="0.25">
      <c r="A269" s="51" t="str">
        <f>IF(I269&lt;&gt;"",1+MAX($A$40:A268),"")</f>
        <v/>
      </c>
      <c r="B269" s="43"/>
      <c r="C269" s="43"/>
      <c r="D269" s="44"/>
      <c r="E269" s="64" t="s">
        <v>87</v>
      </c>
      <c r="F269" s="66"/>
      <c r="G269" s="65"/>
      <c r="H269" s="65"/>
      <c r="I269" s="65"/>
      <c r="J269" s="49"/>
      <c r="K269" s="49"/>
      <c r="L269" s="50" t="str">
        <f t="shared" si="27"/>
        <v/>
      </c>
      <c r="M269" s="50" t="str">
        <f t="shared" si="28"/>
        <v/>
      </c>
      <c r="N269" s="50" t="str">
        <f t="shared" si="29"/>
        <v/>
      </c>
      <c r="O269" s="52"/>
    </row>
    <row r="270" spans="1:15" s="4" customFormat="1" x14ac:dyDescent="0.25">
      <c r="A270" s="51">
        <f>IF(I270&lt;&gt;"",1+MAX($A$40:A269),"")</f>
        <v>180</v>
      </c>
      <c r="B270" s="43"/>
      <c r="C270" s="43"/>
      <c r="D270" s="44"/>
      <c r="E270" s="62" t="s">
        <v>88</v>
      </c>
      <c r="F270" s="66">
        <v>2.4087111111111112</v>
      </c>
      <c r="G270" s="53">
        <v>0.1</v>
      </c>
      <c r="H270" s="47">
        <f t="shared" ref="H270" si="72">IF(F270=0,"",F270*(1+G270))</f>
        <v>2.6495822222222225</v>
      </c>
      <c r="I270" s="65" t="s">
        <v>83</v>
      </c>
      <c r="J270" s="49">
        <v>325</v>
      </c>
      <c r="K270" s="49">
        <v>240</v>
      </c>
      <c r="L270" s="50">
        <f t="shared" si="27"/>
        <v>861.11422222222234</v>
      </c>
      <c r="M270" s="50">
        <f t="shared" si="28"/>
        <v>635.89973333333342</v>
      </c>
      <c r="N270" s="50">
        <f t="shared" si="29"/>
        <v>1497.0139555555556</v>
      </c>
      <c r="O270" s="52"/>
    </row>
    <row r="271" spans="1:15" s="4" customFormat="1" x14ac:dyDescent="0.25">
      <c r="A271" s="51">
        <f>IF(I271&lt;&gt;"",1+MAX($A$40:A270),"")</f>
        <v>181</v>
      </c>
      <c r="B271" s="43"/>
      <c r="C271" s="43"/>
      <c r="D271" s="44"/>
      <c r="E271" s="63" t="s">
        <v>106</v>
      </c>
      <c r="F271" s="66">
        <v>230.56040000000002</v>
      </c>
      <c r="G271" s="53">
        <v>0.1</v>
      </c>
      <c r="H271" s="47">
        <f t="shared" ref="H271" si="73">IF(F271=0,"",F271*(1+G271))</f>
        <v>253.61644000000004</v>
      </c>
      <c r="I271" s="65" t="s">
        <v>77</v>
      </c>
      <c r="J271" s="49">
        <v>2.2599999999999998</v>
      </c>
      <c r="K271" s="49">
        <v>7.54</v>
      </c>
      <c r="L271" s="50">
        <f t="shared" si="27"/>
        <v>573.17315440000004</v>
      </c>
      <c r="M271" s="50">
        <f t="shared" si="28"/>
        <v>1912.2679576000003</v>
      </c>
      <c r="N271" s="50">
        <f t="shared" si="29"/>
        <v>2485.4411120000004</v>
      </c>
      <c r="O271" s="52"/>
    </row>
    <row r="272" spans="1:15" s="4" customFormat="1" x14ac:dyDescent="0.25">
      <c r="A272" s="51" t="str">
        <f>IF(I272&lt;&gt;"",1+MAX($A$40:A271),"")</f>
        <v/>
      </c>
      <c r="B272" s="43"/>
      <c r="C272" s="43"/>
      <c r="D272" s="44"/>
      <c r="E272" s="64" t="s">
        <v>87</v>
      </c>
      <c r="F272" s="66"/>
      <c r="G272" s="65"/>
      <c r="H272" s="65"/>
      <c r="I272" s="65"/>
      <c r="J272" s="49"/>
      <c r="K272" s="49"/>
      <c r="L272" s="50" t="str">
        <f t="shared" si="27"/>
        <v/>
      </c>
      <c r="M272" s="50" t="str">
        <f t="shared" si="28"/>
        <v/>
      </c>
      <c r="N272" s="50" t="str">
        <f t="shared" si="29"/>
        <v/>
      </c>
      <c r="O272" s="52"/>
    </row>
    <row r="273" spans="1:15" s="4" customFormat="1" x14ac:dyDescent="0.25">
      <c r="A273" s="51">
        <f>IF(I273&lt;&gt;"",1+MAX($A$40:A272),"")</f>
        <v>182</v>
      </c>
      <c r="B273" s="43"/>
      <c r="C273" s="43"/>
      <c r="D273" s="44"/>
      <c r="E273" s="62" t="s">
        <v>88</v>
      </c>
      <c r="F273" s="66">
        <v>4.3333629629629637</v>
      </c>
      <c r="G273" s="53">
        <v>0.1</v>
      </c>
      <c r="H273" s="47">
        <f t="shared" ref="H273" si="74">IF(F273=0,"",F273*(1+G273))</f>
        <v>4.7666992592592603</v>
      </c>
      <c r="I273" s="65" t="s">
        <v>83</v>
      </c>
      <c r="J273" s="49">
        <v>325</v>
      </c>
      <c r="K273" s="49">
        <v>240</v>
      </c>
      <c r="L273" s="50">
        <f t="shared" ref="L273:L354" si="75">IF(F273=0,"",J273*H273)</f>
        <v>1549.1772592592597</v>
      </c>
      <c r="M273" s="50">
        <f t="shared" ref="M273:M354" si="76">IF(F273=0,"",K273*H273)</f>
        <v>1144.0078222222226</v>
      </c>
      <c r="N273" s="50">
        <f t="shared" ref="N273:N354" si="77">IF(F273=0,"",L273+M273)</f>
        <v>2693.1850814814825</v>
      </c>
      <c r="O273" s="52"/>
    </row>
    <row r="274" spans="1:15" s="4" customFormat="1" x14ac:dyDescent="0.25">
      <c r="A274" s="51">
        <f>IF(I274&lt;&gt;"",1+MAX($A$40:A273),"")</f>
        <v>183</v>
      </c>
      <c r="B274" s="43"/>
      <c r="C274" s="43"/>
      <c r="D274" s="44"/>
      <c r="E274" s="63" t="s">
        <v>89</v>
      </c>
      <c r="F274" s="66">
        <v>240.9119</v>
      </c>
      <c r="G274" s="53">
        <v>0.1</v>
      </c>
      <c r="H274" s="47">
        <f t="shared" ref="H274" si="78">IF(F274=0,"",F274*(1+G274))</f>
        <v>265.00309000000004</v>
      </c>
      <c r="I274" s="65" t="s">
        <v>77</v>
      </c>
      <c r="J274" s="49">
        <v>3.84</v>
      </c>
      <c r="K274" s="49">
        <v>9.9600000000000009</v>
      </c>
      <c r="L274" s="50">
        <f t="shared" si="75"/>
        <v>1017.6118656000001</v>
      </c>
      <c r="M274" s="50">
        <f t="shared" si="76"/>
        <v>2639.4307764000005</v>
      </c>
      <c r="N274" s="50">
        <f t="shared" si="77"/>
        <v>3657.0426420000003</v>
      </c>
      <c r="O274" s="52"/>
    </row>
    <row r="275" spans="1:15" s="4" customFormat="1" x14ac:dyDescent="0.25">
      <c r="A275" s="51" t="str">
        <f>IF(I275&lt;&gt;"",1+MAX($A$40:A274),"")</f>
        <v/>
      </c>
      <c r="B275" s="43"/>
      <c r="C275" s="43"/>
      <c r="D275" s="44"/>
      <c r="E275" s="64" t="s">
        <v>84</v>
      </c>
      <c r="F275" s="66"/>
      <c r="G275" s="65"/>
      <c r="H275" s="65"/>
      <c r="I275" s="65"/>
      <c r="J275" s="49"/>
      <c r="K275" s="49"/>
      <c r="L275" s="50" t="str">
        <f t="shared" si="75"/>
        <v/>
      </c>
      <c r="M275" s="50" t="str">
        <f t="shared" si="76"/>
        <v/>
      </c>
      <c r="N275" s="50" t="str">
        <f t="shared" si="77"/>
        <v/>
      </c>
      <c r="O275" s="52"/>
    </row>
    <row r="276" spans="1:15" s="4" customFormat="1" x14ac:dyDescent="0.25">
      <c r="A276" s="51">
        <f>IF(I276&lt;&gt;"",1+MAX($A$40:A275),"")</f>
        <v>184</v>
      </c>
      <c r="B276" s="43"/>
      <c r="C276" s="43"/>
      <c r="D276" s="44"/>
      <c r="E276" s="62" t="s">
        <v>90</v>
      </c>
      <c r="F276" s="66">
        <v>1896.3505517293231</v>
      </c>
      <c r="G276" s="53">
        <v>0.1</v>
      </c>
      <c r="H276" s="47">
        <f t="shared" ref="H276" si="79">IF(F276=0,"",F276*(1+G276))</f>
        <v>2085.9856069022558</v>
      </c>
      <c r="I276" s="65" t="s">
        <v>78</v>
      </c>
      <c r="J276" s="49">
        <v>1.2</v>
      </c>
      <c r="K276" s="49">
        <v>0.25</v>
      </c>
      <c r="L276" s="50">
        <f t="shared" si="75"/>
        <v>2503.1827282827066</v>
      </c>
      <c r="M276" s="50">
        <f t="shared" si="76"/>
        <v>521.49640172556394</v>
      </c>
      <c r="N276" s="50">
        <f t="shared" si="77"/>
        <v>3024.6791300082705</v>
      </c>
      <c r="O276" s="52"/>
    </row>
    <row r="277" spans="1:15" s="4" customFormat="1" x14ac:dyDescent="0.25">
      <c r="A277" s="51">
        <f>IF(I277&lt;&gt;"",1+MAX($A$40:A276),"")</f>
        <v>185</v>
      </c>
      <c r="B277" s="43"/>
      <c r="C277" s="43"/>
      <c r="D277" s="44"/>
      <c r="E277" s="63" t="s">
        <v>91</v>
      </c>
      <c r="F277" s="66">
        <v>24.682800000000004</v>
      </c>
      <c r="G277" s="53">
        <v>0.1</v>
      </c>
      <c r="H277" s="47">
        <f t="shared" ref="H277" si="80">IF(F277=0,"",F277*(1+G277))</f>
        <v>27.151080000000007</v>
      </c>
      <c r="I277" s="65" t="s">
        <v>77</v>
      </c>
      <c r="J277" s="49">
        <v>2.2599999999999998</v>
      </c>
      <c r="K277" s="49">
        <v>7.54</v>
      </c>
      <c r="L277" s="50">
        <f t="shared" si="75"/>
        <v>61.361440800000011</v>
      </c>
      <c r="M277" s="50">
        <f t="shared" si="76"/>
        <v>204.71914320000005</v>
      </c>
      <c r="N277" s="50">
        <f t="shared" si="77"/>
        <v>266.08058400000004</v>
      </c>
      <c r="O277" s="52"/>
    </row>
    <row r="278" spans="1:15" s="4" customFormat="1" x14ac:dyDescent="0.25">
      <c r="A278" s="51" t="str">
        <f>IF(I278&lt;&gt;"",1+MAX($A$40:A277),"")</f>
        <v/>
      </c>
      <c r="B278" s="43"/>
      <c r="C278" s="43"/>
      <c r="D278" s="44"/>
      <c r="E278" s="64" t="s">
        <v>87</v>
      </c>
      <c r="F278" s="66"/>
      <c r="G278" s="65"/>
      <c r="H278" s="65"/>
      <c r="I278" s="65"/>
      <c r="J278" s="49"/>
      <c r="K278" s="49"/>
      <c r="L278" s="50" t="str">
        <f t="shared" si="75"/>
        <v/>
      </c>
      <c r="M278" s="50" t="str">
        <f t="shared" si="76"/>
        <v/>
      </c>
      <c r="N278" s="50" t="str">
        <f t="shared" si="77"/>
        <v/>
      </c>
      <c r="O278" s="52"/>
    </row>
    <row r="279" spans="1:15" s="4" customFormat="1" x14ac:dyDescent="0.25">
      <c r="A279" s="51">
        <f>IF(I279&lt;&gt;"",1+MAX($A$40:A278),"")</f>
        <v>186</v>
      </c>
      <c r="B279" s="43"/>
      <c r="C279" s="43"/>
      <c r="D279" s="44"/>
      <c r="E279" s="62" t="s">
        <v>88</v>
      </c>
      <c r="F279" s="68">
        <v>0.46391111111111122</v>
      </c>
      <c r="G279" s="53">
        <v>0.1</v>
      </c>
      <c r="H279" s="69">
        <f t="shared" ref="H279" si="81">IF(F279=0,"",F279*(1+G279))</f>
        <v>0.51030222222222243</v>
      </c>
      <c r="I279" s="65" t="s">
        <v>83</v>
      </c>
      <c r="J279" s="49">
        <v>325</v>
      </c>
      <c r="K279" s="49">
        <v>240</v>
      </c>
      <c r="L279" s="50">
        <f t="shared" si="75"/>
        <v>165.84822222222229</v>
      </c>
      <c r="M279" s="50">
        <f t="shared" si="76"/>
        <v>122.47253333333339</v>
      </c>
      <c r="N279" s="50">
        <f t="shared" si="77"/>
        <v>288.32075555555571</v>
      </c>
      <c r="O279" s="52"/>
    </row>
    <row r="280" spans="1:15" s="4" customFormat="1" x14ac:dyDescent="0.25">
      <c r="A280" s="51">
        <f>IF(I280&lt;&gt;"",1+MAX($A$40:A279),"")</f>
        <v>187</v>
      </c>
      <c r="B280" s="43"/>
      <c r="C280" s="43"/>
      <c r="D280" s="44"/>
      <c r="E280" s="63" t="s">
        <v>94</v>
      </c>
      <c r="F280" s="66">
        <v>809.14</v>
      </c>
      <c r="G280" s="53">
        <v>0.1</v>
      </c>
      <c r="H280" s="47">
        <f t="shared" ref="H280" si="82">IF(F280=0,"",F280*(1+G280))</f>
        <v>890.05400000000009</v>
      </c>
      <c r="I280" s="65" t="s">
        <v>77</v>
      </c>
      <c r="J280" s="49">
        <v>5.98</v>
      </c>
      <c r="K280" s="49">
        <v>12.8</v>
      </c>
      <c r="L280" s="50">
        <f t="shared" si="75"/>
        <v>5322.5229200000012</v>
      </c>
      <c r="M280" s="50">
        <f t="shared" si="76"/>
        <v>11392.691200000001</v>
      </c>
      <c r="N280" s="50">
        <f t="shared" si="77"/>
        <v>16715.214120000004</v>
      </c>
      <c r="O280" s="52"/>
    </row>
    <row r="281" spans="1:15" s="4" customFormat="1" x14ac:dyDescent="0.25">
      <c r="A281" s="51" t="str">
        <f>IF(I281&lt;&gt;"",1+MAX($A$40:A280),"")</f>
        <v/>
      </c>
      <c r="B281" s="43"/>
      <c r="C281" s="43"/>
      <c r="D281" s="44"/>
      <c r="E281" s="64" t="s">
        <v>84</v>
      </c>
      <c r="F281" s="66"/>
      <c r="G281" s="65"/>
      <c r="H281" s="65"/>
      <c r="I281" s="65"/>
      <c r="J281" s="49"/>
      <c r="K281" s="49"/>
      <c r="L281" s="50" t="str">
        <f t="shared" si="75"/>
        <v/>
      </c>
      <c r="M281" s="50" t="str">
        <f t="shared" si="76"/>
        <v/>
      </c>
      <c r="N281" s="50" t="str">
        <f t="shared" si="77"/>
        <v/>
      </c>
      <c r="O281" s="52"/>
    </row>
    <row r="282" spans="1:15" s="4" customFormat="1" x14ac:dyDescent="0.25">
      <c r="A282" s="51">
        <f>IF(I282&lt;&gt;"",1+MAX($A$40:A281),"")</f>
        <v>188</v>
      </c>
      <c r="B282" s="43"/>
      <c r="C282" s="43"/>
      <c r="D282" s="44"/>
      <c r="E282" s="62" t="s">
        <v>90</v>
      </c>
      <c r="F282" s="66">
        <v>738.04629277153549</v>
      </c>
      <c r="G282" s="53">
        <v>0.1</v>
      </c>
      <c r="H282" s="47">
        <f t="shared" ref="H282" si="83">IF(F282=0,"",F282*(1+G282))</f>
        <v>811.85092204868909</v>
      </c>
      <c r="I282" s="65" t="s">
        <v>78</v>
      </c>
      <c r="J282" s="49">
        <v>1.2</v>
      </c>
      <c r="K282" s="49">
        <v>0.25</v>
      </c>
      <c r="L282" s="50">
        <f t="shared" si="75"/>
        <v>974.2211064584269</v>
      </c>
      <c r="M282" s="50">
        <f t="shared" si="76"/>
        <v>202.96273051217227</v>
      </c>
      <c r="N282" s="50">
        <f t="shared" si="77"/>
        <v>1177.1838369705993</v>
      </c>
      <c r="O282" s="52"/>
    </row>
    <row r="283" spans="1:15" s="4" customFormat="1" x14ac:dyDescent="0.25">
      <c r="A283" s="51">
        <f>IF(I283&lt;&gt;"",1+MAX($A$40:A282),"")</f>
        <v>189</v>
      </c>
      <c r="B283" s="43"/>
      <c r="C283" s="43"/>
      <c r="D283" s="44"/>
      <c r="E283" s="63" t="s">
        <v>107</v>
      </c>
      <c r="F283" s="66">
        <v>117.49790000000002</v>
      </c>
      <c r="G283" s="53">
        <v>0.1</v>
      </c>
      <c r="H283" s="47">
        <f t="shared" ref="H283:H284" si="84">IF(F283=0,"",F283*(1+G283))</f>
        <v>129.24769000000003</v>
      </c>
      <c r="I283" s="65" t="s">
        <v>77</v>
      </c>
      <c r="J283" s="49">
        <v>3.84</v>
      </c>
      <c r="K283" s="49">
        <v>9.9600000000000009</v>
      </c>
      <c r="L283" s="50">
        <f t="shared" si="75"/>
        <v>496.31112960000013</v>
      </c>
      <c r="M283" s="50">
        <f t="shared" si="76"/>
        <v>1287.3069924000004</v>
      </c>
      <c r="N283" s="50">
        <f t="shared" si="77"/>
        <v>1783.6181220000005</v>
      </c>
      <c r="O283" s="52"/>
    </row>
    <row r="284" spans="1:15" s="4" customFormat="1" x14ac:dyDescent="0.25">
      <c r="A284" s="51">
        <f>IF(I284&lt;&gt;"",1+MAX($A$40:A283),"")</f>
        <v>190</v>
      </c>
      <c r="B284" s="43"/>
      <c r="C284" s="43"/>
      <c r="D284" s="44"/>
      <c r="E284" s="63" t="s">
        <v>108</v>
      </c>
      <c r="F284" s="66">
        <v>117.49790000000002</v>
      </c>
      <c r="G284" s="53">
        <v>0.1</v>
      </c>
      <c r="H284" s="47">
        <f t="shared" si="84"/>
        <v>129.24769000000003</v>
      </c>
      <c r="I284" s="65" t="s">
        <v>77</v>
      </c>
      <c r="J284" s="49">
        <v>5.98</v>
      </c>
      <c r="K284" s="49">
        <v>12.8</v>
      </c>
      <c r="L284" s="50">
        <f t="shared" si="75"/>
        <v>772.90118620000021</v>
      </c>
      <c r="M284" s="50">
        <f t="shared" si="76"/>
        <v>1654.3704320000006</v>
      </c>
      <c r="N284" s="50">
        <f t="shared" si="77"/>
        <v>2427.2716182000008</v>
      </c>
      <c r="O284" s="52"/>
    </row>
    <row r="285" spans="1:15" s="4" customFormat="1" x14ac:dyDescent="0.25">
      <c r="A285" s="51" t="str">
        <f>IF(I285&lt;&gt;"",1+MAX($A$40:A284),"")</f>
        <v/>
      </c>
      <c r="B285" s="43"/>
      <c r="C285" s="43"/>
      <c r="D285" s="44"/>
      <c r="E285" s="64" t="s">
        <v>87</v>
      </c>
      <c r="F285" s="66"/>
      <c r="G285" s="65"/>
      <c r="H285" s="65"/>
      <c r="I285" s="65"/>
      <c r="J285" s="49"/>
      <c r="K285" s="49"/>
      <c r="L285" s="50" t="str">
        <f t="shared" si="75"/>
        <v/>
      </c>
      <c r="M285" s="50" t="str">
        <f t="shared" si="76"/>
        <v/>
      </c>
      <c r="N285" s="50" t="str">
        <f t="shared" si="77"/>
        <v/>
      </c>
      <c r="O285" s="52"/>
    </row>
    <row r="286" spans="1:15" s="4" customFormat="1" x14ac:dyDescent="0.25">
      <c r="A286" s="51">
        <f>IF(I286&lt;&gt;"",1+MAX($A$40:A285),"")</f>
        <v>191</v>
      </c>
      <c r="B286" s="43"/>
      <c r="C286" s="43"/>
      <c r="D286" s="44"/>
      <c r="E286" s="62" t="s">
        <v>88</v>
      </c>
      <c r="F286" s="66">
        <v>1.4796031851851854</v>
      </c>
      <c r="G286" s="53">
        <v>0.1</v>
      </c>
      <c r="H286" s="47">
        <f t="shared" ref="H286" si="85">IF(F286=0,"",F286*(1+G286))</f>
        <v>1.6275635037037042</v>
      </c>
      <c r="I286" s="65" t="s">
        <v>83</v>
      </c>
      <c r="J286" s="49">
        <v>325</v>
      </c>
      <c r="K286" s="49">
        <v>240</v>
      </c>
      <c r="L286" s="50">
        <f t="shared" si="75"/>
        <v>528.95813870370387</v>
      </c>
      <c r="M286" s="50">
        <f t="shared" si="76"/>
        <v>390.61524088888899</v>
      </c>
      <c r="N286" s="50">
        <f t="shared" si="77"/>
        <v>919.5733795925928</v>
      </c>
      <c r="O286" s="52"/>
    </row>
    <row r="287" spans="1:15" s="4" customFormat="1" x14ac:dyDescent="0.25">
      <c r="A287" s="51" t="str">
        <f>IF(I287&lt;&gt;"",1+MAX($A$40:A286),"")</f>
        <v/>
      </c>
      <c r="B287" s="43"/>
      <c r="C287" s="43"/>
      <c r="D287" s="44"/>
      <c r="E287" s="64" t="s">
        <v>84</v>
      </c>
      <c r="F287" s="66"/>
      <c r="G287" s="65"/>
      <c r="H287" s="65"/>
      <c r="I287" s="65"/>
      <c r="J287" s="49"/>
      <c r="K287" s="49"/>
      <c r="L287" s="50" t="str">
        <f t="shared" si="75"/>
        <v/>
      </c>
      <c r="M287" s="50" t="str">
        <f t="shared" si="76"/>
        <v/>
      </c>
      <c r="N287" s="50" t="str">
        <f t="shared" si="77"/>
        <v/>
      </c>
      <c r="O287" s="52"/>
    </row>
    <row r="288" spans="1:15" s="4" customFormat="1" x14ac:dyDescent="0.25">
      <c r="A288" s="51">
        <f>IF(I288&lt;&gt;"",1+MAX($A$40:A287),"")</f>
        <v>192</v>
      </c>
      <c r="B288" s="43"/>
      <c r="C288" s="43"/>
      <c r="D288" s="44"/>
      <c r="E288" s="62" t="s">
        <v>96</v>
      </c>
      <c r="F288" s="66">
        <v>213.54848742499999</v>
      </c>
      <c r="G288" s="53">
        <v>0.1</v>
      </c>
      <c r="H288" s="47">
        <f t="shared" ref="H288:H289" si="86">IF(F288=0,"",F288*(1+G288))</f>
        <v>234.90333616750002</v>
      </c>
      <c r="I288" s="65" t="s">
        <v>78</v>
      </c>
      <c r="J288" s="49">
        <v>1.2</v>
      </c>
      <c r="K288" s="49">
        <v>0.25</v>
      </c>
      <c r="L288" s="50">
        <f t="shared" si="75"/>
        <v>281.88400340100003</v>
      </c>
      <c r="M288" s="50">
        <f t="shared" si="76"/>
        <v>58.725834041875004</v>
      </c>
      <c r="N288" s="50">
        <f t="shared" si="77"/>
        <v>340.609837442875</v>
      </c>
      <c r="O288" s="52"/>
    </row>
    <row r="289" spans="1:15" s="4" customFormat="1" x14ac:dyDescent="0.25">
      <c r="A289" s="51">
        <f>IF(I289&lt;&gt;"",1+MAX($A$40:A288),"")</f>
        <v>193</v>
      </c>
      <c r="B289" s="43"/>
      <c r="C289" s="43"/>
      <c r="D289" s="44"/>
      <c r="E289" s="62" t="s">
        <v>97</v>
      </c>
      <c r="F289" s="66">
        <v>319.92282760299628</v>
      </c>
      <c r="G289" s="53">
        <v>0.1</v>
      </c>
      <c r="H289" s="47">
        <f t="shared" si="86"/>
        <v>351.91511036329592</v>
      </c>
      <c r="I289" s="65" t="s">
        <v>78</v>
      </c>
      <c r="J289" s="49">
        <v>1.2</v>
      </c>
      <c r="K289" s="49">
        <v>0.25</v>
      </c>
      <c r="L289" s="50">
        <f t="shared" si="75"/>
        <v>422.2981324359551</v>
      </c>
      <c r="M289" s="50">
        <f t="shared" si="76"/>
        <v>87.978777590823981</v>
      </c>
      <c r="N289" s="50">
        <f t="shared" si="77"/>
        <v>510.27691002677909</v>
      </c>
      <c r="O289" s="52"/>
    </row>
    <row r="290" spans="1:15" s="4" customFormat="1" x14ac:dyDescent="0.2">
      <c r="A290" s="51" t="str">
        <f>IF(I290&lt;&gt;"",1+MAX($A$40:A289),"")</f>
        <v/>
      </c>
      <c r="B290" s="43"/>
      <c r="C290" s="43"/>
      <c r="D290" s="44"/>
      <c r="E290" s="134" t="s">
        <v>100</v>
      </c>
      <c r="F290" s="66"/>
      <c r="G290" s="65"/>
      <c r="H290" s="65"/>
      <c r="I290" s="65"/>
      <c r="J290" s="49"/>
      <c r="K290" s="49"/>
      <c r="L290" s="50" t="str">
        <f t="shared" si="75"/>
        <v/>
      </c>
      <c r="M290" s="50" t="str">
        <f t="shared" si="76"/>
        <v/>
      </c>
      <c r="N290" s="50" t="str">
        <f t="shared" si="77"/>
        <v/>
      </c>
      <c r="O290" s="52"/>
    </row>
    <row r="291" spans="1:15" s="4" customFormat="1" x14ac:dyDescent="0.25">
      <c r="A291" s="51">
        <f>IF(I291&lt;&gt;"",1+MAX($A$40:A290),"")</f>
        <v>194</v>
      </c>
      <c r="B291" s="43"/>
      <c r="C291" s="43"/>
      <c r="D291" s="44"/>
      <c r="E291" s="63" t="s">
        <v>109</v>
      </c>
      <c r="F291" s="66">
        <v>26.01</v>
      </c>
      <c r="G291" s="53">
        <v>0.1</v>
      </c>
      <c r="H291" s="47">
        <f t="shared" ref="H291" si="87">IF(F291=0,"",F291*(1+G291))</f>
        <v>28.611000000000004</v>
      </c>
      <c r="I291" s="65" t="s">
        <v>80</v>
      </c>
      <c r="J291" s="49">
        <v>48</v>
      </c>
      <c r="K291" s="49">
        <v>32</v>
      </c>
      <c r="L291" s="50">
        <f t="shared" si="75"/>
        <v>1373.3280000000002</v>
      </c>
      <c r="M291" s="50">
        <f t="shared" si="76"/>
        <v>915.55200000000013</v>
      </c>
      <c r="N291" s="50">
        <f t="shared" si="77"/>
        <v>2288.88</v>
      </c>
      <c r="O291" s="52"/>
    </row>
    <row r="292" spans="1:15" s="4" customFormat="1" x14ac:dyDescent="0.25">
      <c r="A292" s="51" t="str">
        <f>IF(I292&lt;&gt;"",1+MAX($A$40:A291),"")</f>
        <v/>
      </c>
      <c r="B292" s="43"/>
      <c r="C292" s="43"/>
      <c r="D292" s="44"/>
      <c r="E292" s="64" t="s">
        <v>84</v>
      </c>
      <c r="F292" s="66"/>
      <c r="G292" s="65"/>
      <c r="H292" s="65"/>
      <c r="I292" s="65"/>
      <c r="J292" s="49"/>
      <c r="K292" s="49"/>
      <c r="L292" s="50" t="str">
        <f t="shared" si="75"/>
        <v/>
      </c>
      <c r="M292" s="50" t="str">
        <f t="shared" si="76"/>
        <v/>
      </c>
      <c r="N292" s="50" t="str">
        <f t="shared" si="77"/>
        <v/>
      </c>
      <c r="O292" s="52"/>
    </row>
    <row r="293" spans="1:15" s="4" customFormat="1" x14ac:dyDescent="0.25">
      <c r="A293" s="51">
        <f>IF(I293&lt;&gt;"",1+MAX($A$40:A292),"")</f>
        <v>195</v>
      </c>
      <c r="B293" s="43"/>
      <c r="C293" s="43"/>
      <c r="D293" s="44"/>
      <c r="E293" s="62" t="s">
        <v>102</v>
      </c>
      <c r="F293" s="66">
        <v>108.51371999999999</v>
      </c>
      <c r="G293" s="53">
        <v>0.1</v>
      </c>
      <c r="H293" s="47">
        <f t="shared" ref="H293" si="88">IF(F293=0,"",F293*(1+G293))</f>
        <v>119.365092</v>
      </c>
      <c r="I293" s="65" t="s">
        <v>78</v>
      </c>
      <c r="J293" s="49">
        <v>1.2</v>
      </c>
      <c r="K293" s="49">
        <v>0.25</v>
      </c>
      <c r="L293" s="50">
        <f t="shared" si="75"/>
        <v>143.23811040000001</v>
      </c>
      <c r="M293" s="50">
        <f t="shared" si="76"/>
        <v>29.841273000000001</v>
      </c>
      <c r="N293" s="50">
        <f t="shared" si="77"/>
        <v>173.07938340000001</v>
      </c>
      <c r="O293" s="52"/>
    </row>
    <row r="294" spans="1:15" s="4" customFormat="1" x14ac:dyDescent="0.25">
      <c r="A294" s="51">
        <f>IF(I294&lt;&gt;"",1+MAX($A$40:A293),"")</f>
        <v>196</v>
      </c>
      <c r="B294" s="43"/>
      <c r="C294" s="43"/>
      <c r="D294" s="44"/>
      <c r="E294" s="63" t="s">
        <v>101</v>
      </c>
      <c r="F294" s="66">
        <v>34.26</v>
      </c>
      <c r="G294" s="53">
        <v>0.1</v>
      </c>
      <c r="H294" s="47">
        <f t="shared" ref="H294" si="89">IF(F294=0,"",F294*(1+G294))</f>
        <v>37.686</v>
      </c>
      <c r="I294" s="65" t="s">
        <v>80</v>
      </c>
      <c r="J294" s="49">
        <v>32</v>
      </c>
      <c r="K294" s="49">
        <v>25</v>
      </c>
      <c r="L294" s="50">
        <f t="shared" si="75"/>
        <v>1205.952</v>
      </c>
      <c r="M294" s="50">
        <f t="shared" si="76"/>
        <v>942.15</v>
      </c>
      <c r="N294" s="50">
        <f t="shared" si="77"/>
        <v>2148.1019999999999</v>
      </c>
      <c r="O294" s="52"/>
    </row>
    <row r="295" spans="1:15" s="4" customFormat="1" x14ac:dyDescent="0.25">
      <c r="A295" s="51" t="str">
        <f>IF(I295&lt;&gt;"",1+MAX($A$40:A294),"")</f>
        <v/>
      </c>
      <c r="B295" s="43"/>
      <c r="C295" s="43"/>
      <c r="D295" s="44"/>
      <c r="E295" s="64" t="s">
        <v>84</v>
      </c>
      <c r="F295" s="66"/>
      <c r="G295" s="65"/>
      <c r="H295" s="65"/>
      <c r="I295" s="65"/>
      <c r="J295" s="49"/>
      <c r="K295" s="49"/>
      <c r="L295" s="50" t="str">
        <f t="shared" si="75"/>
        <v/>
      </c>
      <c r="M295" s="50" t="str">
        <f t="shared" si="76"/>
        <v/>
      </c>
      <c r="N295" s="50" t="str">
        <f t="shared" si="77"/>
        <v/>
      </c>
      <c r="O295" s="52"/>
    </row>
    <row r="296" spans="1:15" s="4" customFormat="1" x14ac:dyDescent="0.25">
      <c r="A296" s="51">
        <f>IF(I296&lt;&gt;"",1+MAX($A$40:A295),"")</f>
        <v>197</v>
      </c>
      <c r="B296" s="43"/>
      <c r="C296" s="43"/>
      <c r="D296" s="44"/>
      <c r="E296" s="62" t="s">
        <v>102</v>
      </c>
      <c r="F296" s="66">
        <v>142.93271999999999</v>
      </c>
      <c r="G296" s="53">
        <v>0.1</v>
      </c>
      <c r="H296" s="47">
        <f t="shared" ref="H296" si="90">IF(F296=0,"",F296*(1+G296))</f>
        <v>157.22599199999999</v>
      </c>
      <c r="I296" s="65" t="s">
        <v>78</v>
      </c>
      <c r="J296" s="49">
        <v>1.2</v>
      </c>
      <c r="K296" s="49">
        <v>0.25</v>
      </c>
      <c r="L296" s="50">
        <f t="shared" si="75"/>
        <v>188.67119039999997</v>
      </c>
      <c r="M296" s="50">
        <f t="shared" si="76"/>
        <v>39.306497999999998</v>
      </c>
      <c r="N296" s="50">
        <f t="shared" si="77"/>
        <v>227.97768839999998</v>
      </c>
      <c r="O296" s="52"/>
    </row>
    <row r="297" spans="1:15" s="4" customFormat="1" x14ac:dyDescent="0.25">
      <c r="A297" s="51">
        <f>IF(I297&lt;&gt;"",1+MAX($A$40:A296),"")</f>
        <v>198</v>
      </c>
      <c r="B297" s="43"/>
      <c r="C297" s="43"/>
      <c r="D297" s="44"/>
      <c r="E297" s="63" t="s">
        <v>103</v>
      </c>
      <c r="F297" s="66">
        <v>98.09</v>
      </c>
      <c r="G297" s="53">
        <v>0.1</v>
      </c>
      <c r="H297" s="47">
        <f t="shared" ref="H297" si="91">IF(F297=0,"",F297*(1+G297))</f>
        <v>107.89900000000002</v>
      </c>
      <c r="I297" s="65" t="s">
        <v>80</v>
      </c>
      <c r="J297" s="49">
        <v>20</v>
      </c>
      <c r="K297" s="49">
        <v>22</v>
      </c>
      <c r="L297" s="50">
        <f t="shared" si="75"/>
        <v>2157.9800000000005</v>
      </c>
      <c r="M297" s="50">
        <f t="shared" si="76"/>
        <v>2373.7780000000002</v>
      </c>
      <c r="N297" s="50">
        <f t="shared" si="77"/>
        <v>4531.7580000000007</v>
      </c>
      <c r="O297" s="52"/>
    </row>
    <row r="298" spans="1:15" s="4" customFormat="1" x14ac:dyDescent="0.25">
      <c r="A298" s="51" t="str">
        <f>IF(I298&lt;&gt;"",1+MAX($A$40:A297),"")</f>
        <v/>
      </c>
      <c r="B298" s="43"/>
      <c r="C298" s="43"/>
      <c r="D298" s="44"/>
      <c r="E298" s="64" t="s">
        <v>84</v>
      </c>
      <c r="F298" s="66"/>
      <c r="G298" s="65"/>
      <c r="H298" s="65"/>
      <c r="I298" s="65"/>
      <c r="J298" s="49"/>
      <c r="K298" s="49"/>
      <c r="L298" s="50" t="str">
        <f t="shared" si="75"/>
        <v/>
      </c>
      <c r="M298" s="50" t="str">
        <f t="shared" si="76"/>
        <v/>
      </c>
      <c r="N298" s="50" t="str">
        <f t="shared" si="77"/>
        <v/>
      </c>
      <c r="O298" s="52"/>
    </row>
    <row r="299" spans="1:15" s="4" customFormat="1" x14ac:dyDescent="0.25">
      <c r="A299" s="51">
        <f>IF(I299&lt;&gt;"",1+MAX($A$40:A298),"")</f>
        <v>199</v>
      </c>
      <c r="B299" s="43"/>
      <c r="C299" s="43"/>
      <c r="D299" s="44"/>
      <c r="E299" s="62" t="s">
        <v>104</v>
      </c>
      <c r="F299" s="66">
        <v>204.61573999999999</v>
      </c>
      <c r="G299" s="53">
        <v>0.1</v>
      </c>
      <c r="H299" s="47">
        <f t="shared" ref="H299" si="92">IF(F299=0,"",F299*(1+G299))</f>
        <v>225.077314</v>
      </c>
      <c r="I299" s="65" t="s">
        <v>78</v>
      </c>
      <c r="J299" s="49">
        <v>1.2</v>
      </c>
      <c r="K299" s="49">
        <v>0.25</v>
      </c>
      <c r="L299" s="50">
        <f t="shared" si="75"/>
        <v>270.09277679999997</v>
      </c>
      <c r="M299" s="50">
        <f t="shared" si="76"/>
        <v>56.2693285</v>
      </c>
      <c r="N299" s="50">
        <f t="shared" si="77"/>
        <v>326.36210529999994</v>
      </c>
      <c r="O299" s="52"/>
    </row>
    <row r="300" spans="1:15" s="4" customFormat="1" x14ac:dyDescent="0.25">
      <c r="A300" s="51">
        <f>IF(I300&lt;&gt;"",1+MAX($A$40:A299),"")</f>
        <v>200</v>
      </c>
      <c r="B300" s="43"/>
      <c r="C300" s="43"/>
      <c r="D300" s="44"/>
      <c r="E300" s="63" t="s">
        <v>105</v>
      </c>
      <c r="F300" s="66">
        <v>53.34</v>
      </c>
      <c r="G300" s="53">
        <v>0.1</v>
      </c>
      <c r="H300" s="47">
        <f t="shared" ref="H300" si="93">IF(F300=0,"",F300*(1+G300))</f>
        <v>58.674000000000007</v>
      </c>
      <c r="I300" s="65" t="s">
        <v>80</v>
      </c>
      <c r="J300" s="49">
        <v>6</v>
      </c>
      <c r="K300" s="49">
        <v>12</v>
      </c>
      <c r="L300" s="50">
        <f t="shared" si="75"/>
        <v>352.04400000000004</v>
      </c>
      <c r="M300" s="50">
        <f t="shared" si="76"/>
        <v>704.08800000000008</v>
      </c>
      <c r="N300" s="50">
        <f t="shared" si="77"/>
        <v>1056.1320000000001</v>
      </c>
      <c r="O300" s="52"/>
    </row>
    <row r="301" spans="1:15" s="4" customFormat="1" x14ac:dyDescent="0.25">
      <c r="A301" s="51" t="str">
        <f>IF(I301&lt;&gt;"",1+MAX($A$40:A300),"")</f>
        <v/>
      </c>
      <c r="B301" s="43"/>
      <c r="C301" s="43"/>
      <c r="D301" s="44"/>
      <c r="E301" s="64" t="s">
        <v>84</v>
      </c>
      <c r="F301" s="66"/>
      <c r="G301" s="65"/>
      <c r="H301" s="65"/>
      <c r="I301" s="65"/>
      <c r="J301" s="49"/>
      <c r="K301" s="49"/>
      <c r="L301" s="50" t="str">
        <f t="shared" si="75"/>
        <v/>
      </c>
      <c r="M301" s="50" t="str">
        <f t="shared" si="76"/>
        <v/>
      </c>
      <c r="N301" s="50" t="str">
        <f t="shared" si="77"/>
        <v/>
      </c>
      <c r="O301" s="52"/>
    </row>
    <row r="302" spans="1:15" s="4" customFormat="1" x14ac:dyDescent="0.25">
      <c r="A302" s="51">
        <f>IF(I302&lt;&gt;"",1+MAX($A$40:A301),"")</f>
        <v>201</v>
      </c>
      <c r="B302" s="43"/>
      <c r="C302" s="43"/>
      <c r="D302" s="44"/>
      <c r="E302" s="62" t="s">
        <v>104</v>
      </c>
      <c r="F302" s="66">
        <v>111.26724</v>
      </c>
      <c r="G302" s="53">
        <v>0.1</v>
      </c>
      <c r="H302" s="47">
        <f t="shared" ref="H302" si="94">IF(F302=0,"",F302*(1+G302))</f>
        <v>122.39396400000001</v>
      </c>
      <c r="I302" s="65" t="s">
        <v>78</v>
      </c>
      <c r="J302" s="49">
        <v>1.2</v>
      </c>
      <c r="K302" s="49">
        <v>0.25</v>
      </c>
      <c r="L302" s="50">
        <f t="shared" si="75"/>
        <v>146.87275680000002</v>
      </c>
      <c r="M302" s="50">
        <f t="shared" si="76"/>
        <v>30.598491000000003</v>
      </c>
      <c r="N302" s="50">
        <f t="shared" si="77"/>
        <v>177.47124780000001</v>
      </c>
      <c r="O302" s="52"/>
    </row>
    <row r="303" spans="1:15" s="4" customFormat="1" x14ac:dyDescent="0.2">
      <c r="A303" s="51" t="str">
        <f>IF(I303&lt;&gt;"",1+MAX($A$40:A302),"")</f>
        <v/>
      </c>
      <c r="B303" s="43"/>
      <c r="C303" s="43"/>
      <c r="D303" s="44"/>
      <c r="E303" s="134" t="s">
        <v>123</v>
      </c>
      <c r="F303" s="79"/>
      <c r="G303" s="79"/>
      <c r="H303" s="79"/>
      <c r="I303" s="80"/>
      <c r="J303" s="49"/>
      <c r="K303" s="49"/>
      <c r="L303" s="50" t="str">
        <f t="shared" si="75"/>
        <v/>
      </c>
      <c r="M303" s="50" t="str">
        <f t="shared" si="76"/>
        <v/>
      </c>
      <c r="N303" s="50" t="str">
        <f t="shared" si="77"/>
        <v/>
      </c>
      <c r="O303" s="52"/>
    </row>
    <row r="304" spans="1:15" s="4" customFormat="1" ht="63" x14ac:dyDescent="0.2">
      <c r="A304" s="51">
        <f>IF(I304&lt;&gt;"",1+MAX($A$40:A303),"")</f>
        <v>202</v>
      </c>
      <c r="B304" s="43"/>
      <c r="C304" s="43"/>
      <c r="D304" s="44"/>
      <c r="E304" s="81" t="s">
        <v>124</v>
      </c>
      <c r="F304" s="82">
        <v>39632.01</v>
      </c>
      <c r="G304" s="53">
        <v>0.1</v>
      </c>
      <c r="H304" s="47">
        <f t="shared" ref="H304" si="95">IF(F304=0,"",F304*(1+G304))</f>
        <v>43595.211000000003</v>
      </c>
      <c r="I304" s="80" t="s">
        <v>77</v>
      </c>
      <c r="J304" s="49">
        <v>7.12</v>
      </c>
      <c r="K304" s="49">
        <v>2.66</v>
      </c>
      <c r="L304" s="50">
        <f t="shared" si="75"/>
        <v>310397.90232000005</v>
      </c>
      <c r="M304" s="50">
        <f t="shared" si="76"/>
        <v>115963.26126000001</v>
      </c>
      <c r="N304" s="50">
        <f t="shared" si="77"/>
        <v>426361.16358000005</v>
      </c>
      <c r="O304" s="52"/>
    </row>
    <row r="305" spans="1:15" s="4" customFormat="1" ht="63" x14ac:dyDescent="0.2">
      <c r="A305" s="51">
        <f>IF(I305&lt;&gt;"",1+MAX($A$40:A304),"")</f>
        <v>203</v>
      </c>
      <c r="B305" s="43"/>
      <c r="C305" s="43"/>
      <c r="D305" s="44"/>
      <c r="E305" s="81" t="s">
        <v>125</v>
      </c>
      <c r="F305" s="82">
        <v>21512.080000000002</v>
      </c>
      <c r="G305" s="53">
        <v>0.1</v>
      </c>
      <c r="H305" s="47">
        <f t="shared" ref="H305:H313" si="96">IF(F305=0,"",F305*(1+G305))</f>
        <v>23663.288000000004</v>
      </c>
      <c r="I305" s="80" t="s">
        <v>77</v>
      </c>
      <c r="J305" s="49">
        <v>7.12</v>
      </c>
      <c r="K305" s="49">
        <v>2.66</v>
      </c>
      <c r="L305" s="50">
        <f t="shared" si="75"/>
        <v>168482.61056000003</v>
      </c>
      <c r="M305" s="50">
        <f t="shared" si="76"/>
        <v>62944.346080000018</v>
      </c>
      <c r="N305" s="50">
        <f t="shared" si="77"/>
        <v>231426.95664000005</v>
      </c>
      <c r="O305" s="52"/>
    </row>
    <row r="306" spans="1:15" s="4" customFormat="1" ht="63" x14ac:dyDescent="0.2">
      <c r="A306" s="51">
        <f>IF(I306&lt;&gt;"",1+MAX($A$40:A305),"")</f>
        <v>204</v>
      </c>
      <c r="B306" s="43"/>
      <c r="C306" s="43"/>
      <c r="D306" s="44"/>
      <c r="E306" s="81" t="s">
        <v>126</v>
      </c>
      <c r="F306" s="82">
        <v>6650.12</v>
      </c>
      <c r="G306" s="53">
        <v>0.1</v>
      </c>
      <c r="H306" s="47">
        <f t="shared" si="96"/>
        <v>7315.1320000000005</v>
      </c>
      <c r="I306" s="80" t="s">
        <v>77</v>
      </c>
      <c r="J306" s="49">
        <v>7.12</v>
      </c>
      <c r="K306" s="49">
        <v>2.66</v>
      </c>
      <c r="L306" s="50">
        <f t="shared" si="75"/>
        <v>52083.739840000002</v>
      </c>
      <c r="M306" s="50">
        <f t="shared" si="76"/>
        <v>19458.251120000001</v>
      </c>
      <c r="N306" s="50">
        <f t="shared" si="77"/>
        <v>71541.990959999996</v>
      </c>
      <c r="O306" s="52"/>
    </row>
    <row r="307" spans="1:15" s="4" customFormat="1" ht="63" x14ac:dyDescent="0.2">
      <c r="A307" s="51">
        <f>IF(I307&lt;&gt;"",1+MAX($A$40:A306),"")</f>
        <v>205</v>
      </c>
      <c r="B307" s="43"/>
      <c r="C307" s="43"/>
      <c r="D307" s="44"/>
      <c r="E307" s="81" t="s">
        <v>127</v>
      </c>
      <c r="F307" s="82">
        <v>5569.2</v>
      </c>
      <c r="G307" s="53">
        <v>0.1</v>
      </c>
      <c r="H307" s="47">
        <f t="shared" si="96"/>
        <v>6126.12</v>
      </c>
      <c r="I307" s="80" t="s">
        <v>77</v>
      </c>
      <c r="J307" s="49">
        <v>7.12</v>
      </c>
      <c r="K307" s="49">
        <v>2.66</v>
      </c>
      <c r="L307" s="50">
        <f t="shared" si="75"/>
        <v>43617.974399999999</v>
      </c>
      <c r="M307" s="50">
        <f t="shared" si="76"/>
        <v>16295.4792</v>
      </c>
      <c r="N307" s="50">
        <f t="shared" si="77"/>
        <v>59913.453600000001</v>
      </c>
      <c r="O307" s="52"/>
    </row>
    <row r="308" spans="1:15" s="4" customFormat="1" x14ac:dyDescent="0.2">
      <c r="A308" s="51">
        <f>IF(I308&lt;&gt;"",1+MAX($A$40:A307),"")</f>
        <v>206</v>
      </c>
      <c r="B308" s="43"/>
      <c r="C308" s="43"/>
      <c r="D308" s="44"/>
      <c r="E308" s="83" t="s">
        <v>128</v>
      </c>
      <c r="F308" s="82">
        <v>73363</v>
      </c>
      <c r="G308" s="53">
        <v>0.1</v>
      </c>
      <c r="H308" s="47">
        <f t="shared" si="96"/>
        <v>80699.3</v>
      </c>
      <c r="I308" s="80" t="s">
        <v>77</v>
      </c>
      <c r="J308" s="49">
        <v>0.6</v>
      </c>
      <c r="K308" s="49">
        <v>0.1</v>
      </c>
      <c r="L308" s="50">
        <f t="shared" si="75"/>
        <v>48419.58</v>
      </c>
      <c r="M308" s="50">
        <f t="shared" si="76"/>
        <v>8069.93</v>
      </c>
      <c r="N308" s="50">
        <f t="shared" si="77"/>
        <v>56489.51</v>
      </c>
      <c r="O308" s="52"/>
    </row>
    <row r="309" spans="1:15" s="4" customFormat="1" x14ac:dyDescent="0.2">
      <c r="A309" s="51">
        <f>IF(I309&lt;&gt;"",1+MAX($A$40:A308),"")</f>
        <v>207</v>
      </c>
      <c r="B309" s="43"/>
      <c r="C309" s="43"/>
      <c r="D309" s="44"/>
      <c r="E309" s="83" t="s">
        <v>113</v>
      </c>
      <c r="F309" s="82">
        <v>73363</v>
      </c>
      <c r="G309" s="53">
        <v>0.1</v>
      </c>
      <c r="H309" s="47">
        <f t="shared" si="96"/>
        <v>80699.3</v>
      </c>
      <c r="I309" s="80" t="s">
        <v>77</v>
      </c>
      <c r="J309" s="49">
        <v>1.66</v>
      </c>
      <c r="K309" s="49">
        <v>0.57999999999999996</v>
      </c>
      <c r="L309" s="50">
        <f t="shared" si="75"/>
        <v>133960.83799999999</v>
      </c>
      <c r="M309" s="50">
        <f t="shared" si="76"/>
        <v>46805.593999999997</v>
      </c>
      <c r="N309" s="50">
        <f t="shared" si="77"/>
        <v>180766.43199999997</v>
      </c>
      <c r="O309" s="52"/>
    </row>
    <row r="310" spans="1:15" s="4" customFormat="1" x14ac:dyDescent="0.2">
      <c r="A310" s="51">
        <f>IF(I310&lt;&gt;"",1+MAX($A$40:A309),"")</f>
        <v>208</v>
      </c>
      <c r="B310" s="43"/>
      <c r="C310" s="43"/>
      <c r="D310" s="44"/>
      <c r="E310" s="83" t="s">
        <v>129</v>
      </c>
      <c r="F310" s="82">
        <v>1209.1600000000001</v>
      </c>
      <c r="G310" s="53">
        <v>0.1</v>
      </c>
      <c r="H310" s="47">
        <f t="shared" si="96"/>
        <v>1330.0760000000002</v>
      </c>
      <c r="I310" s="80" t="s">
        <v>80</v>
      </c>
      <c r="J310" s="49">
        <v>14</v>
      </c>
      <c r="K310" s="49">
        <v>6</v>
      </c>
      <c r="L310" s="50">
        <f t="shared" si="75"/>
        <v>18621.064000000002</v>
      </c>
      <c r="M310" s="50">
        <f t="shared" si="76"/>
        <v>7980.4560000000019</v>
      </c>
      <c r="N310" s="50">
        <f t="shared" si="77"/>
        <v>26601.520000000004</v>
      </c>
      <c r="O310" s="52"/>
    </row>
    <row r="311" spans="1:15" s="4" customFormat="1" x14ac:dyDescent="0.2">
      <c r="A311" s="51">
        <f>IF(I311&lt;&gt;"",1+MAX($A$40:A310),"")</f>
        <v>209</v>
      </c>
      <c r="B311" s="43"/>
      <c r="C311" s="43"/>
      <c r="D311" s="44"/>
      <c r="E311" s="83" t="s">
        <v>130</v>
      </c>
      <c r="F311" s="82">
        <v>1437</v>
      </c>
      <c r="G311" s="53">
        <v>0.1</v>
      </c>
      <c r="H311" s="47">
        <f t="shared" si="96"/>
        <v>1580.7</v>
      </c>
      <c r="I311" s="80" t="s">
        <v>80</v>
      </c>
      <c r="J311" s="49">
        <v>15.3</v>
      </c>
      <c r="K311" s="49">
        <v>6.8</v>
      </c>
      <c r="L311" s="50">
        <f t="shared" si="75"/>
        <v>24184.710000000003</v>
      </c>
      <c r="M311" s="50">
        <f t="shared" si="76"/>
        <v>10748.76</v>
      </c>
      <c r="N311" s="50">
        <f t="shared" si="77"/>
        <v>34933.47</v>
      </c>
      <c r="O311" s="52"/>
    </row>
    <row r="312" spans="1:15" s="4" customFormat="1" x14ac:dyDescent="0.2">
      <c r="A312" s="51">
        <f>IF(I312&lt;&gt;"",1+MAX($A$40:A311),"")</f>
        <v>210</v>
      </c>
      <c r="B312" s="43"/>
      <c r="C312" s="43"/>
      <c r="D312" s="44"/>
      <c r="E312" s="83" t="s">
        <v>131</v>
      </c>
      <c r="F312" s="82">
        <v>607.78</v>
      </c>
      <c r="G312" s="53">
        <v>0.1</v>
      </c>
      <c r="H312" s="47">
        <f t="shared" si="96"/>
        <v>668.55799999999999</v>
      </c>
      <c r="I312" s="80" t="s">
        <v>80</v>
      </c>
      <c r="J312" s="49">
        <v>9.6</v>
      </c>
      <c r="K312" s="49">
        <v>3.2</v>
      </c>
      <c r="L312" s="50">
        <f t="shared" si="75"/>
        <v>6418.1567999999997</v>
      </c>
      <c r="M312" s="50">
        <f t="shared" si="76"/>
        <v>2139.3856000000001</v>
      </c>
      <c r="N312" s="50">
        <f t="shared" si="77"/>
        <v>8557.5424000000003</v>
      </c>
      <c r="O312" s="52"/>
    </row>
    <row r="313" spans="1:15" s="4" customFormat="1" x14ac:dyDescent="0.2">
      <c r="A313" s="51">
        <f>IF(I313&lt;&gt;"",1+MAX($A$40:A312),"")</f>
        <v>211</v>
      </c>
      <c r="B313" s="43"/>
      <c r="C313" s="43"/>
      <c r="D313" s="44"/>
      <c r="E313" s="83" t="s">
        <v>189</v>
      </c>
      <c r="F313" s="82">
        <v>1009.73</v>
      </c>
      <c r="G313" s="53">
        <v>0.1</v>
      </c>
      <c r="H313" s="47">
        <f t="shared" si="96"/>
        <v>1110.7030000000002</v>
      </c>
      <c r="I313" s="80" t="s">
        <v>80</v>
      </c>
      <c r="J313" s="49">
        <v>12</v>
      </c>
      <c r="K313" s="49">
        <v>5</v>
      </c>
      <c r="L313" s="50">
        <f t="shared" ref="L313:L339" si="97">IF(F313=0,"",J313*H313)</f>
        <v>13328.436000000002</v>
      </c>
      <c r="M313" s="50">
        <f t="shared" ref="M313:M339" si="98">IF(F313=0,"",K313*H313)</f>
        <v>5553.5150000000012</v>
      </c>
      <c r="N313" s="50">
        <f t="shared" ref="N313:N339" si="99">IF(F313=0,"",L313+M313)</f>
        <v>18881.951000000001</v>
      </c>
      <c r="O313" s="52"/>
    </row>
    <row r="314" spans="1:15" s="4" customFormat="1" x14ac:dyDescent="0.2">
      <c r="A314" s="51" t="str">
        <f>IF(I314&lt;&gt;"",1+MAX($A$40:A313),"")</f>
        <v/>
      </c>
      <c r="B314" s="43"/>
      <c r="C314" s="43"/>
      <c r="D314" s="44"/>
      <c r="E314" s="85" t="s">
        <v>110</v>
      </c>
      <c r="F314" s="61"/>
      <c r="G314" s="53"/>
      <c r="H314" s="47" t="str">
        <f t="shared" ref="H314:H339" si="100">IF(F314=0,"",F314*(1+G314))</f>
        <v/>
      </c>
      <c r="I314" s="60"/>
      <c r="J314" s="49"/>
      <c r="K314" s="49"/>
      <c r="L314" s="50" t="str">
        <f t="shared" si="97"/>
        <v/>
      </c>
      <c r="M314" s="50" t="str">
        <f t="shared" si="98"/>
        <v/>
      </c>
      <c r="N314" s="50" t="str">
        <f t="shared" si="99"/>
        <v/>
      </c>
      <c r="O314" s="52"/>
    </row>
    <row r="315" spans="1:15" s="4" customFormat="1" x14ac:dyDescent="0.2">
      <c r="A315" s="51">
        <f>IF(I315&lt;&gt;"",1+MAX($A$40:A314),"")</f>
        <v>212</v>
      </c>
      <c r="B315" s="43"/>
      <c r="C315" s="43"/>
      <c r="D315" s="44"/>
      <c r="E315" s="70" t="s">
        <v>182</v>
      </c>
      <c r="F315" s="61">
        <v>27490.400000000001</v>
      </c>
      <c r="G315" s="53">
        <v>0.1</v>
      </c>
      <c r="H315" s="47">
        <f t="shared" si="100"/>
        <v>30239.440000000002</v>
      </c>
      <c r="I315" s="60" t="s">
        <v>77</v>
      </c>
      <c r="J315" s="49">
        <v>5.98</v>
      </c>
      <c r="K315" s="49">
        <v>12.8</v>
      </c>
      <c r="L315" s="50">
        <f t="shared" si="97"/>
        <v>180831.85120000003</v>
      </c>
      <c r="M315" s="50">
        <f t="shared" si="98"/>
        <v>387064.83200000005</v>
      </c>
      <c r="N315" s="50">
        <f t="shared" si="99"/>
        <v>567896.68320000009</v>
      </c>
      <c r="O315" s="52"/>
    </row>
    <row r="316" spans="1:15" s="4" customFormat="1" x14ac:dyDescent="0.2">
      <c r="A316" s="51">
        <f>IF(I316&lt;&gt;"",1+MAX($A$40:A315),"")</f>
        <v>213</v>
      </c>
      <c r="B316" s="43"/>
      <c r="C316" s="43"/>
      <c r="D316" s="44"/>
      <c r="E316" s="70" t="s">
        <v>162</v>
      </c>
      <c r="F316" s="61">
        <v>10775.26425093633</v>
      </c>
      <c r="G316" s="53">
        <v>0.1</v>
      </c>
      <c r="H316" s="47">
        <f t="shared" si="100"/>
        <v>11852.790676029965</v>
      </c>
      <c r="I316" s="60" t="s">
        <v>78</v>
      </c>
      <c r="J316" s="49">
        <v>1.2</v>
      </c>
      <c r="K316" s="49">
        <v>0.25</v>
      </c>
      <c r="L316" s="50">
        <f t="shared" si="97"/>
        <v>14223.348811235957</v>
      </c>
      <c r="M316" s="50">
        <f t="shared" si="98"/>
        <v>2963.1976690074912</v>
      </c>
      <c r="N316" s="50">
        <f t="shared" si="99"/>
        <v>17186.546480243447</v>
      </c>
      <c r="O316" s="52"/>
    </row>
    <row r="317" spans="1:15" s="4" customFormat="1" x14ac:dyDescent="0.2">
      <c r="A317" s="51">
        <f>IF(I317&lt;&gt;"",1+MAX($A$40:A316),"")</f>
        <v>214</v>
      </c>
      <c r="B317" s="43"/>
      <c r="C317" s="43"/>
      <c r="D317" s="44"/>
      <c r="E317" s="70" t="s">
        <v>163</v>
      </c>
      <c r="F317" s="61">
        <v>1539.3234644194758</v>
      </c>
      <c r="G317" s="53">
        <v>0.1</v>
      </c>
      <c r="H317" s="47">
        <f t="shared" si="100"/>
        <v>1693.2558108614235</v>
      </c>
      <c r="I317" s="60" t="s">
        <v>78</v>
      </c>
      <c r="J317" s="49">
        <v>1.2</v>
      </c>
      <c r="K317" s="49">
        <v>0.25</v>
      </c>
      <c r="L317" s="50">
        <f t="shared" si="97"/>
        <v>2031.906973033708</v>
      </c>
      <c r="M317" s="50">
        <f t="shared" si="98"/>
        <v>423.31395271535587</v>
      </c>
      <c r="N317" s="50">
        <f t="shared" si="99"/>
        <v>2455.220925749064</v>
      </c>
      <c r="O317" s="52"/>
    </row>
    <row r="318" spans="1:15" s="4" customFormat="1" x14ac:dyDescent="0.2">
      <c r="A318" s="51">
        <f>IF(I318&lt;&gt;"",1+MAX($A$40:A317),"")</f>
        <v>215</v>
      </c>
      <c r="B318" s="43"/>
      <c r="C318" s="43"/>
      <c r="D318" s="44"/>
      <c r="E318" s="70" t="s">
        <v>177</v>
      </c>
      <c r="F318" s="61">
        <v>4783.8</v>
      </c>
      <c r="G318" s="53">
        <v>0.1</v>
      </c>
      <c r="H318" s="47">
        <f t="shared" si="100"/>
        <v>5262.18</v>
      </c>
      <c r="I318" s="60" t="s">
        <v>77</v>
      </c>
      <c r="J318" s="49">
        <v>5.98</v>
      </c>
      <c r="K318" s="49">
        <v>12.8</v>
      </c>
      <c r="L318" s="50">
        <f t="shared" si="97"/>
        <v>31467.836400000004</v>
      </c>
      <c r="M318" s="50">
        <f t="shared" si="98"/>
        <v>67355.90400000001</v>
      </c>
      <c r="N318" s="50">
        <f t="shared" si="99"/>
        <v>98823.74040000001</v>
      </c>
      <c r="O318" s="52"/>
    </row>
    <row r="319" spans="1:15" s="4" customFormat="1" x14ac:dyDescent="0.2">
      <c r="A319" s="51">
        <f>IF(I319&lt;&gt;"",1+MAX($A$40:A318),"")</f>
        <v>216</v>
      </c>
      <c r="B319" s="43"/>
      <c r="C319" s="43"/>
      <c r="D319" s="44"/>
      <c r="E319" s="70" t="s">
        <v>162</v>
      </c>
      <c r="F319" s="61">
        <v>1283.88085</v>
      </c>
      <c r="G319" s="53">
        <v>0.1</v>
      </c>
      <c r="H319" s="47">
        <f t="shared" si="100"/>
        <v>1412.2689350000001</v>
      </c>
      <c r="I319" s="60" t="s">
        <v>78</v>
      </c>
      <c r="J319" s="49">
        <v>1.2</v>
      </c>
      <c r="K319" s="49">
        <v>0.25</v>
      </c>
      <c r="L319" s="50">
        <f t="shared" si="97"/>
        <v>1694.722722</v>
      </c>
      <c r="M319" s="50">
        <f t="shared" si="98"/>
        <v>353.06723375000001</v>
      </c>
      <c r="N319" s="50">
        <f t="shared" si="99"/>
        <v>2047.78995575</v>
      </c>
      <c r="O319" s="52"/>
    </row>
    <row r="320" spans="1:15" s="4" customFormat="1" x14ac:dyDescent="0.2">
      <c r="A320" s="51">
        <f>IF(I320&lt;&gt;"",1+MAX($A$40:A319),"")</f>
        <v>217</v>
      </c>
      <c r="B320" s="43"/>
      <c r="C320" s="43"/>
      <c r="D320" s="44"/>
      <c r="E320" s="70" t="s">
        <v>163</v>
      </c>
      <c r="F320" s="61">
        <v>183.41155000000001</v>
      </c>
      <c r="G320" s="53">
        <v>0.1</v>
      </c>
      <c r="H320" s="47">
        <f t="shared" si="100"/>
        <v>201.75270500000002</v>
      </c>
      <c r="I320" s="60" t="s">
        <v>78</v>
      </c>
      <c r="J320" s="49">
        <v>1.2</v>
      </c>
      <c r="K320" s="49">
        <v>0.25</v>
      </c>
      <c r="L320" s="50">
        <f t="shared" si="97"/>
        <v>242.10324600000001</v>
      </c>
      <c r="M320" s="50">
        <f t="shared" si="98"/>
        <v>50.438176250000005</v>
      </c>
      <c r="N320" s="50">
        <f t="shared" si="99"/>
        <v>292.54142225000004</v>
      </c>
      <c r="O320" s="52"/>
    </row>
    <row r="321" spans="1:15" s="4" customFormat="1" x14ac:dyDescent="0.2">
      <c r="A321" s="51">
        <f>IF(I321&lt;&gt;"",1+MAX($A$40:A320),"")</f>
        <v>218</v>
      </c>
      <c r="B321" s="43"/>
      <c r="C321" s="43"/>
      <c r="D321" s="44"/>
      <c r="E321" s="70" t="s">
        <v>178</v>
      </c>
      <c r="F321" s="61">
        <v>1488.8999999999999</v>
      </c>
      <c r="G321" s="53">
        <v>0.1</v>
      </c>
      <c r="H321" s="47">
        <f t="shared" si="100"/>
        <v>1637.79</v>
      </c>
      <c r="I321" s="60" t="s">
        <v>77</v>
      </c>
      <c r="J321" s="49">
        <v>3.12</v>
      </c>
      <c r="K321" s="49">
        <v>8.8000000000000007</v>
      </c>
      <c r="L321" s="50">
        <f t="shared" si="97"/>
        <v>5109.9048000000003</v>
      </c>
      <c r="M321" s="50">
        <f t="shared" si="98"/>
        <v>14412.552000000001</v>
      </c>
      <c r="N321" s="50">
        <f t="shared" si="99"/>
        <v>19522.4568</v>
      </c>
      <c r="O321" s="52"/>
    </row>
    <row r="322" spans="1:15" s="4" customFormat="1" x14ac:dyDescent="0.2">
      <c r="A322" s="51">
        <f>IF(I322&lt;&gt;"",1+MAX($A$40:A321),"")</f>
        <v>219</v>
      </c>
      <c r="B322" s="43"/>
      <c r="C322" s="43"/>
      <c r="D322" s="44"/>
      <c r="E322" s="70" t="s">
        <v>162</v>
      </c>
      <c r="F322" s="61">
        <v>424.73567499999996</v>
      </c>
      <c r="G322" s="53">
        <v>0.1</v>
      </c>
      <c r="H322" s="47">
        <f t="shared" si="100"/>
        <v>467.20924250000002</v>
      </c>
      <c r="I322" s="60" t="s">
        <v>78</v>
      </c>
      <c r="J322" s="49">
        <v>1.2</v>
      </c>
      <c r="K322" s="49">
        <v>0.25</v>
      </c>
      <c r="L322" s="50">
        <f t="shared" si="97"/>
        <v>560.65109099999995</v>
      </c>
      <c r="M322" s="50">
        <f t="shared" si="98"/>
        <v>116.802310625</v>
      </c>
      <c r="N322" s="50">
        <f t="shared" si="99"/>
        <v>677.45340162499997</v>
      </c>
      <c r="O322" s="52"/>
    </row>
    <row r="323" spans="1:15" s="4" customFormat="1" x14ac:dyDescent="0.2">
      <c r="A323" s="51">
        <f>IF(I323&lt;&gt;"",1+MAX($A$40:A322),"")</f>
        <v>220</v>
      </c>
      <c r="B323" s="43"/>
      <c r="C323" s="43"/>
      <c r="D323" s="44"/>
      <c r="E323" s="70" t="s">
        <v>163</v>
      </c>
      <c r="F323" s="61">
        <v>60.676524999999991</v>
      </c>
      <c r="G323" s="53">
        <v>0.1</v>
      </c>
      <c r="H323" s="47">
        <f t="shared" si="100"/>
        <v>66.744177499999992</v>
      </c>
      <c r="I323" s="60" t="s">
        <v>78</v>
      </c>
      <c r="J323" s="49">
        <v>1.2</v>
      </c>
      <c r="K323" s="49">
        <v>0.25</v>
      </c>
      <c r="L323" s="50">
        <f t="shared" si="97"/>
        <v>80.093012999999985</v>
      </c>
      <c r="M323" s="50">
        <f t="shared" si="98"/>
        <v>16.686044374999998</v>
      </c>
      <c r="N323" s="50">
        <f t="shared" si="99"/>
        <v>96.779057374999979</v>
      </c>
      <c r="O323" s="52"/>
    </row>
    <row r="324" spans="1:15" s="4" customFormat="1" x14ac:dyDescent="0.2">
      <c r="A324" s="51">
        <f>IF(I324&lt;&gt;"",1+MAX($A$40:A323),"")</f>
        <v>221</v>
      </c>
      <c r="B324" s="43"/>
      <c r="C324" s="43"/>
      <c r="D324" s="44"/>
      <c r="E324" s="70" t="s">
        <v>165</v>
      </c>
      <c r="F324" s="61">
        <v>2912</v>
      </c>
      <c r="G324" s="53">
        <v>0.1</v>
      </c>
      <c r="H324" s="47">
        <f t="shared" si="100"/>
        <v>3203.2000000000003</v>
      </c>
      <c r="I324" s="60" t="s">
        <v>77</v>
      </c>
      <c r="J324" s="49">
        <v>3.84</v>
      </c>
      <c r="K324" s="49">
        <v>9.9600000000000009</v>
      </c>
      <c r="L324" s="50">
        <f t="shared" si="97"/>
        <v>12300.288</v>
      </c>
      <c r="M324" s="50">
        <f t="shared" si="98"/>
        <v>31903.872000000007</v>
      </c>
      <c r="N324" s="50">
        <f t="shared" si="99"/>
        <v>44204.160000000003</v>
      </c>
      <c r="O324" s="52"/>
    </row>
    <row r="325" spans="1:15" s="4" customFormat="1" x14ac:dyDescent="0.2">
      <c r="A325" s="51">
        <f>IF(I325&lt;&gt;"",1+MAX($A$40:A324),"")</f>
        <v>222</v>
      </c>
      <c r="B325" s="43"/>
      <c r="C325" s="43"/>
      <c r="D325" s="44"/>
      <c r="E325" s="70" t="s">
        <v>162</v>
      </c>
      <c r="F325" s="61">
        <v>1174.0390823970038</v>
      </c>
      <c r="G325" s="53">
        <v>0.1</v>
      </c>
      <c r="H325" s="47">
        <f t="shared" si="100"/>
        <v>1291.4429906367043</v>
      </c>
      <c r="I325" s="60" t="s">
        <v>78</v>
      </c>
      <c r="J325" s="49">
        <v>1.2</v>
      </c>
      <c r="K325" s="49">
        <v>0.25</v>
      </c>
      <c r="L325" s="50">
        <f t="shared" si="97"/>
        <v>1549.731588764045</v>
      </c>
      <c r="M325" s="50">
        <f t="shared" si="98"/>
        <v>322.86074765917607</v>
      </c>
      <c r="N325" s="50">
        <f t="shared" si="99"/>
        <v>1872.592336423221</v>
      </c>
      <c r="O325" s="52"/>
    </row>
    <row r="326" spans="1:15" s="4" customFormat="1" x14ac:dyDescent="0.2">
      <c r="A326" s="51">
        <f>IF(I326&lt;&gt;"",1+MAX($A$40:A325),"")</f>
        <v>223</v>
      </c>
      <c r="B326" s="43"/>
      <c r="C326" s="43"/>
      <c r="D326" s="44"/>
      <c r="E326" s="70" t="s">
        <v>163</v>
      </c>
      <c r="F326" s="61">
        <v>167.71986891385768</v>
      </c>
      <c r="G326" s="53">
        <v>0.1</v>
      </c>
      <c r="H326" s="47">
        <f t="shared" si="100"/>
        <v>184.49185580524346</v>
      </c>
      <c r="I326" s="60" t="s">
        <v>78</v>
      </c>
      <c r="J326" s="49">
        <v>1.2</v>
      </c>
      <c r="K326" s="49">
        <v>0.25</v>
      </c>
      <c r="L326" s="50">
        <f t="shared" si="97"/>
        <v>221.39022696629215</v>
      </c>
      <c r="M326" s="50">
        <f t="shared" si="98"/>
        <v>46.122963951310865</v>
      </c>
      <c r="N326" s="50">
        <f t="shared" si="99"/>
        <v>267.51319091760303</v>
      </c>
      <c r="O326" s="52"/>
    </row>
    <row r="327" spans="1:15" s="4" customFormat="1" x14ac:dyDescent="0.2">
      <c r="A327" s="51">
        <f>IF(I327&lt;&gt;"",1+MAX($A$40:A326),"")</f>
        <v>224</v>
      </c>
      <c r="B327" s="43"/>
      <c r="C327" s="43"/>
      <c r="D327" s="44"/>
      <c r="E327" s="70" t="s">
        <v>164</v>
      </c>
      <c r="F327" s="61">
        <v>5030.5499999999993</v>
      </c>
      <c r="G327" s="53">
        <v>0.1</v>
      </c>
      <c r="H327" s="47">
        <f t="shared" si="100"/>
        <v>5533.6049999999996</v>
      </c>
      <c r="I327" s="60" t="s">
        <v>77</v>
      </c>
      <c r="J327" s="49">
        <v>3.84</v>
      </c>
      <c r="K327" s="49">
        <v>9.9600000000000009</v>
      </c>
      <c r="L327" s="50">
        <f t="shared" si="97"/>
        <v>21249.043199999996</v>
      </c>
      <c r="M327" s="50">
        <f t="shared" si="98"/>
        <v>55114.705800000003</v>
      </c>
      <c r="N327" s="50">
        <f t="shared" si="99"/>
        <v>76363.748999999996</v>
      </c>
      <c r="O327" s="52"/>
    </row>
    <row r="328" spans="1:15" s="4" customFormat="1" x14ac:dyDescent="0.2">
      <c r="A328" s="51">
        <f>IF(I328&lt;&gt;"",1+MAX($A$40:A327),"")</f>
        <v>225</v>
      </c>
      <c r="B328" s="43"/>
      <c r="C328" s="43"/>
      <c r="D328" s="44"/>
      <c r="E328" s="70" t="s">
        <v>162</v>
      </c>
      <c r="F328" s="61">
        <v>1348.2209124999997</v>
      </c>
      <c r="G328" s="53">
        <v>0.1</v>
      </c>
      <c r="H328" s="47">
        <f t="shared" si="100"/>
        <v>1483.0430037499998</v>
      </c>
      <c r="I328" s="60" t="s">
        <v>78</v>
      </c>
      <c r="J328" s="49">
        <v>1.2</v>
      </c>
      <c r="K328" s="49">
        <v>0.25</v>
      </c>
      <c r="L328" s="50">
        <f t="shared" si="97"/>
        <v>1779.6516044999996</v>
      </c>
      <c r="M328" s="50">
        <f t="shared" si="98"/>
        <v>370.76075093749995</v>
      </c>
      <c r="N328" s="50">
        <f t="shared" si="99"/>
        <v>2150.4123554374996</v>
      </c>
      <c r="O328" s="52"/>
    </row>
    <row r="329" spans="1:15" s="4" customFormat="1" x14ac:dyDescent="0.2">
      <c r="A329" s="51">
        <f>IF(I329&lt;&gt;"",1+MAX($A$40:A328),"")</f>
        <v>226</v>
      </c>
      <c r="B329" s="43"/>
      <c r="C329" s="43"/>
      <c r="D329" s="44"/>
      <c r="E329" s="70" t="s">
        <v>163</v>
      </c>
      <c r="F329" s="61">
        <v>192.60298749999998</v>
      </c>
      <c r="G329" s="53">
        <v>0.1</v>
      </c>
      <c r="H329" s="47">
        <f t="shared" si="100"/>
        <v>211.86328624999999</v>
      </c>
      <c r="I329" s="60" t="s">
        <v>78</v>
      </c>
      <c r="J329" s="49">
        <v>1.2</v>
      </c>
      <c r="K329" s="49">
        <v>0.25</v>
      </c>
      <c r="L329" s="50">
        <f t="shared" si="97"/>
        <v>254.23594349999996</v>
      </c>
      <c r="M329" s="50">
        <f t="shared" si="98"/>
        <v>52.965821562499997</v>
      </c>
      <c r="N329" s="50">
        <f t="shared" si="99"/>
        <v>307.20176506249993</v>
      </c>
      <c r="O329" s="52"/>
    </row>
    <row r="330" spans="1:15" s="4" customFormat="1" x14ac:dyDescent="0.2">
      <c r="A330" s="51">
        <f>IF(I330&lt;&gt;"",1+MAX($A$40:A329),"")</f>
        <v>227</v>
      </c>
      <c r="B330" s="43"/>
      <c r="C330" s="43"/>
      <c r="D330" s="44"/>
      <c r="E330" s="70" t="s">
        <v>183</v>
      </c>
      <c r="F330" s="61">
        <v>17143.68</v>
      </c>
      <c r="G330" s="53">
        <v>0.1</v>
      </c>
      <c r="H330" s="47">
        <f t="shared" si="100"/>
        <v>18858.048000000003</v>
      </c>
      <c r="I330" s="60" t="s">
        <v>77</v>
      </c>
      <c r="J330" s="49">
        <v>3.84</v>
      </c>
      <c r="K330" s="49">
        <v>9.9600000000000009</v>
      </c>
      <c r="L330" s="50">
        <f t="shared" si="97"/>
        <v>72414.904320000001</v>
      </c>
      <c r="M330" s="50">
        <f t="shared" si="98"/>
        <v>187826.15808000005</v>
      </c>
      <c r="N330" s="50">
        <f t="shared" si="99"/>
        <v>260241.06240000005</v>
      </c>
      <c r="O330" s="52"/>
    </row>
    <row r="331" spans="1:15" s="4" customFormat="1" x14ac:dyDescent="0.2">
      <c r="A331" s="51">
        <f>IF(I331&lt;&gt;"",1+MAX($A$40:A330),"")</f>
        <v>228</v>
      </c>
      <c r="B331" s="43"/>
      <c r="C331" s="43"/>
      <c r="D331" s="44"/>
      <c r="E331" s="70" t="s">
        <v>162</v>
      </c>
      <c r="F331" s="61">
        <v>4486.9025599999995</v>
      </c>
      <c r="G331" s="53">
        <v>0.1</v>
      </c>
      <c r="H331" s="47">
        <f t="shared" si="100"/>
        <v>4935.5928160000003</v>
      </c>
      <c r="I331" s="60" t="s">
        <v>78</v>
      </c>
      <c r="J331" s="49">
        <v>1.2</v>
      </c>
      <c r="K331" s="49">
        <v>0.25</v>
      </c>
      <c r="L331" s="50">
        <f t="shared" si="97"/>
        <v>5922.7113792</v>
      </c>
      <c r="M331" s="50">
        <f t="shared" si="98"/>
        <v>1233.8982040000001</v>
      </c>
      <c r="N331" s="50">
        <f t="shared" si="99"/>
        <v>7156.6095832000001</v>
      </c>
      <c r="O331" s="52"/>
    </row>
    <row r="332" spans="1:15" s="4" customFormat="1" x14ac:dyDescent="0.2">
      <c r="A332" s="51">
        <f>IF(I332&lt;&gt;"",1+MAX($A$40:A331),"")</f>
        <v>229</v>
      </c>
      <c r="B332" s="43"/>
      <c r="C332" s="43"/>
      <c r="D332" s="44"/>
      <c r="E332" s="70" t="s">
        <v>163</v>
      </c>
      <c r="F332" s="61">
        <v>1402.1570499999998</v>
      </c>
      <c r="G332" s="53">
        <v>0.1</v>
      </c>
      <c r="H332" s="47">
        <f t="shared" si="100"/>
        <v>1542.3727549999999</v>
      </c>
      <c r="I332" s="60" t="s">
        <v>78</v>
      </c>
      <c r="J332" s="49">
        <v>1.2</v>
      </c>
      <c r="K332" s="49">
        <v>0.25</v>
      </c>
      <c r="L332" s="50">
        <f t="shared" si="97"/>
        <v>1850.8473059999997</v>
      </c>
      <c r="M332" s="50">
        <f t="shared" si="98"/>
        <v>385.59318874999997</v>
      </c>
      <c r="N332" s="50">
        <f t="shared" si="99"/>
        <v>2236.4404947499997</v>
      </c>
      <c r="O332" s="52"/>
    </row>
    <row r="333" spans="1:15" s="4" customFormat="1" x14ac:dyDescent="0.2">
      <c r="A333" s="51" t="str">
        <f>IF(I333&lt;&gt;"",1+MAX($A$40:A332),"")</f>
        <v/>
      </c>
      <c r="B333" s="43"/>
      <c r="C333" s="43"/>
      <c r="D333" s="44"/>
      <c r="E333" s="85" t="s">
        <v>111</v>
      </c>
      <c r="F333" s="59"/>
      <c r="G333" s="53"/>
      <c r="H333" s="47" t="str">
        <f t="shared" si="100"/>
        <v/>
      </c>
      <c r="I333" s="60"/>
      <c r="J333" s="49"/>
      <c r="K333" s="49"/>
      <c r="L333" s="50" t="str">
        <f t="shared" si="97"/>
        <v/>
      </c>
      <c r="M333" s="50" t="str">
        <f t="shared" si="98"/>
        <v/>
      </c>
      <c r="N333" s="50" t="str">
        <f t="shared" si="99"/>
        <v/>
      </c>
      <c r="O333" s="52"/>
    </row>
    <row r="334" spans="1:15" s="4" customFormat="1" x14ac:dyDescent="0.2">
      <c r="A334" s="51">
        <f>IF(I334&lt;&gt;"",1+MAX($A$40:A333),"")</f>
        <v>230</v>
      </c>
      <c r="B334" s="43"/>
      <c r="C334" s="43"/>
      <c r="D334" s="44"/>
      <c r="E334" s="70" t="s">
        <v>168</v>
      </c>
      <c r="F334" s="61">
        <v>922.12000000000012</v>
      </c>
      <c r="G334" s="53">
        <v>0.1</v>
      </c>
      <c r="H334" s="47">
        <f t="shared" si="100"/>
        <v>1014.3320000000002</v>
      </c>
      <c r="I334" s="60" t="s">
        <v>80</v>
      </c>
      <c r="J334" s="49">
        <v>16</v>
      </c>
      <c r="K334" s="49">
        <v>20</v>
      </c>
      <c r="L334" s="50">
        <f t="shared" si="97"/>
        <v>16229.312000000004</v>
      </c>
      <c r="M334" s="50">
        <f t="shared" si="98"/>
        <v>20286.640000000003</v>
      </c>
      <c r="N334" s="50">
        <f t="shared" si="99"/>
        <v>36515.952000000005</v>
      </c>
      <c r="O334" s="52"/>
    </row>
    <row r="335" spans="1:15" s="4" customFormat="1" x14ac:dyDescent="0.2">
      <c r="A335" s="51">
        <f>IF(I335&lt;&gt;"",1+MAX($A$40:A334),"")</f>
        <v>231</v>
      </c>
      <c r="B335" s="43"/>
      <c r="C335" s="43"/>
      <c r="D335" s="44"/>
      <c r="E335" s="70" t="s">
        <v>169</v>
      </c>
      <c r="F335" s="61">
        <v>2770.0484800000004</v>
      </c>
      <c r="G335" s="53">
        <v>0.1</v>
      </c>
      <c r="H335" s="47">
        <f t="shared" si="100"/>
        <v>3047.0533280000009</v>
      </c>
      <c r="I335" s="60" t="s">
        <v>78</v>
      </c>
      <c r="J335" s="49">
        <v>1.2</v>
      </c>
      <c r="K335" s="49">
        <v>0.25</v>
      </c>
      <c r="L335" s="50">
        <f t="shared" si="97"/>
        <v>3656.4639936000008</v>
      </c>
      <c r="M335" s="50">
        <f t="shared" si="98"/>
        <v>761.76333200000022</v>
      </c>
      <c r="N335" s="50">
        <f t="shared" si="99"/>
        <v>4418.2273256000008</v>
      </c>
      <c r="O335" s="52"/>
    </row>
    <row r="336" spans="1:15" s="4" customFormat="1" x14ac:dyDescent="0.2">
      <c r="A336" s="51">
        <f>IF(I336&lt;&gt;"",1+MAX($A$40:A335),"")</f>
        <v>232</v>
      </c>
      <c r="B336" s="43"/>
      <c r="C336" s="43"/>
      <c r="D336" s="44"/>
      <c r="E336" s="70" t="s">
        <v>170</v>
      </c>
      <c r="F336" s="61">
        <v>1298.4100000000001</v>
      </c>
      <c r="G336" s="53">
        <v>0.1</v>
      </c>
      <c r="H336" s="47">
        <f t="shared" si="100"/>
        <v>1428.2510000000002</v>
      </c>
      <c r="I336" s="60" t="s">
        <v>80</v>
      </c>
      <c r="J336" s="49">
        <v>6.36</v>
      </c>
      <c r="K336" s="49">
        <v>12.85</v>
      </c>
      <c r="L336" s="50">
        <f t="shared" si="97"/>
        <v>9083.6763600000013</v>
      </c>
      <c r="M336" s="50">
        <f t="shared" si="98"/>
        <v>18353.025350000004</v>
      </c>
      <c r="N336" s="50">
        <f t="shared" si="99"/>
        <v>27436.701710000005</v>
      </c>
      <c r="O336" s="52"/>
    </row>
    <row r="337" spans="1:15" s="4" customFormat="1" x14ac:dyDescent="0.2">
      <c r="A337" s="51">
        <f>IF(I337&lt;&gt;"",1+MAX($A$40:A336),"")</f>
        <v>233</v>
      </c>
      <c r="B337" s="43"/>
      <c r="C337" s="43"/>
      <c r="D337" s="44"/>
      <c r="E337" s="70" t="s">
        <v>162</v>
      </c>
      <c r="F337" s="61">
        <v>2708.48326</v>
      </c>
      <c r="G337" s="53">
        <v>0.1</v>
      </c>
      <c r="H337" s="47">
        <f t="shared" si="100"/>
        <v>2979.3315860000002</v>
      </c>
      <c r="I337" s="60" t="s">
        <v>78</v>
      </c>
      <c r="J337" s="49">
        <v>1.2</v>
      </c>
      <c r="K337" s="49">
        <v>0.25</v>
      </c>
      <c r="L337" s="50">
        <f t="shared" si="97"/>
        <v>3575.1979032000004</v>
      </c>
      <c r="M337" s="50">
        <f t="shared" si="98"/>
        <v>744.83289650000006</v>
      </c>
      <c r="N337" s="50">
        <f t="shared" si="99"/>
        <v>4320.0307997</v>
      </c>
      <c r="O337" s="52"/>
    </row>
    <row r="338" spans="1:15" s="4" customFormat="1" x14ac:dyDescent="0.2">
      <c r="A338" s="51">
        <f>IF(I338&lt;&gt;"",1+MAX($A$40:A337),"")</f>
        <v>234</v>
      </c>
      <c r="B338" s="43"/>
      <c r="C338" s="43"/>
      <c r="D338" s="44"/>
      <c r="E338" s="70" t="s">
        <v>181</v>
      </c>
      <c r="F338" s="61">
        <v>42.54</v>
      </c>
      <c r="G338" s="53">
        <v>0.1</v>
      </c>
      <c r="H338" s="47">
        <f t="shared" si="100"/>
        <v>46.794000000000004</v>
      </c>
      <c r="I338" s="60" t="s">
        <v>80</v>
      </c>
      <c r="J338" s="49">
        <v>5.6</v>
      </c>
      <c r="K338" s="49">
        <v>11</v>
      </c>
      <c r="L338" s="50">
        <f t="shared" si="97"/>
        <v>262.04640000000001</v>
      </c>
      <c r="M338" s="50">
        <f t="shared" si="98"/>
        <v>514.73400000000004</v>
      </c>
      <c r="N338" s="50">
        <f t="shared" si="99"/>
        <v>776.7804000000001</v>
      </c>
      <c r="O338" s="52"/>
    </row>
    <row r="339" spans="1:15" s="4" customFormat="1" x14ac:dyDescent="0.2">
      <c r="A339" s="51">
        <f>IF(I339&lt;&gt;"",1+MAX($A$40:A338),"")</f>
        <v>235</v>
      </c>
      <c r="B339" s="43"/>
      <c r="C339" s="43"/>
      <c r="D339" s="44"/>
      <c r="E339" s="70" t="s">
        <v>162</v>
      </c>
      <c r="F339" s="61">
        <v>88.738439999999997</v>
      </c>
      <c r="G339" s="53">
        <v>0.1</v>
      </c>
      <c r="H339" s="47">
        <f t="shared" si="100"/>
        <v>97.612284000000002</v>
      </c>
      <c r="I339" s="60" t="s">
        <v>78</v>
      </c>
      <c r="J339" s="49">
        <v>1.2</v>
      </c>
      <c r="K339" s="49">
        <v>0.25</v>
      </c>
      <c r="L339" s="50">
        <f t="shared" si="97"/>
        <v>117.1347408</v>
      </c>
      <c r="M339" s="50">
        <f t="shared" si="98"/>
        <v>24.403071000000001</v>
      </c>
      <c r="N339" s="50">
        <f t="shared" si="99"/>
        <v>141.53781180000001</v>
      </c>
      <c r="O339" s="52"/>
    </row>
    <row r="340" spans="1:15" s="4" customFormat="1" x14ac:dyDescent="0.2">
      <c r="A340" s="51" t="str">
        <f>IF(I340&lt;&gt;"",1+MAX($A$40:A339),"")</f>
        <v/>
      </c>
      <c r="B340" s="43"/>
      <c r="C340" s="43"/>
      <c r="D340" s="44"/>
      <c r="E340" s="67" t="s">
        <v>133</v>
      </c>
      <c r="F340" s="59"/>
      <c r="G340" s="59"/>
      <c r="H340" s="59"/>
      <c r="I340" s="60"/>
      <c r="J340" s="49"/>
      <c r="K340" s="49"/>
      <c r="L340" s="50" t="str">
        <f t="shared" si="75"/>
        <v/>
      </c>
      <c r="M340" s="50" t="str">
        <f t="shared" si="76"/>
        <v/>
      </c>
      <c r="N340" s="50" t="str">
        <f t="shared" si="77"/>
        <v/>
      </c>
      <c r="O340" s="52"/>
    </row>
    <row r="341" spans="1:15" s="4" customFormat="1" x14ac:dyDescent="0.2">
      <c r="A341" s="51" t="str">
        <f>IF(I341&lt;&gt;"",1+MAX($A$40:A340),"")</f>
        <v/>
      </c>
      <c r="B341" s="43"/>
      <c r="C341" s="43"/>
      <c r="D341" s="44"/>
      <c r="E341" s="134" t="s">
        <v>135</v>
      </c>
      <c r="F341" s="61"/>
      <c r="G341" s="61"/>
      <c r="H341" s="61"/>
      <c r="I341" s="60"/>
      <c r="J341" s="49"/>
      <c r="K341" s="49"/>
      <c r="L341" s="50" t="str">
        <f t="shared" si="75"/>
        <v/>
      </c>
      <c r="M341" s="50" t="str">
        <f t="shared" si="76"/>
        <v/>
      </c>
      <c r="N341" s="50" t="str">
        <f t="shared" si="77"/>
        <v/>
      </c>
      <c r="O341" s="52"/>
    </row>
    <row r="342" spans="1:15" s="4" customFormat="1" x14ac:dyDescent="0.2">
      <c r="A342" s="51">
        <f>IF(I342&lt;&gt;"",1+MAX($A$40:A341),"")</f>
        <v>236</v>
      </c>
      <c r="B342" s="43"/>
      <c r="C342" s="43"/>
      <c r="D342" s="44"/>
      <c r="E342" s="71" t="s">
        <v>136</v>
      </c>
      <c r="F342" s="61">
        <v>4.7699999999999996</v>
      </c>
      <c r="G342" s="84">
        <v>0.1</v>
      </c>
      <c r="H342" s="61">
        <f>IF(F342=0,"",F342*(1+G342))</f>
        <v>5.2469999999999999</v>
      </c>
      <c r="I342" s="60" t="s">
        <v>80</v>
      </c>
      <c r="J342" s="49">
        <v>20</v>
      </c>
      <c r="K342" s="49">
        <v>22</v>
      </c>
      <c r="L342" s="50">
        <f t="shared" si="75"/>
        <v>104.94</v>
      </c>
      <c r="M342" s="50">
        <f t="shared" si="76"/>
        <v>115.434</v>
      </c>
      <c r="N342" s="50">
        <f t="shared" si="77"/>
        <v>220.374</v>
      </c>
      <c r="O342" s="52"/>
    </row>
    <row r="343" spans="1:15" s="4" customFormat="1" x14ac:dyDescent="0.2">
      <c r="A343" s="51" t="str">
        <f>IF(I343&lt;&gt;"",1+MAX($A$40:A342),"")</f>
        <v/>
      </c>
      <c r="B343" s="43"/>
      <c r="C343" s="43"/>
      <c r="D343" s="44"/>
      <c r="E343" s="85" t="s">
        <v>134</v>
      </c>
      <c r="F343" s="61"/>
      <c r="G343" s="61"/>
      <c r="H343" s="61"/>
      <c r="I343" s="60"/>
      <c r="J343" s="49"/>
      <c r="K343" s="49"/>
      <c r="L343" s="50" t="str">
        <f t="shared" si="75"/>
        <v/>
      </c>
      <c r="M343" s="50" t="str">
        <f t="shared" si="76"/>
        <v/>
      </c>
      <c r="N343" s="50" t="str">
        <f t="shared" si="77"/>
        <v/>
      </c>
      <c r="O343" s="52"/>
    </row>
    <row r="344" spans="1:15" s="4" customFormat="1" x14ac:dyDescent="0.2">
      <c r="A344" s="51">
        <f>IF(I344&lt;&gt;"",1+MAX($A$40:A343),"")</f>
        <v>237</v>
      </c>
      <c r="B344" s="43"/>
      <c r="C344" s="43"/>
      <c r="D344" s="44"/>
      <c r="E344" s="70" t="s">
        <v>137</v>
      </c>
      <c r="F344" s="86">
        <v>9.9499999999999993</v>
      </c>
      <c r="G344" s="84">
        <v>0.1</v>
      </c>
      <c r="H344" s="61">
        <f t="shared" ref="H344:H345" si="101">IF(F344=0,"",F344*(1+G344))</f>
        <v>10.945</v>
      </c>
      <c r="I344" s="60" t="s">
        <v>78</v>
      </c>
      <c r="J344" s="49">
        <v>1.2</v>
      </c>
      <c r="K344" s="49">
        <v>0.25</v>
      </c>
      <c r="L344" s="50">
        <f t="shared" si="75"/>
        <v>13.134</v>
      </c>
      <c r="M344" s="50">
        <f t="shared" si="76"/>
        <v>2.7362500000000001</v>
      </c>
      <c r="N344" s="50">
        <f t="shared" si="77"/>
        <v>15.87025</v>
      </c>
      <c r="O344" s="52"/>
    </row>
    <row r="345" spans="1:15" s="4" customFormat="1" x14ac:dyDescent="0.2">
      <c r="A345" s="51">
        <f>IF(I345&lt;&gt;"",1+MAX($A$40:A344),"")</f>
        <v>238</v>
      </c>
      <c r="B345" s="43"/>
      <c r="C345" s="43"/>
      <c r="D345" s="44"/>
      <c r="E345" s="71" t="s">
        <v>138</v>
      </c>
      <c r="F345" s="61">
        <v>21.74</v>
      </c>
      <c r="G345" s="84">
        <v>0.1</v>
      </c>
      <c r="H345" s="61">
        <f t="shared" si="101"/>
        <v>23.914000000000001</v>
      </c>
      <c r="I345" s="60" t="s">
        <v>80</v>
      </c>
      <c r="J345" s="49">
        <v>48</v>
      </c>
      <c r="K345" s="49">
        <v>32</v>
      </c>
      <c r="L345" s="50">
        <f t="shared" si="75"/>
        <v>1147.8720000000001</v>
      </c>
      <c r="M345" s="50">
        <f t="shared" si="76"/>
        <v>765.24800000000005</v>
      </c>
      <c r="N345" s="50">
        <f t="shared" si="77"/>
        <v>1913.1200000000001</v>
      </c>
      <c r="O345" s="52"/>
    </row>
    <row r="346" spans="1:15" s="4" customFormat="1" x14ac:dyDescent="0.2">
      <c r="A346" s="51" t="str">
        <f>IF(I346&lt;&gt;"",1+MAX($A$40:A345),"")</f>
        <v/>
      </c>
      <c r="B346" s="43"/>
      <c r="C346" s="43"/>
      <c r="D346" s="44"/>
      <c r="E346" s="85" t="s">
        <v>134</v>
      </c>
      <c r="F346" s="61"/>
      <c r="G346" s="61"/>
      <c r="H346" s="61"/>
      <c r="I346" s="60"/>
      <c r="J346" s="49"/>
      <c r="K346" s="49"/>
      <c r="L346" s="50" t="str">
        <f t="shared" si="75"/>
        <v/>
      </c>
      <c r="M346" s="50" t="str">
        <f t="shared" si="76"/>
        <v/>
      </c>
      <c r="N346" s="50" t="str">
        <f t="shared" si="77"/>
        <v/>
      </c>
      <c r="O346" s="52"/>
    </row>
    <row r="347" spans="1:15" s="4" customFormat="1" x14ac:dyDescent="0.2">
      <c r="A347" s="51">
        <f>IF(I347&lt;&gt;"",1+MAX($A$40:A346),"")</f>
        <v>239</v>
      </c>
      <c r="B347" s="43"/>
      <c r="C347" s="43"/>
      <c r="D347" s="44"/>
      <c r="E347" s="70" t="s">
        <v>139</v>
      </c>
      <c r="F347" s="87">
        <v>91.78</v>
      </c>
      <c r="G347" s="84">
        <v>0.1</v>
      </c>
      <c r="H347" s="61">
        <f t="shared" ref="H347:H348" si="102">IF(F347=0,"",F347*(1+G347))</f>
        <v>100.95800000000001</v>
      </c>
      <c r="I347" s="60" t="s">
        <v>78</v>
      </c>
      <c r="J347" s="49">
        <v>1.2</v>
      </c>
      <c r="K347" s="49">
        <v>0.25</v>
      </c>
      <c r="L347" s="50">
        <f t="shared" si="75"/>
        <v>121.14960000000001</v>
      </c>
      <c r="M347" s="50">
        <f t="shared" si="76"/>
        <v>25.239500000000003</v>
      </c>
      <c r="N347" s="50">
        <f t="shared" si="77"/>
        <v>146.38910000000001</v>
      </c>
      <c r="O347" s="52"/>
    </row>
    <row r="348" spans="1:15" s="4" customFormat="1" x14ac:dyDescent="0.2">
      <c r="A348" s="51">
        <f>IF(I348&lt;&gt;"",1+MAX($A$40:A347),"")</f>
        <v>240</v>
      </c>
      <c r="B348" s="43"/>
      <c r="C348" s="43"/>
      <c r="D348" s="44"/>
      <c r="E348" s="71" t="s">
        <v>140</v>
      </c>
      <c r="F348" s="61">
        <v>30.74</v>
      </c>
      <c r="G348" s="84">
        <v>0.1</v>
      </c>
      <c r="H348" s="61">
        <f t="shared" si="102"/>
        <v>33.814</v>
      </c>
      <c r="I348" s="60" t="s">
        <v>80</v>
      </c>
      <c r="J348" s="49">
        <v>32</v>
      </c>
      <c r="K348" s="49">
        <v>25</v>
      </c>
      <c r="L348" s="50">
        <f t="shared" si="75"/>
        <v>1082.048</v>
      </c>
      <c r="M348" s="50">
        <f t="shared" si="76"/>
        <v>845.35</v>
      </c>
      <c r="N348" s="50">
        <f t="shared" si="77"/>
        <v>1927.3980000000001</v>
      </c>
      <c r="O348" s="52"/>
    </row>
    <row r="349" spans="1:15" s="4" customFormat="1" x14ac:dyDescent="0.2">
      <c r="A349" s="51" t="str">
        <f>IF(I349&lt;&gt;"",1+MAX($A$40:A348),"")</f>
        <v/>
      </c>
      <c r="B349" s="43"/>
      <c r="C349" s="43"/>
      <c r="D349" s="44"/>
      <c r="E349" s="85" t="s">
        <v>134</v>
      </c>
      <c r="F349" s="61"/>
      <c r="G349" s="61"/>
      <c r="H349" s="61"/>
      <c r="I349" s="60"/>
      <c r="J349" s="49"/>
      <c r="K349" s="49"/>
      <c r="L349" s="50" t="str">
        <f t="shared" si="75"/>
        <v/>
      </c>
      <c r="M349" s="50" t="str">
        <f t="shared" si="76"/>
        <v/>
      </c>
      <c r="N349" s="50" t="str">
        <f t="shared" si="77"/>
        <v/>
      </c>
      <c r="O349" s="52"/>
    </row>
    <row r="350" spans="1:15" s="4" customFormat="1" x14ac:dyDescent="0.2">
      <c r="A350" s="51">
        <f>IF(I350&lt;&gt;"",1+MAX($A$40:A349),"")</f>
        <v>241</v>
      </c>
      <c r="B350" s="43"/>
      <c r="C350" s="43"/>
      <c r="D350" s="44"/>
      <c r="E350" s="70" t="s">
        <v>139</v>
      </c>
      <c r="F350" s="87">
        <v>129.33000000000001</v>
      </c>
      <c r="G350" s="84">
        <v>0.1</v>
      </c>
      <c r="H350" s="61">
        <f>IF(F350=0,"",F350*(1+G350))</f>
        <v>142.26300000000003</v>
      </c>
      <c r="I350" s="60" t="s">
        <v>78</v>
      </c>
      <c r="J350" s="49">
        <v>1.2</v>
      </c>
      <c r="K350" s="49">
        <v>0.25</v>
      </c>
      <c r="L350" s="50">
        <f t="shared" si="75"/>
        <v>170.71560000000002</v>
      </c>
      <c r="M350" s="50">
        <f t="shared" si="76"/>
        <v>35.565750000000008</v>
      </c>
      <c r="N350" s="50">
        <f t="shared" si="77"/>
        <v>206.28135000000003</v>
      </c>
      <c r="O350" s="52"/>
    </row>
    <row r="351" spans="1:15" s="4" customFormat="1" x14ac:dyDescent="0.2">
      <c r="A351" s="51" t="str">
        <f>IF(I351&lt;&gt;"",1+MAX($A$40:A350),"")</f>
        <v/>
      </c>
      <c r="B351" s="43"/>
      <c r="C351" s="43"/>
      <c r="D351" s="44"/>
      <c r="E351" s="134" t="s">
        <v>85</v>
      </c>
      <c r="F351" s="61"/>
      <c r="G351" s="61"/>
      <c r="H351" s="61"/>
      <c r="I351" s="60"/>
      <c r="J351" s="49"/>
      <c r="K351" s="49"/>
      <c r="L351" s="50" t="str">
        <f t="shared" si="75"/>
        <v/>
      </c>
      <c r="M351" s="50" t="str">
        <f t="shared" si="76"/>
        <v/>
      </c>
      <c r="N351" s="50" t="str">
        <f t="shared" si="77"/>
        <v/>
      </c>
      <c r="O351" s="52"/>
    </row>
    <row r="352" spans="1:15" s="4" customFormat="1" x14ac:dyDescent="0.2">
      <c r="A352" s="51">
        <f>IF(I352&lt;&gt;"",1+MAX($A$40:A351),"")</f>
        <v>242</v>
      </c>
      <c r="B352" s="43"/>
      <c r="C352" s="43"/>
      <c r="D352" s="44"/>
      <c r="E352" s="70" t="s">
        <v>141</v>
      </c>
      <c r="F352" s="59">
        <v>500</v>
      </c>
      <c r="G352" s="84">
        <v>0.1</v>
      </c>
      <c r="H352" s="61">
        <f>IF(F352=0,"",F352*(1+G352))</f>
        <v>550</v>
      </c>
      <c r="I352" s="60" t="s">
        <v>77</v>
      </c>
      <c r="J352" s="49">
        <v>2.2599999999999998</v>
      </c>
      <c r="K352" s="49">
        <v>7.54</v>
      </c>
      <c r="L352" s="50">
        <f t="shared" si="75"/>
        <v>1242.9999999999998</v>
      </c>
      <c r="M352" s="50">
        <f t="shared" si="76"/>
        <v>4147</v>
      </c>
      <c r="N352" s="50">
        <f t="shared" si="77"/>
        <v>5390</v>
      </c>
      <c r="O352" s="52"/>
    </row>
    <row r="353" spans="1:15" s="4" customFormat="1" x14ac:dyDescent="0.2">
      <c r="A353" s="51" t="str">
        <f>IF(I353&lt;&gt;"",1+MAX($A$40:A352),"")</f>
        <v/>
      </c>
      <c r="B353" s="43"/>
      <c r="C353" s="43"/>
      <c r="D353" s="44"/>
      <c r="E353" s="134" t="s">
        <v>142</v>
      </c>
      <c r="F353" s="61"/>
      <c r="G353" s="61"/>
      <c r="H353" s="61"/>
      <c r="I353" s="60"/>
      <c r="J353" s="49"/>
      <c r="K353" s="49"/>
      <c r="L353" s="50" t="str">
        <f t="shared" si="75"/>
        <v/>
      </c>
      <c r="M353" s="50" t="str">
        <f t="shared" si="76"/>
        <v/>
      </c>
      <c r="N353" s="50" t="str">
        <f t="shared" si="77"/>
        <v/>
      </c>
      <c r="O353" s="52"/>
    </row>
    <row r="354" spans="1:15" s="4" customFormat="1" x14ac:dyDescent="0.2">
      <c r="A354" s="51">
        <f>IF(I354&lt;&gt;"",1+MAX($A$40:A353),"")</f>
        <v>243</v>
      </c>
      <c r="B354" s="43"/>
      <c r="C354" s="43"/>
      <c r="D354" s="44"/>
      <c r="E354" s="70" t="s">
        <v>143</v>
      </c>
      <c r="F354" s="86">
        <v>9.09</v>
      </c>
      <c r="G354" s="84">
        <v>0.1</v>
      </c>
      <c r="H354" s="61">
        <f>IF(F354=0,"",F354*(1+G354))</f>
        <v>9.9990000000000006</v>
      </c>
      <c r="I354" s="60" t="s">
        <v>83</v>
      </c>
      <c r="J354" s="49">
        <v>325</v>
      </c>
      <c r="K354" s="49">
        <v>240</v>
      </c>
      <c r="L354" s="50">
        <f t="shared" si="75"/>
        <v>3249.6750000000002</v>
      </c>
      <c r="M354" s="50">
        <f t="shared" si="76"/>
        <v>2399.7600000000002</v>
      </c>
      <c r="N354" s="50">
        <f t="shared" si="77"/>
        <v>5649.4350000000004</v>
      </c>
      <c r="O354" s="52"/>
    </row>
    <row r="355" spans="1:15" s="4" customFormat="1" x14ac:dyDescent="0.2">
      <c r="A355" s="51" t="str">
        <f>IF(I355&lt;&gt;"",1+MAX($A$40:A354),"")</f>
        <v/>
      </c>
      <c r="B355" s="43"/>
      <c r="C355" s="43"/>
      <c r="D355" s="44"/>
      <c r="E355" s="85" t="s">
        <v>110</v>
      </c>
      <c r="F355" s="59"/>
      <c r="G355" s="84"/>
      <c r="H355" s="61" t="str">
        <f t="shared" ref="H355:H385" si="103">IF(F355=0,"",F355*(1+G355))</f>
        <v/>
      </c>
      <c r="I355" s="60"/>
      <c r="J355" s="49"/>
      <c r="K355" s="49"/>
      <c r="L355" s="50" t="str">
        <f t="shared" ref="L355:L388" si="104">IF(F355=0,"",J355*H355)</f>
        <v/>
      </c>
      <c r="M355" s="50" t="str">
        <f t="shared" ref="M355:M388" si="105">IF(F355=0,"",K355*H355)</f>
        <v/>
      </c>
      <c r="N355" s="50" t="str">
        <f t="shared" ref="N355:N388" si="106">IF(F355=0,"",L355+M355)</f>
        <v/>
      </c>
      <c r="O355" s="52"/>
    </row>
    <row r="356" spans="1:15" s="4" customFormat="1" x14ac:dyDescent="0.2">
      <c r="A356" s="51">
        <f>IF(I356&lt;&gt;"",1+MAX($A$40:A355),"")</f>
        <v>244</v>
      </c>
      <c r="B356" s="43"/>
      <c r="C356" s="43"/>
      <c r="D356" s="44"/>
      <c r="E356" s="70" t="s">
        <v>184</v>
      </c>
      <c r="F356" s="61">
        <v>4685.5599999999995</v>
      </c>
      <c r="G356" s="84">
        <v>0.1</v>
      </c>
      <c r="H356" s="61">
        <f t="shared" si="103"/>
        <v>5154.116</v>
      </c>
      <c r="I356" s="60" t="s">
        <v>77</v>
      </c>
      <c r="J356" s="49">
        <v>5.98</v>
      </c>
      <c r="K356" s="49">
        <v>12.8</v>
      </c>
      <c r="L356" s="50">
        <f t="shared" si="104"/>
        <v>30821.613680000002</v>
      </c>
      <c r="M356" s="50">
        <f t="shared" si="105"/>
        <v>65972.684800000003</v>
      </c>
      <c r="N356" s="50">
        <f t="shared" si="106"/>
        <v>96794.298479999998</v>
      </c>
      <c r="O356" s="52"/>
    </row>
    <row r="357" spans="1:15" s="4" customFormat="1" x14ac:dyDescent="0.2">
      <c r="A357" s="51">
        <f>IF(I357&lt;&gt;"",1+MAX($A$40:A356),"")</f>
        <v>245</v>
      </c>
      <c r="B357" s="43"/>
      <c r="C357" s="43"/>
      <c r="D357" s="44"/>
      <c r="E357" s="70" t="s">
        <v>171</v>
      </c>
      <c r="F357" s="61">
        <v>5357.6001203007518</v>
      </c>
      <c r="G357" s="84">
        <v>0.1</v>
      </c>
      <c r="H357" s="61">
        <f t="shared" si="103"/>
        <v>5893.3601323308276</v>
      </c>
      <c r="I357" s="60" t="s">
        <v>78</v>
      </c>
      <c r="J357" s="49">
        <v>1.2</v>
      </c>
      <c r="K357" s="49">
        <v>0.25</v>
      </c>
      <c r="L357" s="50">
        <f t="shared" si="104"/>
        <v>7072.0321587969929</v>
      </c>
      <c r="M357" s="50">
        <f t="shared" si="105"/>
        <v>1473.3400330827069</v>
      </c>
      <c r="N357" s="50">
        <f t="shared" si="106"/>
        <v>8545.3721918797</v>
      </c>
      <c r="O357" s="52"/>
    </row>
    <row r="358" spans="1:15" s="4" customFormat="1" x14ac:dyDescent="0.2">
      <c r="A358" s="51">
        <f>IF(I358&lt;&gt;"",1+MAX($A$40:A357),"")</f>
        <v>246</v>
      </c>
      <c r="B358" s="43"/>
      <c r="C358" s="43"/>
      <c r="D358" s="44"/>
      <c r="E358" s="70" t="s">
        <v>160</v>
      </c>
      <c r="F358" s="61">
        <v>608.8181954887217</v>
      </c>
      <c r="G358" s="84">
        <v>0.1</v>
      </c>
      <c r="H358" s="61">
        <f t="shared" si="103"/>
        <v>669.70001503759397</v>
      </c>
      <c r="I358" s="60" t="s">
        <v>78</v>
      </c>
      <c r="J358" s="49">
        <v>1.2</v>
      </c>
      <c r="K358" s="49">
        <v>0.25</v>
      </c>
      <c r="L358" s="50">
        <f t="shared" si="104"/>
        <v>803.6400180451127</v>
      </c>
      <c r="M358" s="50">
        <f t="shared" si="105"/>
        <v>167.42500375939849</v>
      </c>
      <c r="N358" s="50">
        <f t="shared" si="106"/>
        <v>971.06502180451116</v>
      </c>
      <c r="O358" s="52"/>
    </row>
    <row r="359" spans="1:15" s="4" customFormat="1" x14ac:dyDescent="0.2">
      <c r="A359" s="51">
        <f>IF(I359&lt;&gt;"",1+MAX($A$40:A358),"")</f>
        <v>247</v>
      </c>
      <c r="B359" s="43"/>
      <c r="C359" s="43"/>
      <c r="D359" s="44"/>
      <c r="E359" s="70" t="s">
        <v>185</v>
      </c>
      <c r="F359" s="61">
        <v>20057.400000000001</v>
      </c>
      <c r="G359" s="84">
        <v>0.1</v>
      </c>
      <c r="H359" s="61">
        <f t="shared" si="103"/>
        <v>22063.140000000003</v>
      </c>
      <c r="I359" s="60" t="s">
        <v>77</v>
      </c>
      <c r="J359" s="49">
        <v>5.98</v>
      </c>
      <c r="K359" s="49">
        <v>12.8</v>
      </c>
      <c r="L359" s="50">
        <f t="shared" si="104"/>
        <v>131937.57720000003</v>
      </c>
      <c r="M359" s="50">
        <f t="shared" si="105"/>
        <v>282408.19200000004</v>
      </c>
      <c r="N359" s="50">
        <f t="shared" si="106"/>
        <v>414345.7692000001</v>
      </c>
      <c r="O359" s="52"/>
    </row>
    <row r="360" spans="1:15" s="4" customFormat="1" x14ac:dyDescent="0.2">
      <c r="A360" s="51">
        <f>IF(I360&lt;&gt;"",1+MAX($A$40:A359),"")</f>
        <v>248</v>
      </c>
      <c r="B360" s="43"/>
      <c r="C360" s="43"/>
      <c r="D360" s="44"/>
      <c r="E360" s="70" t="s">
        <v>179</v>
      </c>
      <c r="F360" s="61">
        <v>122559.94841791046</v>
      </c>
      <c r="G360" s="84">
        <v>0.1</v>
      </c>
      <c r="H360" s="61">
        <f t="shared" si="103"/>
        <v>134815.94325970151</v>
      </c>
      <c r="I360" s="60" t="s">
        <v>78</v>
      </c>
      <c r="J360" s="49">
        <v>1.2</v>
      </c>
      <c r="K360" s="49">
        <v>0.25</v>
      </c>
      <c r="L360" s="50">
        <f t="shared" si="104"/>
        <v>161779.1319116418</v>
      </c>
      <c r="M360" s="50">
        <f t="shared" si="105"/>
        <v>33703.985814925378</v>
      </c>
      <c r="N360" s="50">
        <f t="shared" si="106"/>
        <v>195483.11772656717</v>
      </c>
      <c r="O360" s="52"/>
    </row>
    <row r="361" spans="1:15" s="4" customFormat="1" x14ac:dyDescent="0.2">
      <c r="A361" s="51">
        <f>IF(I361&lt;&gt;"",1+MAX($A$40:A360),"")</f>
        <v>249</v>
      </c>
      <c r="B361" s="43"/>
      <c r="C361" s="43"/>
      <c r="D361" s="44"/>
      <c r="E361" s="70" t="s">
        <v>180</v>
      </c>
      <c r="F361" s="61">
        <v>1174.9167500000001</v>
      </c>
      <c r="G361" s="84">
        <v>0.1</v>
      </c>
      <c r="H361" s="61">
        <f t="shared" si="103"/>
        <v>1292.4084250000003</v>
      </c>
      <c r="I361" s="60" t="s">
        <v>78</v>
      </c>
      <c r="J361" s="49">
        <v>1.2</v>
      </c>
      <c r="K361" s="49">
        <v>0.25</v>
      </c>
      <c r="L361" s="50">
        <f t="shared" si="104"/>
        <v>1550.8901100000003</v>
      </c>
      <c r="M361" s="50">
        <f t="shared" si="105"/>
        <v>323.10210625000008</v>
      </c>
      <c r="N361" s="50">
        <f t="shared" si="106"/>
        <v>1873.9922162500004</v>
      </c>
      <c r="O361" s="52"/>
    </row>
    <row r="362" spans="1:15" s="4" customFormat="1" x14ac:dyDescent="0.2">
      <c r="A362" s="51">
        <f>IF(I362&lt;&gt;"",1+MAX($A$40:A361),"")</f>
        <v>250</v>
      </c>
      <c r="B362" s="43"/>
      <c r="C362" s="43"/>
      <c r="D362" s="44"/>
      <c r="E362" s="70" t="s">
        <v>186</v>
      </c>
      <c r="F362" s="61">
        <v>519.20000000000005</v>
      </c>
      <c r="G362" s="84">
        <v>0.1</v>
      </c>
      <c r="H362" s="61">
        <f t="shared" si="103"/>
        <v>571.12000000000012</v>
      </c>
      <c r="I362" s="60" t="s">
        <v>77</v>
      </c>
      <c r="J362" s="49">
        <v>3.12</v>
      </c>
      <c r="K362" s="49">
        <v>8.8000000000000007</v>
      </c>
      <c r="L362" s="50">
        <f t="shared" si="104"/>
        <v>1781.8944000000004</v>
      </c>
      <c r="M362" s="50">
        <f t="shared" si="105"/>
        <v>5025.8560000000016</v>
      </c>
      <c r="N362" s="50">
        <f t="shared" si="106"/>
        <v>6807.7504000000017</v>
      </c>
      <c r="O362" s="52"/>
    </row>
    <row r="363" spans="1:15" s="4" customFormat="1" x14ac:dyDescent="0.2">
      <c r="A363" s="51">
        <f>IF(I363&lt;&gt;"",1+MAX($A$40:A362),"")</f>
        <v>251</v>
      </c>
      <c r="B363" s="43"/>
      <c r="C363" s="43"/>
      <c r="D363" s="44"/>
      <c r="E363" s="70" t="s">
        <v>162</v>
      </c>
      <c r="F363" s="61">
        <v>181.27340000000001</v>
      </c>
      <c r="G363" s="84">
        <v>0.1</v>
      </c>
      <c r="H363" s="61">
        <f t="shared" si="103"/>
        <v>199.40074000000001</v>
      </c>
      <c r="I363" s="60" t="s">
        <v>78</v>
      </c>
      <c r="J363" s="49">
        <v>1.2</v>
      </c>
      <c r="K363" s="49">
        <v>0.25</v>
      </c>
      <c r="L363" s="50">
        <f t="shared" si="104"/>
        <v>239.280888</v>
      </c>
      <c r="M363" s="50">
        <f t="shared" si="105"/>
        <v>49.850185000000003</v>
      </c>
      <c r="N363" s="50">
        <f t="shared" si="106"/>
        <v>289.13107300000001</v>
      </c>
      <c r="O363" s="52"/>
    </row>
    <row r="364" spans="1:15" s="4" customFormat="1" x14ac:dyDescent="0.2">
      <c r="A364" s="51">
        <f>IF(I364&lt;&gt;"",1+MAX($A$40:A363),"")</f>
        <v>252</v>
      </c>
      <c r="B364" s="43"/>
      <c r="C364" s="43"/>
      <c r="D364" s="44"/>
      <c r="E364" s="70" t="s">
        <v>163</v>
      </c>
      <c r="F364" s="61">
        <v>20.599249999999998</v>
      </c>
      <c r="G364" s="84">
        <v>0.1</v>
      </c>
      <c r="H364" s="61">
        <f t="shared" si="103"/>
        <v>22.659175000000001</v>
      </c>
      <c r="I364" s="60" t="s">
        <v>78</v>
      </c>
      <c r="J364" s="49">
        <v>1.2</v>
      </c>
      <c r="K364" s="49">
        <v>0.25</v>
      </c>
      <c r="L364" s="50">
        <f t="shared" si="104"/>
        <v>27.191010000000002</v>
      </c>
      <c r="M364" s="50">
        <f t="shared" si="105"/>
        <v>5.6647937500000003</v>
      </c>
      <c r="N364" s="50">
        <f t="shared" si="106"/>
        <v>32.85580375</v>
      </c>
      <c r="O364" s="52"/>
    </row>
    <row r="365" spans="1:15" s="4" customFormat="1" x14ac:dyDescent="0.2">
      <c r="A365" s="51">
        <f>IF(I365&lt;&gt;"",1+MAX($A$40:A364),"")</f>
        <v>253</v>
      </c>
      <c r="B365" s="43"/>
      <c r="C365" s="43"/>
      <c r="D365" s="44"/>
      <c r="E365" s="70" t="s">
        <v>187</v>
      </c>
      <c r="F365" s="61">
        <v>1218.3600000000001</v>
      </c>
      <c r="G365" s="84">
        <v>0.1</v>
      </c>
      <c r="H365" s="61">
        <f t="shared" si="103"/>
        <v>1340.1960000000001</v>
      </c>
      <c r="I365" s="60" t="s">
        <v>77</v>
      </c>
      <c r="J365" s="49">
        <v>3.84</v>
      </c>
      <c r="K365" s="49">
        <v>9.9600000000000009</v>
      </c>
      <c r="L365" s="50">
        <f t="shared" si="104"/>
        <v>5146.3526400000001</v>
      </c>
      <c r="M365" s="50">
        <f t="shared" si="105"/>
        <v>13348.352160000002</v>
      </c>
      <c r="N365" s="50">
        <f t="shared" si="106"/>
        <v>18494.704800000003</v>
      </c>
      <c r="O365" s="52"/>
    </row>
    <row r="366" spans="1:15" s="4" customFormat="1" x14ac:dyDescent="0.2">
      <c r="A366" s="51">
        <f>IF(I366&lt;&gt;"",1+MAX($A$40:A365),"")</f>
        <v>254</v>
      </c>
      <c r="B366" s="43"/>
      <c r="C366" s="43"/>
      <c r="D366" s="44"/>
      <c r="E366" s="70" t="s">
        <v>162</v>
      </c>
      <c r="F366" s="61">
        <v>521.8281348314606</v>
      </c>
      <c r="G366" s="84">
        <v>0.1</v>
      </c>
      <c r="H366" s="61">
        <f t="shared" si="103"/>
        <v>574.01094831460671</v>
      </c>
      <c r="I366" s="60" t="s">
        <v>78</v>
      </c>
      <c r="J366" s="49">
        <v>1.2</v>
      </c>
      <c r="K366" s="49">
        <v>0.25</v>
      </c>
      <c r="L366" s="50">
        <f t="shared" si="104"/>
        <v>688.81313797752807</v>
      </c>
      <c r="M366" s="50">
        <f t="shared" si="105"/>
        <v>143.50273707865168</v>
      </c>
      <c r="N366" s="50">
        <f t="shared" si="106"/>
        <v>832.31587505617972</v>
      </c>
      <c r="O366" s="52"/>
    </row>
    <row r="367" spans="1:15" s="4" customFormat="1" x14ac:dyDescent="0.2">
      <c r="A367" s="51">
        <f>IF(I367&lt;&gt;"",1+MAX($A$40:A366),"")</f>
        <v>255</v>
      </c>
      <c r="B367" s="43"/>
      <c r="C367" s="43"/>
      <c r="D367" s="44"/>
      <c r="E367" s="70" t="s">
        <v>163</v>
      </c>
      <c r="F367" s="61">
        <v>59.298651685393253</v>
      </c>
      <c r="G367" s="84">
        <v>0.1</v>
      </c>
      <c r="H367" s="61">
        <f t="shared" si="103"/>
        <v>65.228516853932589</v>
      </c>
      <c r="I367" s="60" t="s">
        <v>78</v>
      </c>
      <c r="J367" s="49">
        <v>1.2</v>
      </c>
      <c r="K367" s="49">
        <v>0.25</v>
      </c>
      <c r="L367" s="50">
        <f t="shared" si="104"/>
        <v>78.274220224719102</v>
      </c>
      <c r="M367" s="50">
        <f t="shared" si="105"/>
        <v>16.307129213483147</v>
      </c>
      <c r="N367" s="50">
        <f t="shared" si="106"/>
        <v>94.581349438202253</v>
      </c>
      <c r="O367" s="52"/>
    </row>
    <row r="368" spans="1:15" s="4" customFormat="1" x14ac:dyDescent="0.2">
      <c r="A368" s="51">
        <f>IF(I368&lt;&gt;"",1+MAX($A$40:A367),"")</f>
        <v>256</v>
      </c>
      <c r="B368" s="43"/>
      <c r="C368" s="43"/>
      <c r="D368" s="44"/>
      <c r="E368" s="70" t="s">
        <v>187</v>
      </c>
      <c r="F368" s="61">
        <v>3731.6400000000003</v>
      </c>
      <c r="G368" s="84">
        <v>0.1</v>
      </c>
      <c r="H368" s="61">
        <f t="shared" si="103"/>
        <v>4104.804000000001</v>
      </c>
      <c r="I368" s="60" t="s">
        <v>77</v>
      </c>
      <c r="J368" s="49">
        <v>3.84</v>
      </c>
      <c r="K368" s="49">
        <v>9.9600000000000009</v>
      </c>
      <c r="L368" s="50">
        <f t="shared" si="104"/>
        <v>15762.447360000004</v>
      </c>
      <c r="M368" s="50">
        <f t="shared" si="105"/>
        <v>40883.847840000017</v>
      </c>
      <c r="N368" s="50">
        <f t="shared" si="106"/>
        <v>56646.295200000022</v>
      </c>
      <c r="O368" s="52"/>
    </row>
    <row r="369" spans="1:15" s="4" customFormat="1" x14ac:dyDescent="0.2">
      <c r="A369" s="51">
        <f>IF(I369&lt;&gt;"",1+MAX($A$40:A368),"")</f>
        <v>257</v>
      </c>
      <c r="B369" s="43"/>
      <c r="C369" s="43"/>
      <c r="D369" s="44"/>
      <c r="E369" s="70" t="s">
        <v>162</v>
      </c>
      <c r="F369" s="61">
        <v>1018.91713</v>
      </c>
      <c r="G369" s="84">
        <v>0.1</v>
      </c>
      <c r="H369" s="61">
        <f t="shared" si="103"/>
        <v>1120.808843</v>
      </c>
      <c r="I369" s="60" t="s">
        <v>78</v>
      </c>
      <c r="J369" s="49">
        <v>1.2</v>
      </c>
      <c r="K369" s="49">
        <v>0.25</v>
      </c>
      <c r="L369" s="50">
        <f t="shared" si="104"/>
        <v>1344.9706116</v>
      </c>
      <c r="M369" s="50">
        <f t="shared" si="105"/>
        <v>280.20221075000001</v>
      </c>
      <c r="N369" s="50">
        <f t="shared" si="106"/>
        <v>1625.1728223499999</v>
      </c>
      <c r="O369" s="52"/>
    </row>
    <row r="370" spans="1:15" s="4" customFormat="1" x14ac:dyDescent="0.2">
      <c r="A370" s="51">
        <f>IF(I370&lt;&gt;"",1+MAX($A$40:A369),"")</f>
        <v>258</v>
      </c>
      <c r="B370" s="43"/>
      <c r="C370" s="43"/>
      <c r="D370" s="44"/>
      <c r="E370" s="70" t="s">
        <v>163</v>
      </c>
      <c r="F370" s="61">
        <v>115.78603749999999</v>
      </c>
      <c r="G370" s="84">
        <v>0.1</v>
      </c>
      <c r="H370" s="61">
        <f t="shared" si="103"/>
        <v>127.36464125000001</v>
      </c>
      <c r="I370" s="60" t="s">
        <v>78</v>
      </c>
      <c r="J370" s="49">
        <v>1.2</v>
      </c>
      <c r="K370" s="49">
        <v>0.25</v>
      </c>
      <c r="L370" s="50">
        <f t="shared" si="104"/>
        <v>152.8375695</v>
      </c>
      <c r="M370" s="50">
        <f t="shared" si="105"/>
        <v>31.841160312500001</v>
      </c>
      <c r="N370" s="50">
        <f t="shared" si="106"/>
        <v>184.67872981249999</v>
      </c>
      <c r="O370" s="52"/>
    </row>
    <row r="371" spans="1:15" s="4" customFormat="1" x14ac:dyDescent="0.2">
      <c r="A371" s="51">
        <f>IF(I371&lt;&gt;"",1+MAX($A$40:A370),"")</f>
        <v>259</v>
      </c>
      <c r="B371" s="43"/>
      <c r="C371" s="43"/>
      <c r="D371" s="44"/>
      <c r="E371" s="70" t="s">
        <v>187</v>
      </c>
      <c r="F371" s="61">
        <v>10721.12</v>
      </c>
      <c r="G371" s="84">
        <v>0.1</v>
      </c>
      <c r="H371" s="61">
        <f t="shared" si="103"/>
        <v>11793.232000000002</v>
      </c>
      <c r="I371" s="60" t="s">
        <v>77</v>
      </c>
      <c r="J371" s="49">
        <v>3.84</v>
      </c>
      <c r="K371" s="49">
        <v>9.9600000000000009</v>
      </c>
      <c r="L371" s="50">
        <f t="shared" si="104"/>
        <v>45286.010880000002</v>
      </c>
      <c r="M371" s="50">
        <f t="shared" si="105"/>
        <v>117460.59072000002</v>
      </c>
      <c r="N371" s="50">
        <f t="shared" si="106"/>
        <v>162746.60160000002</v>
      </c>
      <c r="O371" s="52"/>
    </row>
    <row r="372" spans="1:15" s="4" customFormat="1" x14ac:dyDescent="0.2">
      <c r="A372" s="51">
        <f>IF(I372&lt;&gt;"",1+MAX($A$40:A371),"")</f>
        <v>260</v>
      </c>
      <c r="B372" s="43"/>
      <c r="C372" s="43"/>
      <c r="D372" s="44"/>
      <c r="E372" s="70" t="s">
        <v>162</v>
      </c>
      <c r="F372" s="61">
        <v>2812.2200400000002</v>
      </c>
      <c r="G372" s="84">
        <v>0.1</v>
      </c>
      <c r="H372" s="61">
        <f t="shared" si="103"/>
        <v>3093.4420440000004</v>
      </c>
      <c r="I372" s="60" t="s">
        <v>78</v>
      </c>
      <c r="J372" s="49">
        <v>1.2</v>
      </c>
      <c r="K372" s="49">
        <v>0.25</v>
      </c>
      <c r="L372" s="50">
        <f t="shared" si="104"/>
        <v>3712.1304528000001</v>
      </c>
      <c r="M372" s="50">
        <f t="shared" si="105"/>
        <v>773.36051100000009</v>
      </c>
      <c r="N372" s="50">
        <f t="shared" si="106"/>
        <v>4485.4909637999999</v>
      </c>
      <c r="O372" s="52"/>
    </row>
    <row r="373" spans="1:15" s="4" customFormat="1" x14ac:dyDescent="0.2">
      <c r="A373" s="51">
        <f>IF(I373&lt;&gt;"",1+MAX($A$40:A372),"")</f>
        <v>261</v>
      </c>
      <c r="B373" s="43"/>
      <c r="C373" s="43"/>
      <c r="D373" s="44"/>
      <c r="E373" s="70" t="s">
        <v>163</v>
      </c>
      <c r="F373" s="61">
        <v>878.81876250000005</v>
      </c>
      <c r="G373" s="84">
        <v>0.1</v>
      </c>
      <c r="H373" s="61">
        <f t="shared" si="103"/>
        <v>966.70063875000017</v>
      </c>
      <c r="I373" s="60" t="s">
        <v>78</v>
      </c>
      <c r="J373" s="49">
        <v>1.2</v>
      </c>
      <c r="K373" s="49">
        <v>0.25</v>
      </c>
      <c r="L373" s="50">
        <f t="shared" si="104"/>
        <v>1160.0407665000002</v>
      </c>
      <c r="M373" s="50">
        <f t="shared" si="105"/>
        <v>241.67515968750004</v>
      </c>
      <c r="N373" s="50">
        <f t="shared" si="106"/>
        <v>1401.7159261875004</v>
      </c>
      <c r="O373" s="52"/>
    </row>
    <row r="374" spans="1:15" s="4" customFormat="1" x14ac:dyDescent="0.2">
      <c r="A374" s="51">
        <f>IF(I374&lt;&gt;"",1+MAX($A$40:A373),"")</f>
        <v>262</v>
      </c>
      <c r="B374" s="43"/>
      <c r="C374" s="43"/>
      <c r="D374" s="44"/>
      <c r="E374" s="70" t="s">
        <v>188</v>
      </c>
      <c r="F374" s="61">
        <v>1382.04</v>
      </c>
      <c r="G374" s="84">
        <v>0.1</v>
      </c>
      <c r="H374" s="61">
        <f t="shared" si="103"/>
        <v>1520.2440000000001</v>
      </c>
      <c r="I374" s="60" t="s">
        <v>77</v>
      </c>
      <c r="J374" s="49">
        <v>3.84</v>
      </c>
      <c r="K374" s="49">
        <v>9.9600000000000009</v>
      </c>
      <c r="L374" s="50">
        <f t="shared" si="104"/>
        <v>5837.7369600000002</v>
      </c>
      <c r="M374" s="50">
        <f t="shared" si="105"/>
        <v>15141.630240000002</v>
      </c>
      <c r="N374" s="50">
        <f t="shared" si="106"/>
        <v>20979.367200000001</v>
      </c>
      <c r="O374" s="52"/>
    </row>
    <row r="375" spans="1:15" s="4" customFormat="1" x14ac:dyDescent="0.2">
      <c r="A375" s="51">
        <f>IF(I375&lt;&gt;"",1+MAX($A$40:A374),"")</f>
        <v>263</v>
      </c>
      <c r="B375" s="43"/>
      <c r="C375" s="43"/>
      <c r="D375" s="44"/>
      <c r="E375" s="70" t="s">
        <v>159</v>
      </c>
      <c r="F375" s="61">
        <v>1626.8579849624059</v>
      </c>
      <c r="G375" s="84">
        <v>0.1</v>
      </c>
      <c r="H375" s="61">
        <f t="shared" si="103"/>
        <v>1789.5437834586467</v>
      </c>
      <c r="I375" s="60" t="s">
        <v>78</v>
      </c>
      <c r="J375" s="49">
        <v>1.2</v>
      </c>
      <c r="K375" s="49">
        <v>0.25</v>
      </c>
      <c r="L375" s="50">
        <f t="shared" si="104"/>
        <v>2147.4525401503761</v>
      </c>
      <c r="M375" s="50">
        <f t="shared" si="105"/>
        <v>447.38594586466166</v>
      </c>
      <c r="N375" s="50">
        <f t="shared" si="106"/>
        <v>2594.8384860150377</v>
      </c>
      <c r="O375" s="52"/>
    </row>
    <row r="376" spans="1:15" s="4" customFormat="1" x14ac:dyDescent="0.2">
      <c r="A376" s="51">
        <f>IF(I376&lt;&gt;"",1+MAX($A$40:A375),"")</f>
        <v>264</v>
      </c>
      <c r="B376" s="43"/>
      <c r="C376" s="43"/>
      <c r="D376" s="44"/>
      <c r="E376" s="70" t="s">
        <v>160</v>
      </c>
      <c r="F376" s="61">
        <v>184.87022556390977</v>
      </c>
      <c r="G376" s="84">
        <v>0.1</v>
      </c>
      <c r="H376" s="61">
        <f t="shared" si="103"/>
        <v>203.35724812030077</v>
      </c>
      <c r="I376" s="60" t="s">
        <v>78</v>
      </c>
      <c r="J376" s="49">
        <v>1.2</v>
      </c>
      <c r="K376" s="49">
        <v>0.25</v>
      </c>
      <c r="L376" s="50">
        <f t="shared" si="104"/>
        <v>244.0286977443609</v>
      </c>
      <c r="M376" s="50">
        <f t="shared" si="105"/>
        <v>50.839312030075192</v>
      </c>
      <c r="N376" s="50">
        <f t="shared" si="106"/>
        <v>294.86800977443608</v>
      </c>
      <c r="O376" s="52"/>
    </row>
    <row r="377" spans="1:15" s="4" customFormat="1" x14ac:dyDescent="0.2">
      <c r="A377" s="51" t="str">
        <f>IF(I377&lt;&gt;"",1+MAX($A$40:A376),"")</f>
        <v/>
      </c>
      <c r="B377" s="43"/>
      <c r="C377" s="43"/>
      <c r="D377" s="44"/>
      <c r="E377" s="85" t="s">
        <v>111</v>
      </c>
      <c r="F377" s="59"/>
      <c r="G377" s="84"/>
      <c r="H377" s="61" t="str">
        <f t="shared" si="103"/>
        <v/>
      </c>
      <c r="I377" s="60"/>
      <c r="J377" s="49"/>
      <c r="K377" s="49"/>
      <c r="L377" s="50" t="str">
        <f t="shared" si="104"/>
        <v/>
      </c>
      <c r="M377" s="50" t="str">
        <f t="shared" si="105"/>
        <v/>
      </c>
      <c r="N377" s="50" t="str">
        <f t="shared" si="106"/>
        <v/>
      </c>
      <c r="O377" s="52"/>
    </row>
    <row r="378" spans="1:15" s="4" customFormat="1" x14ac:dyDescent="0.2">
      <c r="A378" s="51">
        <f>IF(I378&lt;&gt;"",1+MAX($A$40:A377),"")</f>
        <v>265</v>
      </c>
      <c r="B378" s="43"/>
      <c r="C378" s="43"/>
      <c r="D378" s="44"/>
      <c r="E378" s="70" t="s">
        <v>168</v>
      </c>
      <c r="F378" s="61">
        <v>562.34</v>
      </c>
      <c r="G378" s="84">
        <v>0.1</v>
      </c>
      <c r="H378" s="61">
        <f t="shared" si="103"/>
        <v>618.57400000000007</v>
      </c>
      <c r="I378" s="60" t="s">
        <v>80</v>
      </c>
      <c r="J378" s="49">
        <v>16</v>
      </c>
      <c r="K378" s="49">
        <v>20</v>
      </c>
      <c r="L378" s="50">
        <f t="shared" si="104"/>
        <v>9897.1840000000011</v>
      </c>
      <c r="M378" s="50">
        <f t="shared" si="105"/>
        <v>12371.480000000001</v>
      </c>
      <c r="N378" s="50">
        <f t="shared" si="106"/>
        <v>22268.664000000004</v>
      </c>
      <c r="O378" s="52"/>
    </row>
    <row r="379" spans="1:15" s="4" customFormat="1" x14ac:dyDescent="0.2">
      <c r="A379" s="51">
        <f>IF(I379&lt;&gt;"",1+MAX($A$40:A378),"")</f>
        <v>266</v>
      </c>
      <c r="B379" s="43"/>
      <c r="C379" s="43"/>
      <c r="D379" s="44"/>
      <c r="E379" s="70" t="s">
        <v>171</v>
      </c>
      <c r="F379" s="61">
        <v>319.89596</v>
      </c>
      <c r="G379" s="84">
        <v>0.1</v>
      </c>
      <c r="H379" s="61">
        <f t="shared" si="103"/>
        <v>351.88555600000001</v>
      </c>
      <c r="I379" s="60" t="s">
        <v>78</v>
      </c>
      <c r="J379" s="49">
        <v>1.2</v>
      </c>
      <c r="K379" s="49">
        <v>0.25</v>
      </c>
      <c r="L379" s="50">
        <f t="shared" si="104"/>
        <v>422.26266720000001</v>
      </c>
      <c r="M379" s="50">
        <f t="shared" si="105"/>
        <v>87.971389000000002</v>
      </c>
      <c r="N379" s="50">
        <f t="shared" si="106"/>
        <v>510.2340562</v>
      </c>
      <c r="O379" s="52"/>
    </row>
    <row r="380" spans="1:15" s="4" customFormat="1" x14ac:dyDescent="0.2">
      <c r="A380" s="51">
        <f>IF(I380&lt;&gt;"",1+MAX($A$40:A379),"")</f>
        <v>267</v>
      </c>
      <c r="B380" s="43"/>
      <c r="C380" s="43"/>
      <c r="D380" s="44"/>
      <c r="E380" s="70" t="s">
        <v>175</v>
      </c>
      <c r="F380" s="61">
        <v>1863.5148000000002</v>
      </c>
      <c r="G380" s="84">
        <v>0.1</v>
      </c>
      <c r="H380" s="61">
        <f t="shared" si="103"/>
        <v>2049.8662800000002</v>
      </c>
      <c r="I380" s="60" t="s">
        <v>78</v>
      </c>
      <c r="J380" s="49">
        <v>1.2</v>
      </c>
      <c r="K380" s="49">
        <v>0.25</v>
      </c>
      <c r="L380" s="50">
        <f t="shared" si="104"/>
        <v>2459.839536</v>
      </c>
      <c r="M380" s="50">
        <f t="shared" si="105"/>
        <v>512.46657000000005</v>
      </c>
      <c r="N380" s="50">
        <f t="shared" si="106"/>
        <v>2972.306106</v>
      </c>
      <c r="O380" s="52"/>
    </row>
    <row r="381" spans="1:15" s="4" customFormat="1" x14ac:dyDescent="0.2">
      <c r="A381" s="51">
        <f>IF(I381&lt;&gt;"",1+MAX($A$40:A380),"")</f>
        <v>268</v>
      </c>
      <c r="B381" s="43"/>
      <c r="C381" s="43"/>
      <c r="D381" s="44"/>
      <c r="E381" s="70" t="s">
        <v>170</v>
      </c>
      <c r="F381" s="61">
        <v>813.98</v>
      </c>
      <c r="G381" s="84">
        <v>0.1</v>
      </c>
      <c r="H381" s="61">
        <f t="shared" si="103"/>
        <v>895.37800000000004</v>
      </c>
      <c r="I381" s="60" t="s">
        <v>80</v>
      </c>
      <c r="J381" s="49">
        <v>6.36</v>
      </c>
      <c r="K381" s="49">
        <v>12.85</v>
      </c>
      <c r="L381" s="50">
        <f t="shared" si="104"/>
        <v>5694.604080000001</v>
      </c>
      <c r="M381" s="50">
        <f t="shared" si="105"/>
        <v>11505.6073</v>
      </c>
      <c r="N381" s="50">
        <f t="shared" si="106"/>
        <v>17200.211380000001</v>
      </c>
      <c r="O381" s="52"/>
    </row>
    <row r="382" spans="1:15" s="4" customFormat="1" x14ac:dyDescent="0.2">
      <c r="A382" s="51">
        <f>IF(I382&lt;&gt;"",1+MAX($A$40:A381),"")</f>
        <v>269</v>
      </c>
      <c r="B382" s="43"/>
      <c r="C382" s="43"/>
      <c r="D382" s="44"/>
      <c r="E382" s="70" t="s">
        <v>162</v>
      </c>
      <c r="F382" s="61">
        <v>1632.44102</v>
      </c>
      <c r="G382" s="84">
        <v>0.1</v>
      </c>
      <c r="H382" s="61">
        <f t="shared" si="103"/>
        <v>1795.6851220000001</v>
      </c>
      <c r="I382" s="60" t="s">
        <v>78</v>
      </c>
      <c r="J382" s="49">
        <v>1.2</v>
      </c>
      <c r="K382" s="49">
        <v>0.25</v>
      </c>
      <c r="L382" s="50">
        <f t="shared" si="104"/>
        <v>2154.8221463999998</v>
      </c>
      <c r="M382" s="50">
        <f t="shared" si="105"/>
        <v>448.92128050000002</v>
      </c>
      <c r="N382" s="50">
        <f t="shared" si="106"/>
        <v>2603.7434269</v>
      </c>
      <c r="O382" s="52"/>
    </row>
    <row r="383" spans="1:15" s="4" customFormat="1" x14ac:dyDescent="0.2">
      <c r="A383" s="51">
        <f>IF(I383&lt;&gt;"",1+MAX($A$40:A382),"")</f>
        <v>270</v>
      </c>
      <c r="B383" s="43"/>
      <c r="C383" s="43"/>
      <c r="D383" s="44"/>
      <c r="E383" s="70" t="s">
        <v>171</v>
      </c>
      <c r="F383" s="61">
        <v>94.355639999999994</v>
      </c>
      <c r="G383" s="84">
        <v>0.1</v>
      </c>
      <c r="H383" s="61">
        <f t="shared" si="103"/>
        <v>103.79120400000001</v>
      </c>
      <c r="I383" s="60" t="s">
        <v>78</v>
      </c>
      <c r="J383" s="49">
        <v>1.2</v>
      </c>
      <c r="K383" s="49">
        <v>0.25</v>
      </c>
      <c r="L383" s="50">
        <f t="shared" si="104"/>
        <v>124.5494448</v>
      </c>
      <c r="M383" s="50">
        <f t="shared" si="105"/>
        <v>25.947801000000002</v>
      </c>
      <c r="N383" s="50">
        <f t="shared" si="106"/>
        <v>150.4972458</v>
      </c>
      <c r="O383" s="52"/>
    </row>
    <row r="384" spans="1:15" s="4" customFormat="1" x14ac:dyDescent="0.2">
      <c r="A384" s="51">
        <f>IF(I384&lt;&gt;"",1+MAX($A$40:A383),"")</f>
        <v>271</v>
      </c>
      <c r="B384" s="43"/>
      <c r="C384" s="43"/>
      <c r="D384" s="44"/>
      <c r="E384" s="70" t="s">
        <v>181</v>
      </c>
      <c r="F384" s="61">
        <v>11.8</v>
      </c>
      <c r="G384" s="84">
        <v>0.1</v>
      </c>
      <c r="H384" s="61">
        <f t="shared" si="103"/>
        <v>12.980000000000002</v>
      </c>
      <c r="I384" s="60" t="s">
        <v>80</v>
      </c>
      <c r="J384" s="49">
        <v>5.6</v>
      </c>
      <c r="K384" s="49">
        <v>11</v>
      </c>
      <c r="L384" s="50">
        <f t="shared" si="104"/>
        <v>72.688000000000002</v>
      </c>
      <c r="M384" s="50">
        <f t="shared" si="105"/>
        <v>142.78000000000003</v>
      </c>
      <c r="N384" s="50">
        <f t="shared" si="106"/>
        <v>215.46800000000002</v>
      </c>
      <c r="O384" s="52"/>
    </row>
    <row r="385" spans="1:15" s="4" customFormat="1" x14ac:dyDescent="0.2">
      <c r="A385" s="51">
        <f>IF(I385&lt;&gt;"",1+MAX($A$40:A384),"")</f>
        <v>272</v>
      </c>
      <c r="B385" s="43"/>
      <c r="C385" s="43"/>
      <c r="D385" s="44"/>
      <c r="E385" s="70" t="s">
        <v>162</v>
      </c>
      <c r="F385" s="61">
        <v>24.614799999999999</v>
      </c>
      <c r="G385" s="84">
        <v>0.1</v>
      </c>
      <c r="H385" s="61">
        <f t="shared" si="103"/>
        <v>27.076280000000001</v>
      </c>
      <c r="I385" s="60" t="s">
        <v>78</v>
      </c>
      <c r="J385" s="49">
        <v>1.2</v>
      </c>
      <c r="K385" s="49">
        <v>0.25</v>
      </c>
      <c r="L385" s="50">
        <f t="shared" si="104"/>
        <v>32.491535999999996</v>
      </c>
      <c r="M385" s="50">
        <f t="shared" si="105"/>
        <v>6.7690700000000001</v>
      </c>
      <c r="N385" s="50">
        <f t="shared" si="106"/>
        <v>39.260605999999996</v>
      </c>
      <c r="O385" s="52"/>
    </row>
    <row r="386" spans="1:15" s="4" customFormat="1" x14ac:dyDescent="0.2">
      <c r="A386" s="51" t="str">
        <f>IF(I386&lt;&gt;"",1+MAX($A$40:A385),"")</f>
        <v/>
      </c>
      <c r="B386" s="43"/>
      <c r="C386" s="43"/>
      <c r="D386" s="44"/>
      <c r="E386" s="67" t="s">
        <v>132</v>
      </c>
      <c r="F386" s="59"/>
      <c r="G386" s="59"/>
      <c r="H386" s="59"/>
      <c r="I386" s="60"/>
      <c r="J386" s="49"/>
      <c r="K386" s="49"/>
      <c r="L386" s="50" t="str">
        <f t="shared" si="104"/>
        <v/>
      </c>
      <c r="M386" s="50" t="str">
        <f t="shared" si="105"/>
        <v/>
      </c>
      <c r="N386" s="50" t="str">
        <f t="shared" si="106"/>
        <v/>
      </c>
      <c r="O386" s="52"/>
    </row>
    <row r="387" spans="1:15" s="4" customFormat="1" x14ac:dyDescent="0.2">
      <c r="A387" s="51" t="str">
        <f>IF(I387&lt;&gt;"",1+MAX($A$40:A386),"")</f>
        <v/>
      </c>
      <c r="B387" s="43"/>
      <c r="C387" s="43"/>
      <c r="D387" s="44"/>
      <c r="E387" s="134" t="s">
        <v>85</v>
      </c>
      <c r="F387" s="61"/>
      <c r="G387" s="61"/>
      <c r="H387" s="61"/>
      <c r="I387" s="60"/>
      <c r="J387" s="49"/>
      <c r="K387" s="49"/>
      <c r="L387" s="50" t="str">
        <f t="shared" si="104"/>
        <v/>
      </c>
      <c r="M387" s="50" t="str">
        <f t="shared" si="105"/>
        <v/>
      </c>
      <c r="N387" s="50" t="str">
        <f t="shared" si="106"/>
        <v/>
      </c>
      <c r="O387" s="52"/>
    </row>
    <row r="388" spans="1:15" s="4" customFormat="1" x14ac:dyDescent="0.2">
      <c r="A388" s="51">
        <f>IF(I388&lt;&gt;"",1+MAX($A$40:A387),"")</f>
        <v>273</v>
      </c>
      <c r="B388" s="43"/>
      <c r="C388" s="43"/>
      <c r="D388" s="44"/>
      <c r="E388" s="70" t="s">
        <v>141</v>
      </c>
      <c r="F388" s="59">
        <v>537</v>
      </c>
      <c r="G388" s="84">
        <v>0.1</v>
      </c>
      <c r="H388" s="61">
        <f>IF(F388=0,"",F388*(1+G388))</f>
        <v>590.70000000000005</v>
      </c>
      <c r="I388" s="60" t="s">
        <v>77</v>
      </c>
      <c r="J388" s="49">
        <v>2.2599999999999998</v>
      </c>
      <c r="K388" s="49">
        <v>7.54</v>
      </c>
      <c r="L388" s="50">
        <f t="shared" si="104"/>
        <v>1334.982</v>
      </c>
      <c r="M388" s="50">
        <f t="shared" si="105"/>
        <v>4453.8780000000006</v>
      </c>
      <c r="N388" s="50">
        <f t="shared" si="106"/>
        <v>5788.8600000000006</v>
      </c>
      <c r="O388" s="52"/>
    </row>
    <row r="389" spans="1:15" s="4" customFormat="1" x14ac:dyDescent="0.2">
      <c r="A389" s="51" t="str">
        <f>IF(I389&lt;&gt;"",1+MAX($A$40:A388),"")</f>
        <v/>
      </c>
      <c r="B389" s="43"/>
      <c r="C389" s="43"/>
      <c r="D389" s="44"/>
      <c r="E389" s="134" t="s">
        <v>112</v>
      </c>
      <c r="F389" s="59"/>
      <c r="G389" s="59"/>
      <c r="H389" s="59"/>
      <c r="I389" s="60"/>
      <c r="J389" s="49"/>
      <c r="K389" s="49"/>
      <c r="L389" s="50" t="str">
        <f t="shared" ref="L389:L442" si="107">IF(F389=0,"",J389*H389)</f>
        <v/>
      </c>
      <c r="M389" s="50" t="str">
        <f t="shared" ref="M389:M442" si="108">IF(F389=0,"",K389*H389)</f>
        <v/>
      </c>
      <c r="N389" s="50" t="str">
        <f t="shared" ref="N389:N442" si="109">IF(F389=0,"",L389+M389)</f>
        <v/>
      </c>
      <c r="O389" s="52"/>
    </row>
    <row r="390" spans="1:15" s="4" customFormat="1" x14ac:dyDescent="0.2">
      <c r="A390" s="51">
        <f>IF(I390&lt;&gt;"",1+MAX($A$40:A389),"")</f>
        <v>274</v>
      </c>
      <c r="B390" s="43"/>
      <c r="C390" s="43"/>
      <c r="D390" s="44"/>
      <c r="E390" s="71" t="s">
        <v>144</v>
      </c>
      <c r="F390" s="59">
        <v>9977</v>
      </c>
      <c r="G390" s="84">
        <v>0.1</v>
      </c>
      <c r="H390" s="61">
        <f>IF(F390=0,"",F390*(1+G390))</f>
        <v>10974.7</v>
      </c>
      <c r="I390" s="60" t="s">
        <v>77</v>
      </c>
      <c r="J390" s="49">
        <v>3.84</v>
      </c>
      <c r="K390" s="49">
        <v>9.9600000000000009</v>
      </c>
      <c r="L390" s="50">
        <f t="shared" si="107"/>
        <v>42142.847999999998</v>
      </c>
      <c r="M390" s="50">
        <f t="shared" si="108"/>
        <v>109308.01200000002</v>
      </c>
      <c r="N390" s="50">
        <f t="shared" si="109"/>
        <v>151450.86000000002</v>
      </c>
      <c r="O390" s="52"/>
    </row>
    <row r="391" spans="1:15" s="4" customFormat="1" x14ac:dyDescent="0.2">
      <c r="A391" s="51" t="str">
        <f>IF(I391&lt;&gt;"",1+MAX($A$40:A390),"")</f>
        <v/>
      </c>
      <c r="B391" s="43"/>
      <c r="C391" s="43"/>
      <c r="D391" s="44"/>
      <c r="E391" s="85" t="s">
        <v>134</v>
      </c>
      <c r="F391" s="59"/>
      <c r="G391" s="59"/>
      <c r="H391" s="59"/>
      <c r="I391" s="60"/>
      <c r="J391" s="49"/>
      <c r="K391" s="49"/>
      <c r="L391" s="50" t="str">
        <f t="shared" si="107"/>
        <v/>
      </c>
      <c r="M391" s="50" t="str">
        <f t="shared" si="108"/>
        <v/>
      </c>
      <c r="N391" s="50" t="str">
        <f t="shared" si="109"/>
        <v/>
      </c>
      <c r="O391" s="52"/>
    </row>
    <row r="392" spans="1:15" s="4" customFormat="1" x14ac:dyDescent="0.2">
      <c r="A392" s="51">
        <f>IF(I392&lt;&gt;"",1+MAX($A$40:A391),"")</f>
        <v>275</v>
      </c>
      <c r="B392" s="43"/>
      <c r="C392" s="43"/>
      <c r="D392" s="44"/>
      <c r="E392" s="70" t="s">
        <v>145</v>
      </c>
      <c r="F392" s="86">
        <v>11267.54</v>
      </c>
      <c r="G392" s="84">
        <v>0.1</v>
      </c>
      <c r="H392" s="61">
        <f t="shared" ref="H392:H394" si="110">IF(F392=0,"",F392*(1+G392))</f>
        <v>12394.294000000002</v>
      </c>
      <c r="I392" s="60" t="s">
        <v>78</v>
      </c>
      <c r="J392" s="49">
        <v>1.2</v>
      </c>
      <c r="K392" s="49">
        <v>0.25</v>
      </c>
      <c r="L392" s="50">
        <f t="shared" si="107"/>
        <v>14873.152800000002</v>
      </c>
      <c r="M392" s="50">
        <f t="shared" si="108"/>
        <v>3098.5735000000004</v>
      </c>
      <c r="N392" s="50">
        <f t="shared" si="109"/>
        <v>17971.726300000002</v>
      </c>
      <c r="O392" s="52"/>
    </row>
    <row r="393" spans="1:15" s="4" customFormat="1" x14ac:dyDescent="0.2">
      <c r="A393" s="51">
        <f>IF(I393&lt;&gt;"",1+MAX($A$40:A392),"")</f>
        <v>276</v>
      </c>
      <c r="B393" s="43"/>
      <c r="C393" s="43"/>
      <c r="D393" s="44"/>
      <c r="E393" s="70" t="s">
        <v>146</v>
      </c>
      <c r="F393" s="86">
        <v>1802.81</v>
      </c>
      <c r="G393" s="84">
        <v>0.1</v>
      </c>
      <c r="H393" s="61">
        <f t="shared" si="110"/>
        <v>1983.0910000000001</v>
      </c>
      <c r="I393" s="60" t="s">
        <v>78</v>
      </c>
      <c r="J393" s="49">
        <v>1.2</v>
      </c>
      <c r="K393" s="49">
        <v>0.25</v>
      </c>
      <c r="L393" s="50">
        <f t="shared" si="107"/>
        <v>2379.7092000000002</v>
      </c>
      <c r="M393" s="50">
        <f t="shared" si="108"/>
        <v>495.77275000000003</v>
      </c>
      <c r="N393" s="50">
        <f t="shared" si="109"/>
        <v>2875.4819500000003</v>
      </c>
      <c r="O393" s="52"/>
    </row>
    <row r="394" spans="1:15" s="4" customFormat="1" x14ac:dyDescent="0.2">
      <c r="A394" s="51">
        <f>IF(I394&lt;&gt;"",1+MAX($A$40:A393),"")</f>
        <v>277</v>
      </c>
      <c r="B394" s="43"/>
      <c r="C394" s="43"/>
      <c r="D394" s="44"/>
      <c r="E394" s="70" t="s">
        <v>147</v>
      </c>
      <c r="F394" s="87">
        <v>2397.6999999999998</v>
      </c>
      <c r="G394" s="84">
        <v>0.1</v>
      </c>
      <c r="H394" s="61">
        <f t="shared" si="110"/>
        <v>2637.47</v>
      </c>
      <c r="I394" s="60" t="s">
        <v>78</v>
      </c>
      <c r="J394" s="49">
        <v>1.2</v>
      </c>
      <c r="K394" s="49">
        <v>0.25</v>
      </c>
      <c r="L394" s="50">
        <f t="shared" si="107"/>
        <v>3164.9639999999995</v>
      </c>
      <c r="M394" s="50">
        <f t="shared" si="108"/>
        <v>659.36749999999995</v>
      </c>
      <c r="N394" s="50">
        <f t="shared" si="109"/>
        <v>3824.3314999999993</v>
      </c>
      <c r="O394" s="52"/>
    </row>
    <row r="395" spans="1:15" s="4" customFormat="1" x14ac:dyDescent="0.2">
      <c r="A395" s="51" t="str">
        <f>IF(I395&lt;&gt;"",1+MAX($A$40:A394),"")</f>
        <v/>
      </c>
      <c r="B395" s="43"/>
      <c r="C395" s="43"/>
      <c r="D395" s="44"/>
      <c r="E395" s="85" t="s">
        <v>111</v>
      </c>
      <c r="F395" s="61"/>
      <c r="G395" s="61"/>
      <c r="H395" s="61"/>
      <c r="I395" s="60"/>
      <c r="J395" s="49"/>
      <c r="K395" s="49"/>
      <c r="L395" s="50" t="str">
        <f t="shared" si="107"/>
        <v/>
      </c>
      <c r="M395" s="50" t="str">
        <f t="shared" si="108"/>
        <v/>
      </c>
      <c r="N395" s="50" t="str">
        <f t="shared" si="109"/>
        <v/>
      </c>
      <c r="O395" s="52"/>
    </row>
    <row r="396" spans="1:15" s="4" customFormat="1" x14ac:dyDescent="0.2">
      <c r="A396" s="51">
        <f>IF(I396&lt;&gt;"",1+MAX($A$40:A395),"")</f>
        <v>278</v>
      </c>
      <c r="B396" s="43"/>
      <c r="C396" s="43"/>
      <c r="D396" s="44"/>
      <c r="E396" s="70" t="s">
        <v>79</v>
      </c>
      <c r="F396" s="61">
        <v>798</v>
      </c>
      <c r="G396" s="84">
        <v>0.1</v>
      </c>
      <c r="H396" s="61">
        <f t="shared" ref="H396:H397" si="111">IF(F396=0,"",F396*(1+G396))</f>
        <v>877.80000000000007</v>
      </c>
      <c r="I396" s="60" t="s">
        <v>80</v>
      </c>
      <c r="J396" s="49">
        <v>6.36</v>
      </c>
      <c r="K396" s="49">
        <v>12.85</v>
      </c>
      <c r="L396" s="50">
        <f t="shared" si="107"/>
        <v>5582.8080000000009</v>
      </c>
      <c r="M396" s="50">
        <f t="shared" si="108"/>
        <v>11279.730000000001</v>
      </c>
      <c r="N396" s="50">
        <f t="shared" si="109"/>
        <v>16862.538</v>
      </c>
      <c r="O396" s="52"/>
    </row>
    <row r="397" spans="1:15" s="4" customFormat="1" x14ac:dyDescent="0.2">
      <c r="A397" s="51">
        <f>IF(I397&lt;&gt;"",1+MAX($A$40:A396),"")</f>
        <v>279</v>
      </c>
      <c r="B397" s="43"/>
      <c r="C397" s="43"/>
      <c r="D397" s="44"/>
      <c r="E397" s="71" t="s">
        <v>144</v>
      </c>
      <c r="F397" s="59">
        <v>1140</v>
      </c>
      <c r="G397" s="84">
        <v>0.1</v>
      </c>
      <c r="H397" s="61">
        <f t="shared" si="111"/>
        <v>1254</v>
      </c>
      <c r="I397" s="60" t="s">
        <v>77</v>
      </c>
      <c r="J397" s="49">
        <v>3.84</v>
      </c>
      <c r="K397" s="49">
        <v>9.9600000000000009</v>
      </c>
      <c r="L397" s="50">
        <f t="shared" si="107"/>
        <v>4815.3599999999997</v>
      </c>
      <c r="M397" s="50">
        <f t="shared" si="108"/>
        <v>12489.840000000002</v>
      </c>
      <c r="N397" s="50">
        <f t="shared" si="109"/>
        <v>17305.2</v>
      </c>
      <c r="O397" s="52"/>
    </row>
    <row r="398" spans="1:15" s="4" customFormat="1" x14ac:dyDescent="0.2">
      <c r="A398" s="51" t="str">
        <f>IF(I398&lt;&gt;"",1+MAX($A$40:A397),"")</f>
        <v/>
      </c>
      <c r="B398" s="43"/>
      <c r="C398" s="43"/>
      <c r="D398" s="44"/>
      <c r="E398" s="85" t="s">
        <v>134</v>
      </c>
      <c r="F398" s="59"/>
      <c r="G398" s="59"/>
      <c r="H398" s="59"/>
      <c r="I398" s="60"/>
      <c r="J398" s="49"/>
      <c r="K398" s="49"/>
      <c r="L398" s="50" t="str">
        <f t="shared" si="107"/>
        <v/>
      </c>
      <c r="M398" s="50" t="str">
        <f t="shared" si="108"/>
        <v/>
      </c>
      <c r="N398" s="50" t="str">
        <f t="shared" si="109"/>
        <v/>
      </c>
      <c r="O398" s="52"/>
    </row>
    <row r="399" spans="1:15" s="4" customFormat="1" x14ac:dyDescent="0.2">
      <c r="A399" s="51">
        <f>IF(I399&lt;&gt;"",1+MAX($A$40:A398),"")</f>
        <v>280</v>
      </c>
      <c r="B399" s="43"/>
      <c r="C399" s="43"/>
      <c r="D399" s="44"/>
      <c r="E399" s="70" t="s">
        <v>148</v>
      </c>
      <c r="F399" s="86">
        <v>297.25</v>
      </c>
      <c r="G399" s="84">
        <v>0.1</v>
      </c>
      <c r="H399" s="61">
        <f t="shared" ref="H399:H401" si="112">IF(F399=0,"",F399*(1+G399))</f>
        <v>326.97500000000002</v>
      </c>
      <c r="I399" s="60" t="s">
        <v>78</v>
      </c>
      <c r="J399" s="49">
        <v>1.2</v>
      </c>
      <c r="K399" s="49">
        <v>0.25</v>
      </c>
      <c r="L399" s="50">
        <f t="shared" si="107"/>
        <v>392.37</v>
      </c>
      <c r="M399" s="50">
        <f t="shared" si="108"/>
        <v>81.743750000000006</v>
      </c>
      <c r="N399" s="50">
        <f t="shared" si="109"/>
        <v>474.11374999999998</v>
      </c>
      <c r="O399" s="52"/>
    </row>
    <row r="400" spans="1:15" s="4" customFormat="1" x14ac:dyDescent="0.2">
      <c r="A400" s="51">
        <f>IF(I400&lt;&gt;"",1+MAX($A$40:A399),"")</f>
        <v>281</v>
      </c>
      <c r="B400" s="43"/>
      <c r="C400" s="43"/>
      <c r="D400" s="44"/>
      <c r="E400" s="70" t="s">
        <v>149</v>
      </c>
      <c r="F400" s="86">
        <v>59.45</v>
      </c>
      <c r="G400" s="84">
        <v>0.1</v>
      </c>
      <c r="H400" s="61">
        <f t="shared" si="112"/>
        <v>65.39500000000001</v>
      </c>
      <c r="I400" s="60" t="s">
        <v>78</v>
      </c>
      <c r="J400" s="49">
        <v>1.2</v>
      </c>
      <c r="K400" s="49">
        <v>0.25</v>
      </c>
      <c r="L400" s="50">
        <f t="shared" si="107"/>
        <v>78.474000000000004</v>
      </c>
      <c r="M400" s="50">
        <f t="shared" si="108"/>
        <v>16.348750000000003</v>
      </c>
      <c r="N400" s="50">
        <f t="shared" si="109"/>
        <v>94.822750000000013</v>
      </c>
      <c r="O400" s="52"/>
    </row>
    <row r="401" spans="1:15" s="4" customFormat="1" x14ac:dyDescent="0.2">
      <c r="A401" s="51">
        <f>IF(I401&lt;&gt;"",1+MAX($A$40:A400),"")</f>
        <v>282</v>
      </c>
      <c r="B401" s="43"/>
      <c r="C401" s="43"/>
      <c r="D401" s="44"/>
      <c r="E401" s="70" t="s">
        <v>150</v>
      </c>
      <c r="F401" s="61">
        <v>118.9</v>
      </c>
      <c r="G401" s="84">
        <v>0.1</v>
      </c>
      <c r="H401" s="61">
        <f t="shared" si="112"/>
        <v>130.79000000000002</v>
      </c>
      <c r="I401" s="60" t="s">
        <v>78</v>
      </c>
      <c r="J401" s="49">
        <v>1.2</v>
      </c>
      <c r="K401" s="49">
        <v>0.25</v>
      </c>
      <c r="L401" s="50">
        <f t="shared" si="107"/>
        <v>156.94800000000001</v>
      </c>
      <c r="M401" s="50">
        <f t="shared" si="108"/>
        <v>32.697500000000005</v>
      </c>
      <c r="N401" s="50">
        <f t="shared" si="109"/>
        <v>189.64550000000003</v>
      </c>
      <c r="O401" s="52"/>
    </row>
    <row r="402" spans="1:15" s="4" customFormat="1" x14ac:dyDescent="0.2">
      <c r="A402" s="51" t="str">
        <f>IF(I402&lt;&gt;"",1+MAX($A$40:A401),"")</f>
        <v/>
      </c>
      <c r="B402" s="43"/>
      <c r="C402" s="43"/>
      <c r="D402" s="44"/>
      <c r="E402" s="85" t="s">
        <v>111</v>
      </c>
      <c r="F402" s="61"/>
      <c r="G402" s="61"/>
      <c r="H402" s="61"/>
      <c r="I402" s="60"/>
      <c r="J402" s="49"/>
      <c r="K402" s="49"/>
      <c r="L402" s="50" t="str">
        <f t="shared" si="107"/>
        <v/>
      </c>
      <c r="M402" s="50" t="str">
        <f t="shared" si="108"/>
        <v/>
      </c>
      <c r="N402" s="50" t="str">
        <f t="shared" si="109"/>
        <v/>
      </c>
      <c r="O402" s="52"/>
    </row>
    <row r="403" spans="1:15" s="4" customFormat="1" x14ac:dyDescent="0.2">
      <c r="A403" s="51">
        <f>IF(I403&lt;&gt;"",1+MAX($A$40:A402),"")</f>
        <v>283</v>
      </c>
      <c r="B403" s="43"/>
      <c r="C403" s="43"/>
      <c r="D403" s="44"/>
      <c r="E403" s="70" t="s">
        <v>79</v>
      </c>
      <c r="F403" s="61">
        <v>57</v>
      </c>
      <c r="G403" s="84">
        <v>0.1</v>
      </c>
      <c r="H403" s="61">
        <f t="shared" ref="H403:H404" si="113">IF(F403=0,"",F403*(1+G403))</f>
        <v>62.7</v>
      </c>
      <c r="I403" s="60" t="s">
        <v>80</v>
      </c>
      <c r="J403" s="49">
        <v>6.36</v>
      </c>
      <c r="K403" s="49">
        <v>12.85</v>
      </c>
      <c r="L403" s="50">
        <f t="shared" si="107"/>
        <v>398.77200000000005</v>
      </c>
      <c r="M403" s="50">
        <f t="shared" si="108"/>
        <v>805.69500000000005</v>
      </c>
      <c r="N403" s="50">
        <f t="shared" si="109"/>
        <v>1204.4670000000001</v>
      </c>
      <c r="O403" s="52"/>
    </row>
    <row r="404" spans="1:15" s="4" customFormat="1" x14ac:dyDescent="0.2">
      <c r="A404" s="51">
        <f>IF(I404&lt;&gt;"",1+MAX($A$40:A403),"")</f>
        <v>284</v>
      </c>
      <c r="B404" s="43"/>
      <c r="C404" s="43"/>
      <c r="D404" s="44"/>
      <c r="E404" s="71" t="s">
        <v>151</v>
      </c>
      <c r="F404" s="59">
        <v>1120</v>
      </c>
      <c r="G404" s="84">
        <v>0.1</v>
      </c>
      <c r="H404" s="61">
        <f t="shared" si="113"/>
        <v>1232</v>
      </c>
      <c r="I404" s="60" t="s">
        <v>77</v>
      </c>
      <c r="J404" s="49">
        <v>5.98</v>
      </c>
      <c r="K404" s="49">
        <v>12.8</v>
      </c>
      <c r="L404" s="50">
        <f t="shared" si="107"/>
        <v>7367.3600000000006</v>
      </c>
      <c r="M404" s="50">
        <f t="shared" si="108"/>
        <v>15769.6</v>
      </c>
      <c r="N404" s="50">
        <f t="shared" si="109"/>
        <v>23136.959999999999</v>
      </c>
      <c r="O404" s="52"/>
    </row>
    <row r="405" spans="1:15" s="4" customFormat="1" x14ac:dyDescent="0.2">
      <c r="A405" s="51" t="str">
        <f>IF(I405&lt;&gt;"",1+MAX($A$40:A404),"")</f>
        <v/>
      </c>
      <c r="B405" s="43"/>
      <c r="C405" s="43"/>
      <c r="D405" s="44"/>
      <c r="E405" s="85" t="s">
        <v>134</v>
      </c>
      <c r="F405" s="59"/>
      <c r="G405" s="59"/>
      <c r="H405" s="59"/>
      <c r="I405" s="60"/>
      <c r="J405" s="49"/>
      <c r="K405" s="49"/>
      <c r="L405" s="50" t="str">
        <f t="shared" si="107"/>
        <v/>
      </c>
      <c r="M405" s="50" t="str">
        <f t="shared" si="108"/>
        <v/>
      </c>
      <c r="N405" s="50" t="str">
        <f t="shared" si="109"/>
        <v/>
      </c>
      <c r="O405" s="52"/>
    </row>
    <row r="406" spans="1:15" s="4" customFormat="1" x14ac:dyDescent="0.2">
      <c r="A406" s="51">
        <f>IF(I406&lt;&gt;"",1+MAX($A$40:A405),"")</f>
        <v>285</v>
      </c>
      <c r="B406" s="43"/>
      <c r="C406" s="43"/>
      <c r="D406" s="44"/>
      <c r="E406" s="70" t="s">
        <v>152</v>
      </c>
      <c r="F406" s="86">
        <v>3416.83</v>
      </c>
      <c r="G406" s="84">
        <v>0.1</v>
      </c>
      <c r="H406" s="61">
        <f t="shared" ref="H406:H408" si="114">IF(F406=0,"",F406*(1+G406))</f>
        <v>3758.5130000000004</v>
      </c>
      <c r="I406" s="60" t="s">
        <v>78</v>
      </c>
      <c r="J406" s="49">
        <v>1.2</v>
      </c>
      <c r="K406" s="49">
        <v>0.25</v>
      </c>
      <c r="L406" s="50">
        <f t="shared" si="107"/>
        <v>4510.2156000000004</v>
      </c>
      <c r="M406" s="50">
        <f t="shared" si="108"/>
        <v>939.62825000000009</v>
      </c>
      <c r="N406" s="50">
        <f t="shared" si="109"/>
        <v>5449.8438500000002</v>
      </c>
      <c r="O406" s="52"/>
    </row>
    <row r="407" spans="1:15" s="4" customFormat="1" x14ac:dyDescent="0.2">
      <c r="A407" s="51">
        <f>IF(I407&lt;&gt;"",1+MAX($A$40:A406),"")</f>
        <v>286</v>
      </c>
      <c r="B407" s="43"/>
      <c r="C407" s="43"/>
      <c r="D407" s="44"/>
      <c r="E407" s="70" t="s">
        <v>153</v>
      </c>
      <c r="F407" s="86">
        <v>683.36</v>
      </c>
      <c r="G407" s="84">
        <v>0.1</v>
      </c>
      <c r="H407" s="61">
        <f t="shared" si="114"/>
        <v>751.69600000000003</v>
      </c>
      <c r="I407" s="60" t="s">
        <v>78</v>
      </c>
      <c r="J407" s="49">
        <v>1.2</v>
      </c>
      <c r="K407" s="49">
        <v>0.25</v>
      </c>
      <c r="L407" s="50">
        <f t="shared" si="107"/>
        <v>902.03520000000003</v>
      </c>
      <c r="M407" s="50">
        <f t="shared" si="108"/>
        <v>187.92400000000001</v>
      </c>
      <c r="N407" s="50">
        <f t="shared" si="109"/>
        <v>1089.9592</v>
      </c>
      <c r="O407" s="52"/>
    </row>
    <row r="408" spans="1:15" s="4" customFormat="1" x14ac:dyDescent="0.2">
      <c r="A408" s="51">
        <f>IF(I408&lt;&gt;"",1+MAX($A$40:A407),"")</f>
        <v>287</v>
      </c>
      <c r="B408" s="43"/>
      <c r="C408" s="43"/>
      <c r="D408" s="44"/>
      <c r="E408" s="70" t="s">
        <v>154</v>
      </c>
      <c r="F408" s="86">
        <v>228.93</v>
      </c>
      <c r="G408" s="84">
        <v>0.1</v>
      </c>
      <c r="H408" s="61">
        <f t="shared" si="114"/>
        <v>251.82300000000004</v>
      </c>
      <c r="I408" s="60" t="s">
        <v>78</v>
      </c>
      <c r="J408" s="49">
        <v>1.2</v>
      </c>
      <c r="K408" s="49">
        <v>0.25</v>
      </c>
      <c r="L408" s="50">
        <f t="shared" si="107"/>
        <v>302.18760000000003</v>
      </c>
      <c r="M408" s="50">
        <f t="shared" si="108"/>
        <v>62.955750000000009</v>
      </c>
      <c r="N408" s="50">
        <f t="shared" si="109"/>
        <v>365.14335000000005</v>
      </c>
      <c r="O408" s="52"/>
    </row>
    <row r="409" spans="1:15" s="4" customFormat="1" x14ac:dyDescent="0.2">
      <c r="A409" s="51" t="str">
        <f>IF(I409&lt;&gt;"",1+MAX($A$40:A408),"")</f>
        <v/>
      </c>
      <c r="B409" s="43"/>
      <c r="C409" s="43"/>
      <c r="D409" s="44"/>
      <c r="E409" s="85" t="s">
        <v>111</v>
      </c>
      <c r="F409" s="61"/>
      <c r="G409" s="61"/>
      <c r="H409" s="61"/>
      <c r="I409" s="60"/>
      <c r="J409" s="49"/>
      <c r="K409" s="49"/>
      <c r="L409" s="50" t="str">
        <f t="shared" si="107"/>
        <v/>
      </c>
      <c r="M409" s="50" t="str">
        <f t="shared" si="108"/>
        <v/>
      </c>
      <c r="N409" s="50" t="str">
        <f t="shared" si="109"/>
        <v/>
      </c>
      <c r="O409" s="52"/>
    </row>
    <row r="410" spans="1:15" s="4" customFormat="1" x14ac:dyDescent="0.2">
      <c r="A410" s="51">
        <f>IF(I410&lt;&gt;"",1+MAX($A$40:A409),"")</f>
        <v>288</v>
      </c>
      <c r="B410" s="43"/>
      <c r="C410" s="43"/>
      <c r="D410" s="44"/>
      <c r="E410" s="70" t="s">
        <v>82</v>
      </c>
      <c r="F410" s="61">
        <v>56</v>
      </c>
      <c r="G410" s="84">
        <v>0.1</v>
      </c>
      <c r="H410" s="61">
        <f t="shared" ref="H410:H411" si="115">IF(F410=0,"",F410*(1+G410))</f>
        <v>61.600000000000009</v>
      </c>
      <c r="I410" s="60" t="s">
        <v>80</v>
      </c>
      <c r="J410" s="49">
        <v>16</v>
      </c>
      <c r="K410" s="49">
        <v>20</v>
      </c>
      <c r="L410" s="50">
        <f t="shared" si="107"/>
        <v>985.60000000000014</v>
      </c>
      <c r="M410" s="50">
        <f t="shared" si="108"/>
        <v>1232.0000000000002</v>
      </c>
      <c r="N410" s="50">
        <f t="shared" si="109"/>
        <v>2217.6000000000004</v>
      </c>
      <c r="O410" s="52"/>
    </row>
    <row r="411" spans="1:15" s="4" customFormat="1" x14ac:dyDescent="0.2">
      <c r="A411" s="51">
        <f>IF(I411&lt;&gt;"",1+MAX($A$40:A410),"")</f>
        <v>289</v>
      </c>
      <c r="B411" s="43"/>
      <c r="C411" s="43"/>
      <c r="D411" s="44"/>
      <c r="E411" s="71" t="s">
        <v>151</v>
      </c>
      <c r="F411" s="59">
        <v>1120</v>
      </c>
      <c r="G411" s="84">
        <v>0.1</v>
      </c>
      <c r="H411" s="61">
        <f t="shared" si="115"/>
        <v>1232</v>
      </c>
      <c r="I411" s="60" t="s">
        <v>77</v>
      </c>
      <c r="J411" s="49">
        <v>5.98</v>
      </c>
      <c r="K411" s="49">
        <v>12.8</v>
      </c>
      <c r="L411" s="50">
        <f t="shared" si="107"/>
        <v>7367.3600000000006</v>
      </c>
      <c r="M411" s="50">
        <f t="shared" si="108"/>
        <v>15769.6</v>
      </c>
      <c r="N411" s="50">
        <f t="shared" si="109"/>
        <v>23136.959999999999</v>
      </c>
      <c r="O411" s="52"/>
    </row>
    <row r="412" spans="1:15" s="4" customFormat="1" x14ac:dyDescent="0.2">
      <c r="A412" s="51" t="str">
        <f>IF(I412&lt;&gt;"",1+MAX($A$40:A411),"")</f>
        <v/>
      </c>
      <c r="B412" s="43"/>
      <c r="C412" s="43"/>
      <c r="D412" s="44"/>
      <c r="E412" s="85" t="s">
        <v>134</v>
      </c>
      <c r="F412" s="59"/>
      <c r="G412" s="59"/>
      <c r="H412" s="59"/>
      <c r="I412" s="60"/>
      <c r="J412" s="49"/>
      <c r="K412" s="49"/>
      <c r="L412" s="50" t="str">
        <f t="shared" si="107"/>
        <v/>
      </c>
      <c r="M412" s="50" t="str">
        <f t="shared" si="108"/>
        <v/>
      </c>
      <c r="N412" s="50" t="str">
        <f t="shared" si="109"/>
        <v/>
      </c>
      <c r="O412" s="52"/>
    </row>
    <row r="413" spans="1:15" s="4" customFormat="1" x14ac:dyDescent="0.2">
      <c r="A413" s="51">
        <f>IF(I413&lt;&gt;"",1+MAX($A$40:A412),"")</f>
        <v>290</v>
      </c>
      <c r="B413" s="43"/>
      <c r="C413" s="43"/>
      <c r="D413" s="44"/>
      <c r="E413" s="70" t="s">
        <v>155</v>
      </c>
      <c r="F413" s="86">
        <v>437.51</v>
      </c>
      <c r="G413" s="84">
        <v>0.1</v>
      </c>
      <c r="H413" s="61">
        <f t="shared" ref="H413:H415" si="116">IF(F413=0,"",F413*(1+G413))</f>
        <v>481.26100000000002</v>
      </c>
      <c r="I413" s="60" t="s">
        <v>78</v>
      </c>
      <c r="J413" s="49">
        <v>1.2</v>
      </c>
      <c r="K413" s="49">
        <v>0.25</v>
      </c>
      <c r="L413" s="50">
        <f t="shared" si="107"/>
        <v>577.51319999999998</v>
      </c>
      <c r="M413" s="50">
        <f t="shared" si="108"/>
        <v>120.31525000000001</v>
      </c>
      <c r="N413" s="50">
        <f t="shared" si="109"/>
        <v>697.82844999999998</v>
      </c>
      <c r="O413" s="52"/>
    </row>
    <row r="414" spans="1:15" s="4" customFormat="1" x14ac:dyDescent="0.2">
      <c r="A414" s="51">
        <f>IF(I414&lt;&gt;"",1+MAX($A$40:A413),"")</f>
        <v>291</v>
      </c>
      <c r="B414" s="43"/>
      <c r="C414" s="43"/>
      <c r="D414" s="44"/>
      <c r="E414" s="70" t="s">
        <v>156</v>
      </c>
      <c r="F414" s="87">
        <v>87.5</v>
      </c>
      <c r="G414" s="84">
        <v>0.1</v>
      </c>
      <c r="H414" s="61">
        <f t="shared" si="116"/>
        <v>96.250000000000014</v>
      </c>
      <c r="I414" s="60" t="s">
        <v>78</v>
      </c>
      <c r="J414" s="49">
        <v>1.2</v>
      </c>
      <c r="K414" s="49">
        <v>0.25</v>
      </c>
      <c r="L414" s="50">
        <f t="shared" si="107"/>
        <v>115.50000000000001</v>
      </c>
      <c r="M414" s="50">
        <f t="shared" si="108"/>
        <v>24.062500000000004</v>
      </c>
      <c r="N414" s="50">
        <f t="shared" si="109"/>
        <v>139.56250000000003</v>
      </c>
      <c r="O414" s="52"/>
    </row>
    <row r="415" spans="1:15" s="4" customFormat="1" x14ac:dyDescent="0.2">
      <c r="A415" s="51">
        <f>IF(I415&lt;&gt;"",1+MAX($A$40:A414),"")</f>
        <v>292</v>
      </c>
      <c r="B415" s="43"/>
      <c r="C415" s="43"/>
      <c r="D415" s="44"/>
      <c r="E415" s="70" t="s">
        <v>150</v>
      </c>
      <c r="F415" s="86">
        <v>116.82</v>
      </c>
      <c r="G415" s="84">
        <v>0.1</v>
      </c>
      <c r="H415" s="61">
        <f t="shared" si="116"/>
        <v>128.50200000000001</v>
      </c>
      <c r="I415" s="60" t="s">
        <v>78</v>
      </c>
      <c r="J415" s="49">
        <v>1.2</v>
      </c>
      <c r="K415" s="49">
        <v>0.25</v>
      </c>
      <c r="L415" s="50">
        <f t="shared" si="107"/>
        <v>154.20240000000001</v>
      </c>
      <c r="M415" s="50">
        <f t="shared" si="108"/>
        <v>32.125500000000002</v>
      </c>
      <c r="N415" s="50">
        <f t="shared" si="109"/>
        <v>186.3279</v>
      </c>
      <c r="O415" s="52"/>
    </row>
    <row r="416" spans="1:15" s="4" customFormat="1" x14ac:dyDescent="0.2">
      <c r="A416" s="51" t="str">
        <f>IF(I416&lt;&gt;"",1+MAX($A$40:A415),"")</f>
        <v/>
      </c>
      <c r="B416" s="43"/>
      <c r="C416" s="43"/>
      <c r="D416" s="44"/>
      <c r="E416" s="85" t="s">
        <v>111</v>
      </c>
      <c r="F416" s="61"/>
      <c r="G416" s="61"/>
      <c r="H416" s="61"/>
      <c r="I416" s="60"/>
      <c r="J416" s="49"/>
      <c r="K416" s="49"/>
      <c r="L416" s="50" t="str">
        <f t="shared" si="107"/>
        <v/>
      </c>
      <c r="M416" s="50" t="str">
        <f t="shared" si="108"/>
        <v/>
      </c>
      <c r="N416" s="50" t="str">
        <f t="shared" si="109"/>
        <v/>
      </c>
      <c r="O416" s="52"/>
    </row>
    <row r="417" spans="1:15" s="4" customFormat="1" x14ac:dyDescent="0.2">
      <c r="A417" s="51">
        <f>IF(I417&lt;&gt;"",1+MAX($A$40:A416),"")</f>
        <v>293</v>
      </c>
      <c r="B417" s="43"/>
      <c r="C417" s="43"/>
      <c r="D417" s="44"/>
      <c r="E417" s="70" t="s">
        <v>82</v>
      </c>
      <c r="F417" s="61">
        <v>56</v>
      </c>
      <c r="G417" s="84">
        <v>0.1</v>
      </c>
      <c r="H417" s="61">
        <f t="shared" ref="H417:H418" si="117">IF(F417=0,"",F417*(1+G417))</f>
        <v>61.600000000000009</v>
      </c>
      <c r="I417" s="60" t="s">
        <v>80</v>
      </c>
      <c r="J417" s="49">
        <v>16</v>
      </c>
      <c r="K417" s="49">
        <v>20</v>
      </c>
      <c r="L417" s="50">
        <f t="shared" si="107"/>
        <v>985.60000000000014</v>
      </c>
      <c r="M417" s="50">
        <f t="shared" si="108"/>
        <v>1232.0000000000002</v>
      </c>
      <c r="N417" s="50">
        <f t="shared" si="109"/>
        <v>2217.6000000000004</v>
      </c>
      <c r="O417" s="52"/>
    </row>
    <row r="418" spans="1:15" s="4" customFormat="1" x14ac:dyDescent="0.2">
      <c r="A418" s="51">
        <f>IF(I418&lt;&gt;"",1+MAX($A$40:A417),"")</f>
        <v>294</v>
      </c>
      <c r="B418" s="43"/>
      <c r="C418" s="43"/>
      <c r="D418" s="44"/>
      <c r="E418" s="71" t="s">
        <v>144</v>
      </c>
      <c r="F418" s="59">
        <v>14460</v>
      </c>
      <c r="G418" s="84">
        <v>0.1</v>
      </c>
      <c r="H418" s="61">
        <f t="shared" si="117"/>
        <v>15906.000000000002</v>
      </c>
      <c r="I418" s="60" t="s">
        <v>77</v>
      </c>
      <c r="J418" s="49">
        <v>3.84</v>
      </c>
      <c r="K418" s="49">
        <v>9.9600000000000009</v>
      </c>
      <c r="L418" s="50">
        <f t="shared" si="107"/>
        <v>61079.040000000008</v>
      </c>
      <c r="M418" s="50">
        <f t="shared" si="108"/>
        <v>158423.76000000004</v>
      </c>
      <c r="N418" s="50">
        <f t="shared" si="109"/>
        <v>219502.80000000005</v>
      </c>
      <c r="O418" s="52"/>
    </row>
    <row r="419" spans="1:15" s="4" customFormat="1" x14ac:dyDescent="0.2">
      <c r="A419" s="51" t="str">
        <f>IF(I419&lt;&gt;"",1+MAX($A$40:A418),"")</f>
        <v/>
      </c>
      <c r="B419" s="43"/>
      <c r="C419" s="43"/>
      <c r="D419" s="44"/>
      <c r="E419" s="85" t="s">
        <v>134</v>
      </c>
      <c r="F419" s="59"/>
      <c r="G419" s="59"/>
      <c r="H419" s="59"/>
      <c r="I419" s="60"/>
      <c r="J419" s="49"/>
      <c r="K419" s="49"/>
      <c r="L419" s="50" t="str">
        <f t="shared" si="107"/>
        <v/>
      </c>
      <c r="M419" s="50" t="str">
        <f t="shared" si="108"/>
        <v/>
      </c>
      <c r="N419" s="50" t="str">
        <f t="shared" si="109"/>
        <v/>
      </c>
      <c r="O419" s="52"/>
    </row>
    <row r="420" spans="1:15" s="4" customFormat="1" x14ac:dyDescent="0.2">
      <c r="A420" s="51">
        <f>IF(I420&lt;&gt;"",1+MAX($A$40:A419),"")</f>
        <v>295</v>
      </c>
      <c r="B420" s="43"/>
      <c r="C420" s="43"/>
      <c r="D420" s="44"/>
      <c r="E420" s="70" t="s">
        <v>148</v>
      </c>
      <c r="F420" s="86">
        <v>3770.44</v>
      </c>
      <c r="G420" s="84">
        <v>0.1</v>
      </c>
      <c r="H420" s="61">
        <f t="shared" ref="H420:H422" si="118">IF(F420=0,"",F420*(1+G420))</f>
        <v>4147.4840000000004</v>
      </c>
      <c r="I420" s="60" t="s">
        <v>78</v>
      </c>
      <c r="J420" s="49">
        <v>1.2</v>
      </c>
      <c r="K420" s="49">
        <v>0.25</v>
      </c>
      <c r="L420" s="50">
        <f t="shared" si="107"/>
        <v>4976.9808000000003</v>
      </c>
      <c r="M420" s="50">
        <f t="shared" si="108"/>
        <v>1036.8710000000001</v>
      </c>
      <c r="N420" s="50">
        <f t="shared" si="109"/>
        <v>6013.8518000000004</v>
      </c>
      <c r="O420" s="52"/>
    </row>
    <row r="421" spans="1:15" s="4" customFormat="1" x14ac:dyDescent="0.2">
      <c r="A421" s="51">
        <f>IF(I421&lt;&gt;"",1+MAX($A$40:A420),"")</f>
        <v>296</v>
      </c>
      <c r="B421" s="43"/>
      <c r="C421" s="43"/>
      <c r="D421" s="44"/>
      <c r="E421" s="70" t="s">
        <v>149</v>
      </c>
      <c r="F421" s="86">
        <v>754.08</v>
      </c>
      <c r="G421" s="84">
        <v>0.1</v>
      </c>
      <c r="H421" s="61">
        <f t="shared" si="118"/>
        <v>829.48800000000006</v>
      </c>
      <c r="I421" s="60" t="s">
        <v>78</v>
      </c>
      <c r="J421" s="49">
        <v>1.2</v>
      </c>
      <c r="K421" s="49">
        <v>0.25</v>
      </c>
      <c r="L421" s="50">
        <f t="shared" si="107"/>
        <v>995.38560000000007</v>
      </c>
      <c r="M421" s="50">
        <f t="shared" si="108"/>
        <v>207.37200000000001</v>
      </c>
      <c r="N421" s="50">
        <f t="shared" si="109"/>
        <v>1202.7576000000001</v>
      </c>
      <c r="O421" s="52"/>
    </row>
    <row r="422" spans="1:15" s="4" customFormat="1" x14ac:dyDescent="0.2">
      <c r="A422" s="51">
        <f>IF(I422&lt;&gt;"",1+MAX($A$40:A421),"")</f>
        <v>297</v>
      </c>
      <c r="B422" s="43"/>
      <c r="C422" s="43"/>
      <c r="D422" s="44"/>
      <c r="E422" s="70" t="s">
        <v>150</v>
      </c>
      <c r="F422" s="86">
        <v>1508.17</v>
      </c>
      <c r="G422" s="84">
        <v>0.1</v>
      </c>
      <c r="H422" s="61">
        <f t="shared" si="118"/>
        <v>1658.9870000000003</v>
      </c>
      <c r="I422" s="60" t="s">
        <v>78</v>
      </c>
      <c r="J422" s="49">
        <v>1.2</v>
      </c>
      <c r="K422" s="49">
        <v>0.25</v>
      </c>
      <c r="L422" s="50">
        <f t="shared" si="107"/>
        <v>1990.7844000000002</v>
      </c>
      <c r="M422" s="50">
        <f t="shared" si="108"/>
        <v>414.74675000000008</v>
      </c>
      <c r="N422" s="50">
        <f t="shared" si="109"/>
        <v>2405.5311500000003</v>
      </c>
      <c r="O422" s="52"/>
    </row>
    <row r="423" spans="1:15" s="4" customFormat="1" x14ac:dyDescent="0.2">
      <c r="A423" s="51" t="str">
        <f>IF(I423&lt;&gt;"",1+MAX($A$40:A422),"")</f>
        <v/>
      </c>
      <c r="B423" s="43"/>
      <c r="C423" s="43"/>
      <c r="D423" s="44"/>
      <c r="E423" s="85" t="s">
        <v>111</v>
      </c>
      <c r="F423" s="61"/>
      <c r="G423" s="61"/>
      <c r="H423" s="61"/>
      <c r="I423" s="60"/>
      <c r="J423" s="49"/>
      <c r="K423" s="49"/>
      <c r="L423" s="50" t="str">
        <f t="shared" si="107"/>
        <v/>
      </c>
      <c r="M423" s="50" t="str">
        <f t="shared" si="108"/>
        <v/>
      </c>
      <c r="N423" s="50" t="str">
        <f t="shared" si="109"/>
        <v/>
      </c>
      <c r="O423" s="52"/>
    </row>
    <row r="424" spans="1:15" s="4" customFormat="1" x14ac:dyDescent="0.2">
      <c r="A424" s="51">
        <f>IF(I424&lt;&gt;"",1+MAX($A$40:A423),"")</f>
        <v>298</v>
      </c>
      <c r="B424" s="43"/>
      <c r="C424" s="43"/>
      <c r="D424" s="44"/>
      <c r="E424" s="70" t="s">
        <v>79</v>
      </c>
      <c r="F424" s="61">
        <v>723</v>
      </c>
      <c r="G424" s="84">
        <v>0.1</v>
      </c>
      <c r="H424" s="61">
        <f t="shared" ref="H424:H425" si="119">IF(F424=0,"",F424*(1+G424))</f>
        <v>795.30000000000007</v>
      </c>
      <c r="I424" s="60" t="s">
        <v>80</v>
      </c>
      <c r="J424" s="49">
        <v>6.36</v>
      </c>
      <c r="K424" s="49">
        <v>12.85</v>
      </c>
      <c r="L424" s="50">
        <f t="shared" si="107"/>
        <v>5058.1080000000011</v>
      </c>
      <c r="M424" s="50">
        <f t="shared" si="108"/>
        <v>10219.605000000001</v>
      </c>
      <c r="N424" s="50">
        <f t="shared" si="109"/>
        <v>15277.713000000003</v>
      </c>
      <c r="O424" s="52"/>
    </row>
    <row r="425" spans="1:15" s="4" customFormat="1" x14ac:dyDescent="0.2">
      <c r="A425" s="51">
        <f>IF(I425&lt;&gt;"",1+MAX($A$40:A424),"")</f>
        <v>299</v>
      </c>
      <c r="B425" s="43"/>
      <c r="C425" s="43"/>
      <c r="D425" s="44"/>
      <c r="E425" s="71" t="s">
        <v>157</v>
      </c>
      <c r="F425" s="59">
        <v>580</v>
      </c>
      <c r="G425" s="84">
        <v>0.1</v>
      </c>
      <c r="H425" s="61">
        <f t="shared" si="119"/>
        <v>638</v>
      </c>
      <c r="I425" s="60" t="s">
        <v>77</v>
      </c>
      <c r="J425" s="49">
        <v>3.12</v>
      </c>
      <c r="K425" s="49">
        <v>8.8000000000000007</v>
      </c>
      <c r="L425" s="50">
        <f t="shared" si="107"/>
        <v>1990.5600000000002</v>
      </c>
      <c r="M425" s="50">
        <f t="shared" si="108"/>
        <v>5614.4000000000005</v>
      </c>
      <c r="N425" s="50">
        <f t="shared" si="109"/>
        <v>7604.9600000000009</v>
      </c>
      <c r="O425" s="52"/>
    </row>
    <row r="426" spans="1:15" s="4" customFormat="1" x14ac:dyDescent="0.2">
      <c r="A426" s="51" t="str">
        <f>IF(I426&lt;&gt;"",1+MAX($A$40:A425),"")</f>
        <v/>
      </c>
      <c r="B426" s="43"/>
      <c r="C426" s="43"/>
      <c r="D426" s="44"/>
      <c r="E426" s="85" t="s">
        <v>134</v>
      </c>
      <c r="F426" s="59"/>
      <c r="G426" s="59"/>
      <c r="H426" s="59"/>
      <c r="I426" s="60"/>
      <c r="J426" s="49"/>
      <c r="K426" s="49"/>
      <c r="L426" s="50" t="str">
        <f t="shared" si="107"/>
        <v/>
      </c>
      <c r="M426" s="50" t="str">
        <f t="shared" si="108"/>
        <v/>
      </c>
      <c r="N426" s="50" t="str">
        <f t="shared" si="109"/>
        <v/>
      </c>
      <c r="O426" s="52"/>
    </row>
    <row r="427" spans="1:15" s="4" customFormat="1" x14ac:dyDescent="0.2">
      <c r="A427" s="51">
        <f>IF(I427&lt;&gt;"",1+MAX($A$40:A426),"")</f>
        <v>300</v>
      </c>
      <c r="B427" s="43"/>
      <c r="C427" s="43"/>
      <c r="D427" s="44"/>
      <c r="E427" s="70" t="s">
        <v>148</v>
      </c>
      <c r="F427" s="86">
        <v>151.22999999999999</v>
      </c>
      <c r="G427" s="84">
        <v>0.1</v>
      </c>
      <c r="H427" s="61">
        <f t="shared" ref="H427:H429" si="120">IF(F427=0,"",F427*(1+G427))</f>
        <v>166.35300000000001</v>
      </c>
      <c r="I427" s="60" t="s">
        <v>78</v>
      </c>
      <c r="J427" s="49">
        <v>1.2</v>
      </c>
      <c r="K427" s="49">
        <v>0.25</v>
      </c>
      <c r="L427" s="50">
        <f t="shared" si="107"/>
        <v>199.62360000000001</v>
      </c>
      <c r="M427" s="50">
        <f t="shared" si="108"/>
        <v>41.588250000000002</v>
      </c>
      <c r="N427" s="50">
        <f t="shared" si="109"/>
        <v>241.21185000000003</v>
      </c>
      <c r="O427" s="52"/>
    </row>
    <row r="428" spans="1:15" s="4" customFormat="1" x14ac:dyDescent="0.2">
      <c r="A428" s="51">
        <f>IF(I428&lt;&gt;"",1+MAX($A$40:A427),"")</f>
        <v>301</v>
      </c>
      <c r="B428" s="43"/>
      <c r="C428" s="43"/>
      <c r="D428" s="44"/>
      <c r="E428" s="70" t="s">
        <v>149</v>
      </c>
      <c r="F428" s="86">
        <v>30.24</v>
      </c>
      <c r="G428" s="84">
        <v>0.1</v>
      </c>
      <c r="H428" s="61">
        <f t="shared" si="120"/>
        <v>33.264000000000003</v>
      </c>
      <c r="I428" s="60" t="s">
        <v>78</v>
      </c>
      <c r="J428" s="49">
        <v>1.2</v>
      </c>
      <c r="K428" s="49">
        <v>0.25</v>
      </c>
      <c r="L428" s="50">
        <f t="shared" si="107"/>
        <v>39.916800000000002</v>
      </c>
      <c r="M428" s="50">
        <f t="shared" si="108"/>
        <v>8.3160000000000007</v>
      </c>
      <c r="N428" s="50">
        <f t="shared" si="109"/>
        <v>48.232800000000005</v>
      </c>
      <c r="O428" s="52"/>
    </row>
    <row r="429" spans="1:15" s="4" customFormat="1" x14ac:dyDescent="0.2">
      <c r="A429" s="51">
        <f>IF(I429&lt;&gt;"",1+MAX($A$40:A428),"")</f>
        <v>302</v>
      </c>
      <c r="B429" s="43"/>
      <c r="C429" s="43"/>
      <c r="D429" s="44"/>
      <c r="E429" s="70" t="s">
        <v>150</v>
      </c>
      <c r="F429" s="86">
        <v>60.49</v>
      </c>
      <c r="G429" s="84">
        <v>0.1</v>
      </c>
      <c r="H429" s="61">
        <f t="shared" si="120"/>
        <v>66.539000000000001</v>
      </c>
      <c r="I429" s="60" t="s">
        <v>78</v>
      </c>
      <c r="J429" s="49">
        <v>1.2</v>
      </c>
      <c r="K429" s="49">
        <v>0.25</v>
      </c>
      <c r="L429" s="50">
        <f t="shared" si="107"/>
        <v>79.846800000000002</v>
      </c>
      <c r="M429" s="50">
        <f t="shared" si="108"/>
        <v>16.63475</v>
      </c>
      <c r="N429" s="50">
        <f t="shared" si="109"/>
        <v>96.481549999999999</v>
      </c>
      <c r="O429" s="52"/>
    </row>
    <row r="430" spans="1:15" s="4" customFormat="1" x14ac:dyDescent="0.2">
      <c r="A430" s="51" t="str">
        <f>IF(I430&lt;&gt;"",1+MAX($A$40:A429),"")</f>
        <v/>
      </c>
      <c r="B430" s="43"/>
      <c r="C430" s="43"/>
      <c r="D430" s="44"/>
      <c r="E430" s="85" t="s">
        <v>111</v>
      </c>
      <c r="F430" s="61"/>
      <c r="G430" s="61"/>
      <c r="H430" s="61"/>
      <c r="I430" s="60"/>
      <c r="J430" s="49"/>
      <c r="K430" s="49"/>
      <c r="L430" s="50" t="str">
        <f t="shared" si="107"/>
        <v/>
      </c>
      <c r="M430" s="50" t="str">
        <f t="shared" si="108"/>
        <v/>
      </c>
      <c r="N430" s="50" t="str">
        <f t="shared" si="109"/>
        <v/>
      </c>
      <c r="O430" s="52"/>
    </row>
    <row r="431" spans="1:15" s="4" customFormat="1" x14ac:dyDescent="0.2">
      <c r="A431" s="51">
        <f>IF(I431&lt;&gt;"",1+MAX($A$40:A430),"")</f>
        <v>303</v>
      </c>
      <c r="B431" s="43"/>
      <c r="C431" s="43"/>
      <c r="D431" s="44"/>
      <c r="E431" s="70" t="s">
        <v>81</v>
      </c>
      <c r="F431" s="61">
        <v>29</v>
      </c>
      <c r="G431" s="84">
        <v>0.1</v>
      </c>
      <c r="H431" s="61">
        <f>IF(F431=0,"",F431*(1+G431))</f>
        <v>31.900000000000002</v>
      </c>
      <c r="I431" s="60" t="s">
        <v>80</v>
      </c>
      <c r="J431" s="49">
        <v>5.6</v>
      </c>
      <c r="K431" s="49">
        <v>11</v>
      </c>
      <c r="L431" s="50">
        <f t="shared" si="107"/>
        <v>178.64000000000001</v>
      </c>
      <c r="M431" s="50">
        <f t="shared" si="108"/>
        <v>350.90000000000003</v>
      </c>
      <c r="N431" s="50">
        <f t="shared" si="109"/>
        <v>529.54000000000008</v>
      </c>
      <c r="O431" s="52"/>
    </row>
    <row r="432" spans="1:15" s="4" customFormat="1" x14ac:dyDescent="0.2">
      <c r="A432" s="51" t="str">
        <f>IF(I432&lt;&gt;"",1+MAX($A$40:A431),"")</f>
        <v/>
      </c>
      <c r="B432" s="43"/>
      <c r="C432" s="43"/>
      <c r="D432" s="44"/>
      <c r="E432" s="134" t="s">
        <v>142</v>
      </c>
      <c r="F432" s="61"/>
      <c r="G432" s="61"/>
      <c r="H432" s="61"/>
      <c r="I432" s="60"/>
      <c r="J432" s="49"/>
      <c r="K432" s="49"/>
      <c r="L432" s="50" t="str">
        <f t="shared" si="107"/>
        <v/>
      </c>
      <c r="M432" s="50" t="str">
        <f t="shared" si="108"/>
        <v/>
      </c>
      <c r="N432" s="50" t="str">
        <f t="shared" si="109"/>
        <v/>
      </c>
      <c r="O432" s="52"/>
    </row>
    <row r="433" spans="1:21" s="4" customFormat="1" x14ac:dyDescent="0.2">
      <c r="A433" s="51">
        <f>IF(I433&lt;&gt;"",1+MAX($A$40:A432),"")</f>
        <v>304</v>
      </c>
      <c r="B433" s="43"/>
      <c r="C433" s="43"/>
      <c r="D433" s="44"/>
      <c r="E433" s="70" t="s">
        <v>143</v>
      </c>
      <c r="F433" s="86">
        <v>8.82</v>
      </c>
      <c r="G433" s="84">
        <v>0.1</v>
      </c>
      <c r="H433" s="61">
        <f>IF(F433=0,"",F433*(1+G433))</f>
        <v>9.7020000000000017</v>
      </c>
      <c r="I433" s="60" t="s">
        <v>83</v>
      </c>
      <c r="J433" s="49">
        <v>325</v>
      </c>
      <c r="K433" s="49">
        <v>240</v>
      </c>
      <c r="L433" s="50">
        <f t="shared" si="107"/>
        <v>3153.1500000000005</v>
      </c>
      <c r="M433" s="50">
        <f t="shared" si="108"/>
        <v>2328.4800000000005</v>
      </c>
      <c r="N433" s="50">
        <f t="shared" si="109"/>
        <v>5481.630000000001</v>
      </c>
      <c r="O433" s="52"/>
    </row>
    <row r="434" spans="1:21" s="4" customFormat="1" x14ac:dyDescent="0.2">
      <c r="A434" s="51" t="str">
        <f>IF(I434&lt;&gt;"",1+MAX($A$40:A433),"")</f>
        <v/>
      </c>
      <c r="B434" s="43"/>
      <c r="C434" s="43"/>
      <c r="D434" s="44"/>
      <c r="E434" s="67" t="s">
        <v>123</v>
      </c>
      <c r="F434" s="79"/>
      <c r="G434" s="79"/>
      <c r="H434" s="79"/>
      <c r="I434" s="80"/>
      <c r="J434" s="49"/>
      <c r="K434" s="49"/>
      <c r="L434" s="50" t="str">
        <f t="shared" si="107"/>
        <v/>
      </c>
      <c r="M434" s="50" t="str">
        <f t="shared" si="108"/>
        <v/>
      </c>
      <c r="N434" s="50" t="str">
        <f t="shared" si="109"/>
        <v/>
      </c>
      <c r="O434" s="52"/>
    </row>
    <row r="435" spans="1:21" s="4" customFormat="1" ht="63" x14ac:dyDescent="0.2">
      <c r="A435" s="51">
        <f>IF(I435&lt;&gt;"",1+MAX($A$40:A434),"")</f>
        <v>305</v>
      </c>
      <c r="B435" s="43"/>
      <c r="C435" s="43"/>
      <c r="D435" s="44"/>
      <c r="E435" s="81" t="s">
        <v>124</v>
      </c>
      <c r="F435" s="82">
        <v>39632.01</v>
      </c>
      <c r="G435" s="53">
        <v>0.1</v>
      </c>
      <c r="H435" s="47">
        <f t="shared" ref="H435:H444" si="121">IF(F435=0,"",F435*(1+G435))</f>
        <v>43595.211000000003</v>
      </c>
      <c r="I435" s="80" t="s">
        <v>77</v>
      </c>
      <c r="J435" s="49">
        <v>7.12</v>
      </c>
      <c r="K435" s="49">
        <v>2.66</v>
      </c>
      <c r="L435" s="50">
        <f t="shared" si="107"/>
        <v>310397.90232000005</v>
      </c>
      <c r="M435" s="50">
        <f t="shared" si="108"/>
        <v>115963.26126000001</v>
      </c>
      <c r="N435" s="50">
        <f t="shared" si="109"/>
        <v>426361.16358000005</v>
      </c>
      <c r="O435" s="52"/>
    </row>
    <row r="436" spans="1:21" s="4" customFormat="1" ht="63" x14ac:dyDescent="0.2">
      <c r="A436" s="51">
        <f>IF(I436&lt;&gt;"",1+MAX($A$40:A435),"")</f>
        <v>306</v>
      </c>
      <c r="B436" s="43"/>
      <c r="C436" s="43"/>
      <c r="D436" s="44"/>
      <c r="E436" s="81" t="s">
        <v>125</v>
      </c>
      <c r="F436" s="82">
        <v>21512.080000000002</v>
      </c>
      <c r="G436" s="53">
        <v>0.1</v>
      </c>
      <c r="H436" s="47">
        <f t="shared" si="121"/>
        <v>23663.288000000004</v>
      </c>
      <c r="I436" s="80" t="s">
        <v>77</v>
      </c>
      <c r="J436" s="49">
        <v>7.12</v>
      </c>
      <c r="K436" s="49">
        <v>2.66</v>
      </c>
      <c r="L436" s="50">
        <f t="shared" si="107"/>
        <v>168482.61056000003</v>
      </c>
      <c r="M436" s="50">
        <f t="shared" si="108"/>
        <v>62944.346080000018</v>
      </c>
      <c r="N436" s="50">
        <f t="shared" si="109"/>
        <v>231426.95664000005</v>
      </c>
      <c r="O436" s="52"/>
    </row>
    <row r="437" spans="1:21" s="4" customFormat="1" ht="63" x14ac:dyDescent="0.2">
      <c r="A437" s="51">
        <f>IF(I437&lt;&gt;"",1+MAX($A$40:A436),"")</f>
        <v>307</v>
      </c>
      <c r="B437" s="43"/>
      <c r="C437" s="43"/>
      <c r="D437" s="44"/>
      <c r="E437" s="81" t="s">
        <v>126</v>
      </c>
      <c r="F437" s="82">
        <v>6650.12</v>
      </c>
      <c r="G437" s="53">
        <v>0.1</v>
      </c>
      <c r="H437" s="47">
        <f t="shared" si="121"/>
        <v>7315.1320000000005</v>
      </c>
      <c r="I437" s="80" t="s">
        <v>77</v>
      </c>
      <c r="J437" s="49">
        <v>7.12</v>
      </c>
      <c r="K437" s="49">
        <v>2.66</v>
      </c>
      <c r="L437" s="50">
        <f t="shared" si="107"/>
        <v>52083.739840000002</v>
      </c>
      <c r="M437" s="50">
        <f t="shared" si="108"/>
        <v>19458.251120000001</v>
      </c>
      <c r="N437" s="50">
        <f t="shared" si="109"/>
        <v>71541.990959999996</v>
      </c>
      <c r="O437" s="52"/>
    </row>
    <row r="438" spans="1:21" s="4" customFormat="1" ht="63" x14ac:dyDescent="0.2">
      <c r="A438" s="51">
        <f>IF(I438&lt;&gt;"",1+MAX($A$40:A437),"")</f>
        <v>308</v>
      </c>
      <c r="B438" s="43"/>
      <c r="C438" s="43"/>
      <c r="D438" s="44"/>
      <c r="E438" s="81" t="s">
        <v>127</v>
      </c>
      <c r="F438" s="82">
        <v>5569.2</v>
      </c>
      <c r="G438" s="53">
        <v>0.1</v>
      </c>
      <c r="H438" s="47">
        <f t="shared" si="121"/>
        <v>6126.12</v>
      </c>
      <c r="I438" s="80" t="s">
        <v>77</v>
      </c>
      <c r="J438" s="49">
        <v>7.12</v>
      </c>
      <c r="K438" s="49">
        <v>2.66</v>
      </c>
      <c r="L438" s="50">
        <f t="shared" si="107"/>
        <v>43617.974399999999</v>
      </c>
      <c r="M438" s="50">
        <f t="shared" si="108"/>
        <v>16295.4792</v>
      </c>
      <c r="N438" s="50">
        <f t="shared" si="109"/>
        <v>59913.453600000001</v>
      </c>
      <c r="O438" s="52"/>
    </row>
    <row r="439" spans="1:21" s="4" customFormat="1" x14ac:dyDescent="0.2">
      <c r="A439" s="51">
        <f>IF(I439&lt;&gt;"",1+MAX($A$40:A438),"")</f>
        <v>309</v>
      </c>
      <c r="B439" s="43"/>
      <c r="C439" s="43"/>
      <c r="D439" s="44"/>
      <c r="E439" s="83" t="s">
        <v>128</v>
      </c>
      <c r="F439" s="82">
        <v>73363</v>
      </c>
      <c r="G439" s="53">
        <v>0.1</v>
      </c>
      <c r="H439" s="47">
        <f t="shared" si="121"/>
        <v>80699.3</v>
      </c>
      <c r="I439" s="80" t="s">
        <v>77</v>
      </c>
      <c r="J439" s="49">
        <v>0.6</v>
      </c>
      <c r="K439" s="49">
        <v>0.1</v>
      </c>
      <c r="L439" s="50">
        <f t="shared" si="107"/>
        <v>48419.58</v>
      </c>
      <c r="M439" s="50">
        <f t="shared" si="108"/>
        <v>8069.93</v>
      </c>
      <c r="N439" s="50">
        <f t="shared" si="109"/>
        <v>56489.51</v>
      </c>
      <c r="O439" s="52"/>
    </row>
    <row r="440" spans="1:21" s="4" customFormat="1" x14ac:dyDescent="0.2">
      <c r="A440" s="51">
        <f>IF(I440&lt;&gt;"",1+MAX($A$40:A439),"")</f>
        <v>310</v>
      </c>
      <c r="B440" s="43"/>
      <c r="C440" s="43"/>
      <c r="D440" s="44"/>
      <c r="E440" s="83" t="s">
        <v>113</v>
      </c>
      <c r="F440" s="82">
        <v>73363</v>
      </c>
      <c r="G440" s="53">
        <v>0.1</v>
      </c>
      <c r="H440" s="47">
        <f t="shared" si="121"/>
        <v>80699.3</v>
      </c>
      <c r="I440" s="80" t="s">
        <v>77</v>
      </c>
      <c r="J440" s="49">
        <v>1.66</v>
      </c>
      <c r="K440" s="49">
        <v>0.57999999999999996</v>
      </c>
      <c r="L440" s="50">
        <f t="shared" si="107"/>
        <v>133960.83799999999</v>
      </c>
      <c r="M440" s="50">
        <f t="shared" si="108"/>
        <v>46805.593999999997</v>
      </c>
      <c r="N440" s="50">
        <f t="shared" si="109"/>
        <v>180766.43199999997</v>
      </c>
      <c r="O440" s="52"/>
    </row>
    <row r="441" spans="1:21" s="4" customFormat="1" x14ac:dyDescent="0.2">
      <c r="A441" s="51">
        <f>IF(I441&lt;&gt;"",1+MAX($A$40:A440),"")</f>
        <v>311</v>
      </c>
      <c r="B441" s="43"/>
      <c r="C441" s="43"/>
      <c r="D441" s="44"/>
      <c r="E441" s="83" t="s">
        <v>129</v>
      </c>
      <c r="F441" s="82">
        <v>1209.1600000000001</v>
      </c>
      <c r="G441" s="53">
        <v>0.1</v>
      </c>
      <c r="H441" s="47">
        <f t="shared" si="121"/>
        <v>1330.0760000000002</v>
      </c>
      <c r="I441" s="80" t="s">
        <v>80</v>
      </c>
      <c r="J441" s="49">
        <v>14</v>
      </c>
      <c r="K441" s="49">
        <v>6</v>
      </c>
      <c r="L441" s="50">
        <f t="shared" si="107"/>
        <v>18621.064000000002</v>
      </c>
      <c r="M441" s="50">
        <f t="shared" si="108"/>
        <v>7980.4560000000019</v>
      </c>
      <c r="N441" s="50">
        <f t="shared" si="109"/>
        <v>26601.520000000004</v>
      </c>
      <c r="O441" s="52"/>
    </row>
    <row r="442" spans="1:21" s="4" customFormat="1" x14ac:dyDescent="0.2">
      <c r="A442" s="51">
        <f>IF(I442&lt;&gt;"",1+MAX($A$40:A441),"")</f>
        <v>312</v>
      </c>
      <c r="B442" s="43"/>
      <c r="C442" s="43"/>
      <c r="D442" s="44"/>
      <c r="E442" s="83" t="s">
        <v>130</v>
      </c>
      <c r="F442" s="82">
        <v>1437</v>
      </c>
      <c r="G442" s="53">
        <v>0.1</v>
      </c>
      <c r="H442" s="47">
        <f t="shared" si="121"/>
        <v>1580.7</v>
      </c>
      <c r="I442" s="80" t="s">
        <v>80</v>
      </c>
      <c r="J442" s="49">
        <v>15.3</v>
      </c>
      <c r="K442" s="49">
        <v>6.8</v>
      </c>
      <c r="L442" s="50">
        <f t="shared" si="107"/>
        <v>24184.710000000003</v>
      </c>
      <c r="M442" s="50">
        <f t="shared" si="108"/>
        <v>10748.76</v>
      </c>
      <c r="N442" s="50">
        <f t="shared" si="109"/>
        <v>34933.47</v>
      </c>
      <c r="O442" s="52"/>
    </row>
    <row r="443" spans="1:21" s="4" customFormat="1" x14ac:dyDescent="0.2">
      <c r="A443" s="51">
        <f>IF(I443&lt;&gt;"",1+MAX($A$40:A442),"")</f>
        <v>313</v>
      </c>
      <c r="B443" s="43"/>
      <c r="C443" s="43"/>
      <c r="D443" s="44"/>
      <c r="E443" s="83" t="s">
        <v>131</v>
      </c>
      <c r="F443" s="82">
        <v>607.78</v>
      </c>
      <c r="G443" s="53">
        <v>0.1</v>
      </c>
      <c r="H443" s="47">
        <f t="shared" si="121"/>
        <v>668.55799999999999</v>
      </c>
      <c r="I443" s="80" t="s">
        <v>80</v>
      </c>
      <c r="J443" s="49">
        <v>9.6</v>
      </c>
      <c r="K443" s="49">
        <v>3.2</v>
      </c>
      <c r="L443" s="50">
        <f t="shared" ref="L443:L444" si="122">IF(F443=0,"",J443*H443)</f>
        <v>6418.1567999999997</v>
      </c>
      <c r="M443" s="50">
        <f t="shared" ref="M443:M444" si="123">IF(F443=0,"",K443*H443)</f>
        <v>2139.3856000000001</v>
      </c>
      <c r="N443" s="50">
        <f t="shared" ref="N443:N444" si="124">IF(F443=0,"",L443+M443)</f>
        <v>8557.5424000000003</v>
      </c>
      <c r="O443" s="52"/>
    </row>
    <row r="444" spans="1:21" s="4" customFormat="1" x14ac:dyDescent="0.2">
      <c r="A444" s="51">
        <f>IF(I444&lt;&gt;"",1+MAX($A$40:A443),"")</f>
        <v>314</v>
      </c>
      <c r="B444" s="43"/>
      <c r="C444" s="43"/>
      <c r="D444" s="44"/>
      <c r="E444" s="83" t="s">
        <v>189</v>
      </c>
      <c r="F444" s="82">
        <v>1009.73</v>
      </c>
      <c r="G444" s="53">
        <v>0.1</v>
      </c>
      <c r="H444" s="47">
        <f t="shared" si="121"/>
        <v>1110.7030000000002</v>
      </c>
      <c r="I444" s="80" t="s">
        <v>80</v>
      </c>
      <c r="J444" s="49">
        <v>12</v>
      </c>
      <c r="K444" s="49">
        <v>5</v>
      </c>
      <c r="L444" s="50">
        <f t="shared" si="122"/>
        <v>13328.436000000002</v>
      </c>
      <c r="M444" s="50">
        <f t="shared" si="123"/>
        <v>5553.5150000000012</v>
      </c>
      <c r="N444" s="50">
        <f t="shared" si="124"/>
        <v>18881.951000000001</v>
      </c>
      <c r="O444" s="52"/>
    </row>
    <row r="445" spans="1:21" ht="16.5" thickBot="1" x14ac:dyDescent="0.25">
      <c r="A445" s="143" t="s">
        <v>5</v>
      </c>
      <c r="B445" s="144"/>
      <c r="C445" s="37"/>
      <c r="D445" s="38"/>
      <c r="E445" s="39"/>
      <c r="F445" s="40"/>
      <c r="G445" s="54"/>
      <c r="H445" s="40"/>
      <c r="I445" s="37"/>
      <c r="J445" s="41"/>
      <c r="K445" s="41"/>
      <c r="L445" s="41"/>
      <c r="M445" s="41"/>
      <c r="N445" s="42">
        <f>SUM(N40:N444)</f>
        <v>8476335.1003830712</v>
      </c>
      <c r="O445" s="42">
        <f>SUM(O40:O444)</f>
        <v>8476335.1003830712</v>
      </c>
      <c r="P445" s="2"/>
      <c r="Q445" s="2"/>
      <c r="R445" s="2"/>
      <c r="S445" s="2"/>
      <c r="T445" s="2"/>
      <c r="U445" s="2"/>
    </row>
    <row r="446" spans="1:21" ht="17.25" thickTop="1" thickBot="1" x14ac:dyDescent="0.25">
      <c r="A446" s="135" t="s">
        <v>8</v>
      </c>
      <c r="B446" s="136"/>
      <c r="C446" s="12"/>
      <c r="D446" s="6"/>
      <c r="E446" s="3"/>
      <c r="F446" s="11"/>
      <c r="G446" s="55"/>
      <c r="H446" s="11"/>
      <c r="I446" s="12"/>
      <c r="J446" s="35">
        <v>0</v>
      </c>
      <c r="K446" s="35"/>
      <c r="L446" s="35"/>
      <c r="M446" s="35"/>
      <c r="N446" s="13">
        <f>N445*J446</f>
        <v>0</v>
      </c>
      <c r="O446" s="14">
        <f>O445*J446</f>
        <v>0</v>
      </c>
      <c r="P446" s="2"/>
      <c r="Q446" s="2"/>
      <c r="R446" s="2"/>
      <c r="S446" s="2"/>
      <c r="T446" s="2"/>
      <c r="U446" s="2"/>
    </row>
    <row r="447" spans="1:21" ht="17.25" thickTop="1" thickBot="1" x14ac:dyDescent="0.25">
      <c r="A447" s="18" t="s">
        <v>7</v>
      </c>
      <c r="B447" s="19"/>
      <c r="C447" s="20"/>
      <c r="D447" s="6"/>
      <c r="E447" s="3"/>
      <c r="F447" s="11"/>
      <c r="G447" s="55"/>
      <c r="H447" s="11"/>
      <c r="I447" s="12"/>
      <c r="J447" s="35">
        <v>0.2</v>
      </c>
      <c r="K447" s="35"/>
      <c r="L447" s="35"/>
      <c r="M447" s="35"/>
      <c r="N447" s="13">
        <f>N445*J447</f>
        <v>1695267.0200766143</v>
      </c>
      <c r="O447" s="14">
        <f>O445*J447</f>
        <v>1695267.0200766143</v>
      </c>
      <c r="P447" s="2"/>
      <c r="Q447" s="2"/>
      <c r="R447" s="2"/>
      <c r="S447" s="2"/>
      <c r="T447" s="2"/>
      <c r="U447" s="2"/>
    </row>
    <row r="448" spans="1:21" ht="17.25" thickTop="1" thickBot="1" x14ac:dyDescent="0.25">
      <c r="A448" s="135" t="s">
        <v>6</v>
      </c>
      <c r="B448" s="136"/>
      <c r="C448" s="12"/>
      <c r="D448" s="6"/>
      <c r="E448" s="3"/>
      <c r="F448" s="11"/>
      <c r="G448" s="55"/>
      <c r="H448" s="11"/>
      <c r="I448" s="12"/>
      <c r="J448" s="33"/>
      <c r="K448" s="33"/>
      <c r="L448" s="33"/>
      <c r="M448" s="33"/>
      <c r="N448" s="13">
        <f>SUM(N445:N447)</f>
        <v>10171602.120459685</v>
      </c>
      <c r="O448" s="14">
        <f>SUM(O445:O447)</f>
        <v>10171602.120459685</v>
      </c>
    </row>
    <row r="449" ht="16.5" thickTop="1" x14ac:dyDescent="0.2"/>
  </sheetData>
  <mergeCells count="38">
    <mergeCell ref="N17:O17"/>
    <mergeCell ref="A1:O1"/>
    <mergeCell ref="F4:G4"/>
    <mergeCell ref="F5:G5"/>
    <mergeCell ref="F6:G6"/>
    <mergeCell ref="N11:O11"/>
    <mergeCell ref="N12:O12"/>
    <mergeCell ref="N13:O13"/>
    <mergeCell ref="N14:O14"/>
    <mergeCell ref="N15:O15"/>
    <mergeCell ref="N16:O16"/>
    <mergeCell ref="N10:O10"/>
    <mergeCell ref="A8:O9"/>
    <mergeCell ref="N29:O29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A448:B448"/>
    <mergeCell ref="N30:O30"/>
    <mergeCell ref="N31:O31"/>
    <mergeCell ref="N32:O32"/>
    <mergeCell ref="H33:I33"/>
    <mergeCell ref="N33:O33"/>
    <mergeCell ref="G34:I34"/>
    <mergeCell ref="N34:O34"/>
    <mergeCell ref="H35:I35"/>
    <mergeCell ref="N35:O35"/>
    <mergeCell ref="A37:O38"/>
    <mergeCell ref="A445:B445"/>
    <mergeCell ref="A446:B446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 r:id="rId1"/>
  <headerFooter>
    <oddFooter>&amp;C&amp;P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47B57881-0020-4C9B-AE40-FC86A4CD8FCA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Main School Building</vt:lpstr>
      <vt:lpstr>'Main School Building'!Print_Area</vt:lpstr>
      <vt:lpstr>'Main School Building'!Print_Titles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2026-06-09T18:22:27Z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{47B57881-0020-4C9B-AE40-FC86A4CD8FCA}</vt:lpwstr>
  </property>
</Properties>
</file>