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8_{D67A8EEA-6A64-430B-BFA4-5C7EB74D093B}" xr6:coauthVersionLast="47" xr6:coauthVersionMax="47" xr10:uidLastSave="{00000000-0000-0000-0000-000000000000}"/>
  <bookViews>
    <workbookView xWindow="20370" yWindow="-120" windowWidth="29040" windowHeight="15840" tabRatio="827" activeTab="1" xr2:uid="{00000000-000D-0000-FFFF-FFFF00000000}"/>
  </bookViews>
  <sheets>
    <sheet name="SUMMARY" sheetId="3" r:id="rId1"/>
    <sheet name="BASEBID" sheetId="2" r:id="rId2"/>
  </sheets>
  <definedNames>
    <definedName name="_xlnm._FilterDatabase" localSheetId="1" hidden="1">BASEBID!$C$26:$P$102</definedName>
    <definedName name="_xlnm.Print_Area" localSheetId="1">BASEBID!$A$8:$P$104</definedName>
    <definedName name="_xlnm.Print_Area" localSheetId="0">SUMMARY!$A$1:$M$22</definedName>
    <definedName name="_xlnm.Print_Titles" localSheetId="1">BASEBID!#REF!</definedName>
    <definedName name="_xlnm.Print_Titles" localSheetId="0">SUMMARY!$7:$7</definedName>
    <definedName name="Z_5D814AB1_BC97_4AEA_A097_E3C150B3E44D_.wvu.PrintArea" localSheetId="1" hidden="1">BASEBID!$A$8:$P$104</definedName>
    <definedName name="Z_5D814AB1_BC97_4AEA_A097_E3C150B3E44D_.wvu.PrintArea" localSheetId="0" hidden="1">SUMMARY!$A$1:$M$22</definedName>
    <definedName name="Z_5D814AB1_BC97_4AEA_A097_E3C150B3E44D_.wvu.PrintTitles" localSheetId="1" hidden="1">BASEBID!#REF!</definedName>
    <definedName name="Z_5D814AB1_BC97_4AEA_A097_E3C150B3E44D_.wvu.PrintTitles" localSheetId="0" hidden="1">SUMMARY!$7:$7</definedName>
  </definedNames>
  <calcPr calcId="181029"/>
  <customWorkbookViews>
    <customWorkbookView name="7" guid="{5D814AB1-BC97-4AEA-A097-E3C150B3E44D}" maximized="1" xWindow="-8" yWindow="-8" windowWidth="1382" windowHeight="744" activeSheetId="0"/>
  </customWorkbookViews>
</workbook>
</file>

<file path=xl/calcChain.xml><?xml version="1.0" encoding="utf-8"?>
<calcChain xmlns="http://schemas.openxmlformats.org/spreadsheetml/2006/main">
  <c r="A37" i="2" l="1"/>
  <c r="A38" i="2"/>
  <c r="A41" i="2"/>
  <c r="A46" i="2"/>
  <c r="A54" i="2"/>
  <c r="A65" i="2"/>
  <c r="A80" i="2"/>
  <c r="A85" i="2"/>
  <c r="A87" i="2"/>
  <c r="N22" i="2"/>
  <c r="F22" i="2"/>
  <c r="I22" i="2" s="1"/>
  <c r="N21" i="2"/>
  <c r="F21" i="2"/>
  <c r="I21" i="2" s="1"/>
  <c r="N20" i="2"/>
  <c r="F20" i="2"/>
  <c r="I20" i="2" s="1"/>
  <c r="N19" i="2"/>
  <c r="F19" i="2"/>
  <c r="I19" i="2" s="1"/>
  <c r="N18" i="2"/>
  <c r="F18" i="2"/>
  <c r="I18" i="2" s="1"/>
  <c r="N17" i="2"/>
  <c r="F17" i="2"/>
  <c r="I17" i="2" s="1"/>
  <c r="N16" i="2"/>
  <c r="F16" i="2"/>
  <c r="I16" i="2" s="1"/>
  <c r="N15" i="2"/>
  <c r="F15" i="2"/>
  <c r="I15" i="2" s="1"/>
  <c r="N14" i="2"/>
  <c r="F14" i="2"/>
  <c r="I14" i="2" s="1"/>
  <c r="N13" i="2"/>
  <c r="F13" i="2"/>
  <c r="I13" i="2" s="1"/>
  <c r="N11" i="2"/>
  <c r="F11" i="2"/>
  <c r="I11" i="2" s="1"/>
  <c r="N10" i="2"/>
  <c r="F10" i="2"/>
  <c r="I10" i="2" s="1"/>
  <c r="I66" i="2" l="1"/>
  <c r="O10" i="2"/>
  <c r="O13" i="2"/>
  <c r="O15" i="2"/>
  <c r="O17" i="2"/>
  <c r="O19" i="2"/>
  <c r="O21" i="2"/>
  <c r="O11" i="2"/>
  <c r="O14" i="2"/>
  <c r="O16" i="2"/>
  <c r="O18" i="2"/>
  <c r="O20" i="2"/>
  <c r="O22" i="2"/>
  <c r="A12" i="2"/>
  <c r="A23" i="2"/>
  <c r="A24" i="2"/>
  <c r="A25" i="2"/>
  <c r="A26" i="2"/>
  <c r="A34" i="2"/>
  <c r="A35" i="2"/>
  <c r="A36" i="2"/>
  <c r="A95" i="2"/>
  <c r="N52" i="2"/>
  <c r="M52" i="2"/>
  <c r="F52" i="2"/>
  <c r="I52" i="2" s="1"/>
  <c r="M94" i="2"/>
  <c r="M93" i="2"/>
  <c r="M92" i="2"/>
  <c r="M91" i="2"/>
  <c r="M90" i="2"/>
  <c r="M89" i="2"/>
  <c r="M88" i="2"/>
  <c r="M86" i="2"/>
  <c r="M84" i="2"/>
  <c r="M83" i="2"/>
  <c r="M82" i="2"/>
  <c r="M81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4" i="2"/>
  <c r="M63" i="2"/>
  <c r="M62" i="2"/>
  <c r="M61" i="2"/>
  <c r="M60" i="2"/>
  <c r="M59" i="2"/>
  <c r="M58" i="2"/>
  <c r="M57" i="2"/>
  <c r="M56" i="2"/>
  <c r="M55" i="2"/>
  <c r="M53" i="2"/>
  <c r="M51" i="2"/>
  <c r="M50" i="2"/>
  <c r="M49" i="2"/>
  <c r="M48" i="2"/>
  <c r="M47" i="2"/>
  <c r="M45" i="2"/>
  <c r="M44" i="2"/>
  <c r="M43" i="2"/>
  <c r="M42" i="2"/>
  <c r="M40" i="2"/>
  <c r="M39" i="2"/>
  <c r="N82" i="2"/>
  <c r="F82" i="2"/>
  <c r="I82" i="2" s="1"/>
  <c r="N83" i="2"/>
  <c r="F83" i="2"/>
  <c r="N84" i="2"/>
  <c r="F84" i="2"/>
  <c r="N81" i="2"/>
  <c r="F81" i="2"/>
  <c r="F90" i="2"/>
  <c r="I90" i="2" s="1"/>
  <c r="N90" i="2"/>
  <c r="F91" i="2"/>
  <c r="N91" i="2"/>
  <c r="F92" i="2"/>
  <c r="I92" i="2" s="1"/>
  <c r="N92" i="2"/>
  <c r="F93" i="2"/>
  <c r="I93" i="2" s="1"/>
  <c r="N93" i="2"/>
  <c r="F94" i="2"/>
  <c r="N94" i="2"/>
  <c r="N88" i="2"/>
  <c r="F88" i="2"/>
  <c r="I88" i="2" s="1"/>
  <c r="N89" i="2"/>
  <c r="F89" i="2"/>
  <c r="I89" i="2" s="1"/>
  <c r="N75" i="2"/>
  <c r="F75" i="2"/>
  <c r="I75" i="2" s="1"/>
  <c r="N74" i="2"/>
  <c r="F74" i="2"/>
  <c r="I74" i="2" s="1"/>
  <c r="N73" i="2"/>
  <c r="F73" i="2"/>
  <c r="I73" i="2" s="1"/>
  <c r="N72" i="2"/>
  <c r="F72" i="2"/>
  <c r="I72" i="2" s="1"/>
  <c r="N69" i="2"/>
  <c r="F69" i="2"/>
  <c r="I69" i="2" s="1"/>
  <c r="N68" i="2"/>
  <c r="F68" i="2"/>
  <c r="I68" i="2" s="1"/>
  <c r="N67" i="2"/>
  <c r="F67" i="2"/>
  <c r="I67" i="2" s="1"/>
  <c r="N66" i="2"/>
  <c r="F66" i="2"/>
  <c r="N77" i="2"/>
  <c r="F77" i="2"/>
  <c r="I77" i="2" s="1"/>
  <c r="N76" i="2"/>
  <c r="F76" i="2"/>
  <c r="I76" i="2" s="1"/>
  <c r="N71" i="2"/>
  <c r="F71" i="2"/>
  <c r="I71" i="2" s="1"/>
  <c r="N70" i="2"/>
  <c r="F70" i="2"/>
  <c r="I70" i="2" s="1"/>
  <c r="N86" i="2"/>
  <c r="F86" i="2"/>
  <c r="I86" i="2" s="1"/>
  <c r="N59" i="2"/>
  <c r="F59" i="2"/>
  <c r="I59" i="2" s="1"/>
  <c r="N58" i="2"/>
  <c r="F58" i="2"/>
  <c r="I58" i="2" s="1"/>
  <c r="N57" i="2"/>
  <c r="F57" i="2"/>
  <c r="I57" i="2" s="1"/>
  <c r="N56" i="2"/>
  <c r="F56" i="2"/>
  <c r="I56" i="2" s="1"/>
  <c r="N55" i="2"/>
  <c r="F55" i="2"/>
  <c r="I55" i="2" s="1"/>
  <c r="N63" i="2"/>
  <c r="F63" i="2"/>
  <c r="I63" i="2" s="1"/>
  <c r="N62" i="2"/>
  <c r="F62" i="2"/>
  <c r="I62" i="2" s="1"/>
  <c r="N61" i="2"/>
  <c r="F61" i="2"/>
  <c r="N60" i="2"/>
  <c r="F60" i="2"/>
  <c r="I60" i="2" s="1"/>
  <c r="N64" i="2"/>
  <c r="F64" i="2"/>
  <c r="I64" i="2" s="1"/>
  <c r="N43" i="2"/>
  <c r="F43" i="2"/>
  <c r="I43" i="2" s="1"/>
  <c r="N39" i="2"/>
  <c r="F39" i="2"/>
  <c r="I39" i="2" s="1"/>
  <c r="N42" i="2"/>
  <c r="F42" i="2"/>
  <c r="I42" i="2" s="1"/>
  <c r="N45" i="2"/>
  <c r="F45" i="2"/>
  <c r="N44" i="2"/>
  <c r="F44" i="2"/>
  <c r="I44" i="2" s="1"/>
  <c r="N40" i="2"/>
  <c r="F40" i="2"/>
  <c r="I40" i="2" s="1"/>
  <c r="N50" i="2"/>
  <c r="F50" i="2"/>
  <c r="N49" i="2"/>
  <c r="F49" i="2"/>
  <c r="N47" i="2"/>
  <c r="F47" i="2"/>
  <c r="I47" i="2" s="1"/>
  <c r="N31" i="2"/>
  <c r="M31" i="2"/>
  <c r="F31" i="2"/>
  <c r="I31" i="2" s="1"/>
  <c r="N30" i="2"/>
  <c r="M30" i="2"/>
  <c r="F30" i="2"/>
  <c r="I30" i="2" s="1"/>
  <c r="N29" i="2"/>
  <c r="M29" i="2"/>
  <c r="F29" i="2"/>
  <c r="I29" i="2" s="1"/>
  <c r="N28" i="2"/>
  <c r="M28" i="2"/>
  <c r="F28" i="2"/>
  <c r="N27" i="2"/>
  <c r="M27" i="2"/>
  <c r="F27" i="2"/>
  <c r="I27" i="2" s="1"/>
  <c r="K89" i="2" l="1"/>
  <c r="L89" i="2" s="1"/>
  <c r="K82" i="2"/>
  <c r="L82" i="2" s="1"/>
  <c r="O52" i="2"/>
  <c r="P52" i="2" s="1"/>
  <c r="K52" i="2"/>
  <c r="L52" i="2" s="1"/>
  <c r="O82" i="2"/>
  <c r="P82" i="2" s="1"/>
  <c r="I83" i="2"/>
  <c r="O83" i="2" s="1"/>
  <c r="P83" i="2" s="1"/>
  <c r="K83" i="2"/>
  <c r="L83" i="2" s="1"/>
  <c r="I84" i="2"/>
  <c r="O84" i="2" s="1"/>
  <c r="P84" i="2" s="1"/>
  <c r="K84" i="2"/>
  <c r="L84" i="2" s="1"/>
  <c r="K92" i="2"/>
  <c r="L92" i="2" s="1"/>
  <c r="O90" i="2"/>
  <c r="P90" i="2" s="1"/>
  <c r="O92" i="2"/>
  <c r="P92" i="2" s="1"/>
  <c r="I81" i="2"/>
  <c r="O81" i="2" s="1"/>
  <c r="P81" i="2" s="1"/>
  <c r="K81" i="2"/>
  <c r="L81" i="2" s="1"/>
  <c r="K93" i="2"/>
  <c r="L93" i="2" s="1"/>
  <c r="K91" i="2"/>
  <c r="L91" i="2" s="1"/>
  <c r="K90" i="2"/>
  <c r="L90" i="2" s="1"/>
  <c r="O93" i="2"/>
  <c r="P93" i="2" s="1"/>
  <c r="K94" i="2"/>
  <c r="L94" i="2" s="1"/>
  <c r="I94" i="2"/>
  <c r="O94" i="2" s="1"/>
  <c r="P94" i="2" s="1"/>
  <c r="I91" i="2"/>
  <c r="O91" i="2" s="1"/>
  <c r="P91" i="2" s="1"/>
  <c r="K88" i="2"/>
  <c r="L88" i="2" s="1"/>
  <c r="K73" i="2"/>
  <c r="L73" i="2" s="1"/>
  <c r="O74" i="2"/>
  <c r="P74" i="2" s="1"/>
  <c r="K74" i="2"/>
  <c r="L74" i="2" s="1"/>
  <c r="O88" i="2"/>
  <c r="P88" i="2" s="1"/>
  <c r="O89" i="2"/>
  <c r="P89" i="2" s="1"/>
  <c r="K71" i="2"/>
  <c r="L71" i="2" s="1"/>
  <c r="O30" i="2"/>
  <c r="P30" i="2" s="1"/>
  <c r="O57" i="2"/>
  <c r="P57" i="2" s="1"/>
  <c r="K72" i="2"/>
  <c r="L72" i="2" s="1"/>
  <c r="K70" i="2"/>
  <c r="L70" i="2" s="1"/>
  <c r="K27" i="2"/>
  <c r="K42" i="2"/>
  <c r="L42" i="2" s="1"/>
  <c r="K49" i="2"/>
  <c r="L49" i="2" s="1"/>
  <c r="K64" i="2"/>
  <c r="L64" i="2" s="1"/>
  <c r="O71" i="2"/>
  <c r="P71" i="2" s="1"/>
  <c r="K67" i="2"/>
  <c r="L67" i="2" s="1"/>
  <c r="K29" i="2"/>
  <c r="L29" i="2" s="1"/>
  <c r="O68" i="2"/>
  <c r="P68" i="2" s="1"/>
  <c r="K60" i="2"/>
  <c r="L60" i="2" s="1"/>
  <c r="K76" i="2"/>
  <c r="L76" i="2" s="1"/>
  <c r="O86" i="2"/>
  <c r="P86" i="2" s="1"/>
  <c r="K39" i="2"/>
  <c r="L39" i="2" s="1"/>
  <c r="K68" i="2"/>
  <c r="L68" i="2" s="1"/>
  <c r="K75" i="2"/>
  <c r="L75" i="2" s="1"/>
  <c r="O73" i="2"/>
  <c r="P73" i="2" s="1"/>
  <c r="O67" i="2"/>
  <c r="P67" i="2" s="1"/>
  <c r="O66" i="2"/>
  <c r="P66" i="2" s="1"/>
  <c r="K66" i="2"/>
  <c r="L66" i="2" s="1"/>
  <c r="O76" i="2"/>
  <c r="P76" i="2" s="1"/>
  <c r="O72" i="2"/>
  <c r="P72" i="2" s="1"/>
  <c r="O75" i="2"/>
  <c r="P75" i="2" s="1"/>
  <c r="O69" i="2"/>
  <c r="P69" i="2" s="1"/>
  <c r="K69" i="2"/>
  <c r="L69" i="2" s="1"/>
  <c r="O70" i="2"/>
  <c r="P70" i="2" s="1"/>
  <c r="O77" i="2"/>
  <c r="P77" i="2" s="1"/>
  <c r="K77" i="2"/>
  <c r="L77" i="2" s="1"/>
  <c r="K44" i="2"/>
  <c r="L44" i="2" s="1"/>
  <c r="O27" i="2"/>
  <c r="P27" i="2" s="1"/>
  <c r="K62" i="2"/>
  <c r="L62" i="2" s="1"/>
  <c r="K45" i="2"/>
  <c r="L45" i="2" s="1"/>
  <c r="K56" i="2"/>
  <c r="L56" i="2" s="1"/>
  <c r="K59" i="2"/>
  <c r="L59" i="2" s="1"/>
  <c r="K61" i="2"/>
  <c r="L61" i="2" s="1"/>
  <c r="O58" i="2"/>
  <c r="P58" i="2" s="1"/>
  <c r="K86" i="2"/>
  <c r="L86" i="2" s="1"/>
  <c r="K43" i="2"/>
  <c r="L43" i="2" s="1"/>
  <c r="K55" i="2"/>
  <c r="L55" i="2" s="1"/>
  <c r="K47" i="2"/>
  <c r="L47" i="2" s="1"/>
  <c r="K58" i="2"/>
  <c r="L58" i="2" s="1"/>
  <c r="O62" i="2"/>
  <c r="P62" i="2" s="1"/>
  <c r="O40" i="2"/>
  <c r="P40" i="2" s="1"/>
  <c r="O60" i="2"/>
  <c r="P60" i="2" s="1"/>
  <c r="O64" i="2"/>
  <c r="P64" i="2" s="1"/>
  <c r="O55" i="2"/>
  <c r="O59" i="2"/>
  <c r="P59" i="2" s="1"/>
  <c r="K57" i="2"/>
  <c r="L57" i="2" s="1"/>
  <c r="O56" i="2"/>
  <c r="P56" i="2" s="1"/>
  <c r="O63" i="2"/>
  <c r="P63" i="2" s="1"/>
  <c r="I61" i="2"/>
  <c r="O61" i="2" s="1"/>
  <c r="P61" i="2" s="1"/>
  <c r="K63" i="2"/>
  <c r="L63" i="2" s="1"/>
  <c r="O47" i="2"/>
  <c r="P47" i="2" s="1"/>
  <c r="O39" i="2"/>
  <c r="O44" i="2"/>
  <c r="P44" i="2" s="1"/>
  <c r="K40" i="2"/>
  <c r="L40" i="2" s="1"/>
  <c r="O42" i="2"/>
  <c r="P42" i="2" s="1"/>
  <c r="O43" i="2"/>
  <c r="P43" i="2" s="1"/>
  <c r="I45" i="2"/>
  <c r="O45" i="2" s="1"/>
  <c r="P45" i="2" s="1"/>
  <c r="I49" i="2"/>
  <c r="O49" i="2" s="1"/>
  <c r="P49" i="2" s="1"/>
  <c r="I50" i="2"/>
  <c r="O50" i="2" s="1"/>
  <c r="P50" i="2" s="1"/>
  <c r="K50" i="2"/>
  <c r="L50" i="2" s="1"/>
  <c r="K31" i="2"/>
  <c r="L31" i="2" s="1"/>
  <c r="K30" i="2"/>
  <c r="L30" i="2" s="1"/>
  <c r="O29" i="2"/>
  <c r="P29" i="2" s="1"/>
  <c r="I28" i="2"/>
  <c r="O28" i="2" s="1"/>
  <c r="P28" i="2" s="1"/>
  <c r="O31" i="2"/>
  <c r="P31" i="2" s="1"/>
  <c r="K28" i="2"/>
  <c r="L28" i="2" s="1"/>
  <c r="A12" i="3"/>
  <c r="A13" i="3" s="1"/>
  <c r="N78" i="2"/>
  <c r="F78" i="2"/>
  <c r="I78" i="2" s="1"/>
  <c r="N79" i="2"/>
  <c r="F79" i="2"/>
  <c r="I79" i="2" s="1"/>
  <c r="L27" i="2" l="1"/>
  <c r="P55" i="2"/>
  <c r="O35" i="2"/>
  <c r="P96" i="2" s="1"/>
  <c r="P39" i="2"/>
  <c r="K79" i="2"/>
  <c r="L79" i="2" s="1"/>
  <c r="O78" i="2"/>
  <c r="P78" i="2" s="1"/>
  <c r="K78" i="2"/>
  <c r="L78" i="2" s="1"/>
  <c r="O79" i="2"/>
  <c r="P79" i="2" s="1"/>
  <c r="A14" i="3" l="1"/>
  <c r="C4" i="3" l="1"/>
  <c r="C2" i="3"/>
  <c r="A7" i="2"/>
  <c r="D21" i="3" l="1"/>
  <c r="D20" i="3"/>
  <c r="D19" i="3"/>
  <c r="D18" i="3"/>
  <c r="M33" i="2" l="1"/>
  <c r="M32" i="2"/>
  <c r="F32" i="2" l="1"/>
  <c r="A8" i="2"/>
  <c r="A9" i="2"/>
  <c r="N32" i="2"/>
  <c r="N33" i="2"/>
  <c r="N53" i="2"/>
  <c r="N51" i="2"/>
  <c r="N48" i="2"/>
  <c r="I32" i="2" l="1"/>
  <c r="K33" i="2"/>
  <c r="L33" i="2" s="1"/>
  <c r="K32" i="2"/>
  <c r="K105" i="2" s="1"/>
  <c r="K53" i="2"/>
  <c r="L53" i="2" s="1"/>
  <c r="K48" i="2"/>
  <c r="L48" i="2" s="1"/>
  <c r="K51" i="2"/>
  <c r="L51" i="2" s="1"/>
  <c r="L32" i="2" l="1"/>
  <c r="F53" i="2" l="1"/>
  <c r="I53" i="2" s="1"/>
  <c r="O53" i="2" s="1"/>
  <c r="P53" i="2" s="1"/>
  <c r="F51" i="2"/>
  <c r="F48" i="2"/>
  <c r="I48" i="2" s="1"/>
  <c r="O48" i="2" s="1"/>
  <c r="I51" i="2" l="1"/>
  <c r="O51" i="2" s="1"/>
  <c r="P48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F33" i="2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P51" i="2" l="1"/>
  <c r="K14" i="3"/>
  <c r="L14" i="3" s="1"/>
  <c r="A10" i="2"/>
  <c r="O32" i="2"/>
  <c r="I33" i="2"/>
  <c r="O33" i="2" s="1"/>
  <c r="P33" i="2" s="1"/>
  <c r="A11" i="2" l="1"/>
  <c r="A13" i="2"/>
  <c r="O24" i="2"/>
  <c r="K13" i="3" s="1"/>
  <c r="O7" i="2"/>
  <c r="P32" i="2"/>
  <c r="K12" i="3" l="1"/>
  <c r="L12" i="3" s="1"/>
  <c r="A14" i="2"/>
  <c r="A15" i="2" s="1"/>
  <c r="A16" i="2" s="1"/>
  <c r="A17" i="2" s="1"/>
  <c r="A18" i="2" s="1"/>
  <c r="A19" i="2" s="1"/>
  <c r="A20" i="2" l="1"/>
  <c r="A21" i="2" s="1"/>
  <c r="K107" i="2"/>
  <c r="K108" i="2" s="1"/>
  <c r="A22" i="2" l="1"/>
  <c r="A27" i="2" s="1"/>
  <c r="L13" i="3"/>
  <c r="M9" i="3"/>
  <c r="M17" i="3" s="1"/>
  <c r="A28" i="2" l="1"/>
  <c r="A29" i="2" s="1"/>
  <c r="A30" i="2" s="1"/>
  <c r="A31" i="2" s="1"/>
  <c r="A32" i="2" s="1"/>
  <c r="A33" i="2" s="1"/>
  <c r="A39" i="2"/>
  <c r="M20" i="3"/>
  <c r="M19" i="3"/>
  <c r="M21" i="3"/>
  <c r="M18" i="3"/>
  <c r="P100" i="2"/>
  <c r="P99" i="2"/>
  <c r="P101" i="2"/>
  <c r="P102" i="2"/>
  <c r="A40" i="2" l="1"/>
  <c r="P104" i="2"/>
  <c r="M22" i="3"/>
  <c r="M7" i="3" s="1"/>
  <c r="A42" i="2" l="1"/>
  <c r="A43" i="2"/>
  <c r="A44" i="2" s="1"/>
  <c r="A45" i="2" l="1"/>
  <c r="A47" i="2"/>
  <c r="A48" i="2" s="1"/>
  <c r="A49" i="2" s="1"/>
  <c r="A50" i="2" l="1"/>
  <c r="A51" i="2" s="1"/>
  <c r="A52" i="2" s="1"/>
  <c r="A53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1" i="2" s="1"/>
  <c r="A82" i="2" s="1"/>
  <c r="A83" i="2" s="1"/>
  <c r="A84" i="2" s="1"/>
  <c r="A86" i="2" s="1"/>
  <c r="A88" i="2" s="1"/>
  <c r="A89" i="2" s="1"/>
  <c r="A90" i="2" s="1"/>
  <c r="A91" i="2" s="1"/>
  <c r="A92" i="2" s="1"/>
  <c r="A93" i="2" s="1"/>
  <c r="A94" i="2" s="1"/>
</calcChain>
</file>

<file path=xl/sharedStrings.xml><?xml version="1.0" encoding="utf-8"?>
<sst xmlns="http://schemas.openxmlformats.org/spreadsheetml/2006/main" count="207" uniqueCount="135">
  <si>
    <t>MATERIAL TAKEOFF AND COST ESTIMATE STATEMENT</t>
  </si>
  <si>
    <t>PROJECT NAME:</t>
  </si>
  <si>
    <t>LOCATION:</t>
  </si>
  <si>
    <t>TOTAL AREA(SF)</t>
  </si>
  <si>
    <t>Area May Vary</t>
  </si>
  <si>
    <t>Sr #</t>
  </si>
  <si>
    <t>REFERENCE</t>
  </si>
  <si>
    <t>DESCRIPTION</t>
  </si>
  <si>
    <t>TOTAL COST</t>
  </si>
  <si>
    <t>$COST/SF</t>
  </si>
  <si>
    <t>DIVISION WISE SUMMARY</t>
  </si>
  <si>
    <t>CSI DIVISIONS</t>
  </si>
  <si>
    <t>01-General Conditions</t>
  </si>
  <si>
    <t>02-Demolition Of Existing Items</t>
  </si>
  <si>
    <t>22-Plumbing</t>
  </si>
  <si>
    <t>SUB TOTAL</t>
  </si>
  <si>
    <t>OVERHEAD</t>
  </si>
  <si>
    <t>PROFIT</t>
  </si>
  <si>
    <t>INSURANCE</t>
  </si>
  <si>
    <t>CONTINGENCY</t>
  </si>
  <si>
    <t>NET TOTAL</t>
  </si>
  <si>
    <t>QUANTITY</t>
  </si>
  <si>
    <t>WASTE</t>
  </si>
  <si>
    <t>TOTAL QTY</t>
  </si>
  <si>
    <t>UNIT</t>
  </si>
  <si>
    <t>COST/UNIT</t>
  </si>
  <si>
    <t>MATERIAL TOTAL</t>
  </si>
  <si>
    <t>01. GENERAL CONDITIONS</t>
  </si>
  <si>
    <t>INDIRECT PROJECT COSTS</t>
  </si>
  <si>
    <t>General Liability Insurance</t>
  </si>
  <si>
    <t>General Conditions (Backoffice Overhead)</t>
  </si>
  <si>
    <t>DIRECT PROJECT COSTS</t>
  </si>
  <si>
    <t>Bonding Fee (If required)</t>
  </si>
  <si>
    <t>Equipment Rental</t>
  </si>
  <si>
    <t>Travel, Tools, Gas</t>
  </si>
  <si>
    <t>Temp. Facilities</t>
  </si>
  <si>
    <t>Temp. Signage and Protection</t>
  </si>
  <si>
    <t>Temp. Fencing</t>
  </si>
  <si>
    <t>Field Superintendent/Foreman (Full Time)</t>
  </si>
  <si>
    <t>02. DEMOLITION OF EXISTING ITEMS</t>
  </si>
  <si>
    <t>LF</t>
  </si>
  <si>
    <t>EA</t>
  </si>
  <si>
    <t>NOTES FOR CLIENTS</t>
  </si>
  <si>
    <t>SUBTOTAL</t>
  </si>
  <si>
    <t>THIS EXCEL STATEMENT IS EDITABLE AND CAN BE MODIFIED AS NEEDED.</t>
  </si>
  <si>
    <t>GENERAL CONDITIONS</t>
  </si>
  <si>
    <t>22. PLUMBING</t>
  </si>
  <si>
    <t>PLUMBING FIXTURES</t>
  </si>
  <si>
    <t>LABOR 
$/UNIT</t>
  </si>
  <si>
    <t>TOTAL MANHOURS</t>
  </si>
  <si>
    <t>EFFICIENCY
(UNIT/HRs)</t>
  </si>
  <si>
    <t>LABOR RATE</t>
  </si>
  <si>
    <t>TOTAL LABOR
COST</t>
  </si>
  <si>
    <t>LABOR + MAT TOTAL COST</t>
  </si>
  <si>
    <t>L+M UNIT COST</t>
  </si>
  <si>
    <t>VALVES &amp; DEVICES</t>
  </si>
  <si>
    <t xml:space="preserve">PLUMBING PIPING </t>
  </si>
  <si>
    <t>Crew Size</t>
  </si>
  <si>
    <t>Working Days</t>
  </si>
  <si>
    <t>Months</t>
  </si>
  <si>
    <r>
      <rPr>
        <b/>
        <sz val="12"/>
        <rFont val="Abadi"/>
        <family val="2"/>
      </rPr>
      <t>NOTES:</t>
    </r>
    <r>
      <rPr>
        <b/>
        <sz val="12"/>
        <color rgb="FFFF0000"/>
        <rFont val="Abadi"/>
        <family val="2"/>
      </rPr>
      <t xml:space="preserve"> PRICES OF LABOR AND MATERIALS ARE TAKEN FROM ONLINE MARKET RESOURCES AND CAN DIFFER FROM LOCAL VENDOR/SUPPLIER, RESPECTED CLIENTS ARE ADVISED TO DOUBLE CHECK TO MAKE SURE THE BID IS COMPETITIVE.</t>
    </r>
  </si>
  <si>
    <t>Units Legends; LS=Lump sum, LF=Linear Footage, CY=Cubic Yard, SF=Square Footage, EA=Count/Each</t>
  </si>
  <si>
    <t>PROJECT</t>
  </si>
  <si>
    <t>ADDRESS</t>
  </si>
  <si>
    <t>Total Man-hours</t>
  </si>
  <si>
    <t>TYPE L COPPER W/1" Thick Fiberglass Insulation</t>
  </si>
  <si>
    <t>DEMOLITION</t>
  </si>
  <si>
    <t>Remove Existing Shower Fixture, Shower Drain And P-Trap</t>
  </si>
  <si>
    <t>Remove Existing Water Closet</t>
  </si>
  <si>
    <t>Remove Existing Plumbing Piping</t>
  </si>
  <si>
    <t>1/2" Dia. Domestic Cold Water Pipe</t>
  </si>
  <si>
    <t>1/2" Dia. Domestic Hot Water Pipe</t>
  </si>
  <si>
    <t>1-1/2" Dia. Domestic Cold Water Pipe</t>
  </si>
  <si>
    <t>1-1/2" Dia. Domestic Hot Water Pipe</t>
  </si>
  <si>
    <t>2" Dia. Domestic Cold Water Pipe</t>
  </si>
  <si>
    <t>3/4" Dia. Domestic Cold Water Pipe</t>
  </si>
  <si>
    <t>1-1/2" Dia. Vent Pipe</t>
  </si>
  <si>
    <t>2" Dia. Vent Pipe</t>
  </si>
  <si>
    <t>2" Dia. Waste Pipe</t>
  </si>
  <si>
    <t>3" Dia. Vent Pipe</t>
  </si>
  <si>
    <t>3" Dia. Waste Pipe</t>
  </si>
  <si>
    <t>4" Dia. Waste Pipe</t>
  </si>
  <si>
    <t xml:space="preserve">WC-1,  Water Closet, American Standard Afwall # 3351.101 </t>
  </si>
  <si>
    <t xml:space="preserve">UR-1, Urinal, Sloan Wes-1000 </t>
  </si>
  <si>
    <t xml:space="preserve">L-1, Lavatory Sink, Sloan Vitreous China Model Ss-3103-Stg </t>
  </si>
  <si>
    <t xml:space="preserve">2" FD-1, Floor Drain, Jay R Smith Model 2005Y </t>
  </si>
  <si>
    <t xml:space="preserve">TP-1, Trap Primer, Precision Plumbing Products Model Pro1-500 </t>
  </si>
  <si>
    <t xml:space="preserve">3/4" HB-1, Hose Bibb, Chicago Hose Bibs Model 952-Cp </t>
  </si>
  <si>
    <t xml:space="preserve">4" WCO, Wall Cleanout, Jay R Smith Wall Clean Out Model 4452C </t>
  </si>
  <si>
    <t>PLUMBING FITTNGS</t>
  </si>
  <si>
    <t>3" Dia Vent Pipe 45 Deg Elbow</t>
  </si>
  <si>
    <t>3" Dia Vent Pipe Wye</t>
  </si>
  <si>
    <t>3" / 2" Dia Vent Pipe Tee</t>
  </si>
  <si>
    <t>3" / 1-1/2" Dia Vent Pipe Tee</t>
  </si>
  <si>
    <t>2" Dia Cold Water Pipe 45 Deg Elbow</t>
  </si>
  <si>
    <t>2" / 1/2" Dia Cold Water Pipe Tee</t>
  </si>
  <si>
    <t>2" / 1-1/2" Dia Cold Water Pipe Tee</t>
  </si>
  <si>
    <t>2" / 3/4" Dia Cold Water Pipe Tee</t>
  </si>
  <si>
    <t>1-1/2" Dia Hot Water Pipe 45 Deg Elbow</t>
  </si>
  <si>
    <t>1-1/2" / 1/2" Dia Hot Water Pipe Tee</t>
  </si>
  <si>
    <t>3" Dia Waste Water Pipe Wye</t>
  </si>
  <si>
    <t>4" Dia Waste Water Pipe 45 Deg Elbow</t>
  </si>
  <si>
    <t>4" / 2" Dia Waste Water Pipe Tee</t>
  </si>
  <si>
    <t>4" / 3" Dia Waste Water Pipe Tee</t>
  </si>
  <si>
    <t>MISCELLANEOUS</t>
  </si>
  <si>
    <t>12" x 12" Access Panel, Door Shall be Jay R Smith Model 4789, Stainless Steel</t>
  </si>
  <si>
    <t>P1.1</t>
  </si>
  <si>
    <t>P2.1</t>
  </si>
  <si>
    <t>Remove All Existing Accessories</t>
  </si>
  <si>
    <t xml:space="preserve">SH-1, Shower (ADA Compliant), Symmons Temptrol - Shower And With Hand System - C-96-500-B30-V </t>
  </si>
  <si>
    <t xml:space="preserve">L-2, Lavatory Sink (ADA Compliant), Sloan Vitreous China Wall-Mounted Backsplash Lavatory With Sloantec Glaze Model Ss-3103-Stg </t>
  </si>
  <si>
    <t xml:space="preserve">UR-2, Urinal (ADA Compliant), Sloan Wes-1000 </t>
  </si>
  <si>
    <t xml:space="preserve">WC-2, Water Closet (ADA Compliant), American Standard Afwall # 3351.101 </t>
  </si>
  <si>
    <t>Remove Existing Floor Drain and P-Trap</t>
  </si>
  <si>
    <t xml:space="preserve">Remove Existing Lavatory and P-Trap </t>
  </si>
  <si>
    <t xml:space="preserve">Remove Existing Urinal and P-Trap </t>
  </si>
  <si>
    <t>SUPPORTS</t>
  </si>
  <si>
    <t>1/2" Dia Clevis Hanger</t>
  </si>
  <si>
    <t>3/4" Dia Clevis Hanger</t>
  </si>
  <si>
    <t>1-1/2" Dia Clevis Hanger</t>
  </si>
  <si>
    <t>2" Dia Clevis Hanger</t>
  </si>
  <si>
    <t>3" Dia Clevis Hanger</t>
  </si>
  <si>
    <t>3/8" Dia Threaded Rod</t>
  </si>
  <si>
    <t>1/2" Dia Threaded Rod</t>
  </si>
  <si>
    <t xml:space="preserve">TYPE L COPPER </t>
  </si>
  <si>
    <t>TYPE CAST IRON PIPE</t>
  </si>
  <si>
    <t>1-1/2" Shut Of Valve</t>
  </si>
  <si>
    <t>1/2" Shut Of Valve</t>
  </si>
  <si>
    <t>3/4" Shut Of Valve</t>
  </si>
  <si>
    <t>1/2" Trap Primer Line</t>
  </si>
  <si>
    <t>LS</t>
  </si>
  <si>
    <t>Permits</t>
  </si>
  <si>
    <t>Mobilization</t>
  </si>
  <si>
    <t>Final Cleaning</t>
  </si>
  <si>
    <t>Plumbing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</si>
</sst>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_(&quot;$&quot;* #,##0.0_);_(&quot;$&quot;* \(#,##0.0\);_(&quot;$&quot;* &quot;-&quot;??_);_(@_)"/>
    <numFmt numFmtId="167" formatCode="0.0_ "/>
    <numFmt numFmtId="168" formatCode="&quot;$&quot;#,##0"/>
    <numFmt numFmtId="169" formatCode="_(&quot;$&quot;* #,##0_);_(&quot;$&quot;* \(#,##0\);_(&quot;$&quot;* &quot;-&quot;??_);_(@_)"/>
    <numFmt numFmtId="170" formatCode="_(&quot;$&quot;* #,##0_);_(&quot;$&quot;* \(#,##0\);_(&quot;$&quot;* &quot;-&quot;?_);_(@_)"/>
    <numFmt numFmtId="171" formatCode="_([$$-409]* #,##0.00_);_([$$-409]* \(#,##0.00\);_([$$-409]* &quot;-&quot;??_);_(@_)"/>
    <numFmt numFmtId="172" formatCode="_([$$-409]* #,##0_);_([$$-409]* \(#,##0\);_([$$-409]* &quot;-&quot;??_);_(@_)"/>
    <numFmt numFmtId="173" formatCode="_(&quot;$&quot;* #,##0.00_);_(&quot;$&quot;* \(#,##0.00\);_(&quot;$&quot;* &quot;-&quot;?_);_(@_)"/>
    <numFmt numFmtId="174" formatCode="_(&quot;$&quot;* #,##0.0_);_(&quot;$&quot;* \(#,##0.0\);_(&quot;$&quot;* &quot;-&quot;?_);_(@_)"/>
    <numFmt numFmtId="175" formatCode="_(* #,##0_);_(* \(#,##0\);_(* &quot;-&quot;??_);_(@_)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badi"/>
      <family val="2"/>
    </font>
    <font>
      <b/>
      <sz val="12"/>
      <color theme="0"/>
      <name val="Abadi"/>
      <family val="2"/>
    </font>
    <font>
      <sz val="12"/>
      <name val="Abadi"/>
      <family val="2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b/>
      <sz val="14"/>
      <color rgb="FFFF0000"/>
      <name val="Abadi"/>
      <family val="2"/>
    </font>
    <font>
      <b/>
      <sz val="14"/>
      <color theme="1"/>
      <name val="Abadi"/>
      <family val="2"/>
    </font>
    <font>
      <b/>
      <sz val="12"/>
      <name val="Abadi"/>
      <family val="2"/>
    </font>
    <font>
      <b/>
      <sz val="12"/>
      <color theme="1"/>
      <name val="Abadi"/>
      <family val="2"/>
    </font>
    <font>
      <sz val="12"/>
      <color theme="1"/>
      <name val="Abadi"/>
      <family val="2"/>
    </font>
    <font>
      <sz val="11"/>
      <name val="Abadi"/>
      <family val="2"/>
    </font>
    <font>
      <b/>
      <sz val="12"/>
      <color rgb="FFFF0000"/>
      <name val="Abadi"/>
      <family val="2"/>
    </font>
    <font>
      <b/>
      <sz val="11"/>
      <color rgb="FFFF0000"/>
      <name val="Abadi"/>
      <family val="2"/>
    </font>
    <font>
      <sz val="18"/>
      <name val="Abadi"/>
      <family val="2"/>
    </font>
    <font>
      <b/>
      <sz val="14"/>
      <name val="Abadi"/>
      <family val="2"/>
    </font>
    <font>
      <sz val="12"/>
      <color theme="0"/>
      <name val="Abadi"/>
      <family val="2"/>
    </font>
    <font>
      <b/>
      <sz val="11"/>
      <color theme="0"/>
      <name val="Abadi"/>
      <family val="2"/>
    </font>
    <font>
      <sz val="11"/>
      <color theme="1"/>
      <name val="Abadi"/>
      <family val="2"/>
    </font>
    <font>
      <b/>
      <sz val="14"/>
      <color rgb="FF002060"/>
      <name val="Abadi"/>
      <family val="2"/>
    </font>
    <font>
      <b/>
      <sz val="12"/>
      <color rgb="FFFF0000"/>
      <name val="Abadi"/>
      <family val="2"/>
    </font>
    <font>
      <b/>
      <sz val="12"/>
      <color rgb="FF002060"/>
      <name val="Abadi"/>
      <family val="2"/>
    </font>
    <font>
      <b/>
      <sz val="16"/>
      <color theme="0"/>
      <name val="Abadi"/>
      <family val="2"/>
    </font>
    <font>
      <b/>
      <sz val="12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97051911984619"/>
        </stop>
      </gradientFill>
    </fill>
    <fill>
      <gradientFill degree="90">
        <stop position="0">
          <color theme="5" tint="-0.25098422193060094"/>
        </stop>
        <stop position="1">
          <color theme="0" tint="-0.49794000061037019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5117038483843"/>
        </stop>
        <stop position="1">
          <color theme="5" tint="-0.25098422193060094"/>
        </stop>
      </gradientFill>
    </fill>
    <fill>
      <gradientFill>
        <stop position="0">
          <color theme="5" tint="0.79992065187536243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8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medium">
        <color indexed="64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44" fontId="6" fillId="0" borderId="0" applyFont="0" applyFill="0" applyBorder="0" applyAlignment="0" applyProtection="0"/>
    <xf numFmtId="0" fontId="6" fillId="4" borderId="37" applyNumberFormat="0" applyFon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9" fillId="5" borderId="4" applyAlignment="0">
      <alignment horizontal="center" vertical="center"/>
    </xf>
    <xf numFmtId="0" fontId="10" fillId="6" borderId="4" applyAlignment="0">
      <alignment horizontal="center" vertical="center"/>
    </xf>
    <xf numFmtId="164" fontId="6" fillId="7" borderId="4">
      <alignment horizontal="right" vertical="center"/>
    </xf>
    <xf numFmtId="164" fontId="6" fillId="7" borderId="4">
      <alignment horizontal="right" vertical="center"/>
    </xf>
    <xf numFmtId="0" fontId="11" fillId="8" borderId="38" applyBorder="0" applyAlignment="0">
      <alignment horizontal="left" vertical="center" wrapText="1"/>
    </xf>
    <xf numFmtId="0" fontId="12" fillId="9" borderId="38" applyBorder="0" applyAlignment="0">
      <alignment horizontal="left" vertical="center" wrapText="1"/>
    </xf>
    <xf numFmtId="164" fontId="13" fillId="10" borderId="39" applyBorder="0">
      <alignment horizontal="center" vertical="center"/>
    </xf>
    <xf numFmtId="164" fontId="14" fillId="10" borderId="39" applyBorder="0">
      <alignment horizontal="center" vertical="center"/>
    </xf>
    <xf numFmtId="0" fontId="2" fillId="4" borderId="37" applyNumberFormat="0" applyFont="0" applyAlignment="0" applyProtection="0"/>
    <xf numFmtId="43" fontId="6" fillId="0" borderId="0" applyFont="0" applyFill="0" applyBorder="0" applyAlignment="0" applyProtection="0"/>
  </cellStyleXfs>
  <cellXfs count="284">
    <xf numFmtId="0" fontId="0" fillId="0" borderId="0" xfId="0"/>
    <xf numFmtId="0" fontId="6" fillId="2" borderId="0" xfId="11" applyFill="1"/>
    <xf numFmtId="0" fontId="4" fillId="2" borderId="0" xfId="9" applyFont="1" applyFill="1" applyAlignment="1">
      <alignment vertical="center"/>
    </xf>
    <xf numFmtId="0" fontId="6" fillId="0" borderId="0" xfId="11"/>
    <xf numFmtId="0" fontId="3" fillId="0" borderId="0" xfId="11" applyFont="1"/>
    <xf numFmtId="0" fontId="6" fillId="0" borderId="0" xfId="11" applyAlignment="1">
      <alignment wrapText="1"/>
    </xf>
    <xf numFmtId="165" fontId="6" fillId="0" borderId="0" xfId="11" applyNumberFormat="1"/>
    <xf numFmtId="2" fontId="6" fillId="0" borderId="0" xfId="11" applyNumberFormat="1"/>
    <xf numFmtId="166" fontId="6" fillId="0" borderId="0" xfId="11" applyNumberFormat="1"/>
    <xf numFmtId="44" fontId="6" fillId="0" borderId="0" xfId="11" applyNumberFormat="1"/>
    <xf numFmtId="0" fontId="3" fillId="0" borderId="0" xfId="11" applyFont="1" applyAlignment="1">
      <alignment horizontal="center" vertical="center"/>
    </xf>
    <xf numFmtId="0" fontId="5" fillId="0" borderId="0" xfId="11" applyFont="1" applyAlignment="1">
      <alignment horizontal="justify" vertical="center" wrapText="1"/>
    </xf>
    <xf numFmtId="165" fontId="5" fillId="0" borderId="0" xfId="11" applyNumberFormat="1" applyFont="1" applyAlignment="1">
      <alignment horizontal="right" vertical="center"/>
    </xf>
    <xf numFmtId="2" fontId="5" fillId="0" borderId="0" xfId="11" applyNumberFormat="1" applyFont="1" applyAlignment="1">
      <alignment horizontal="right" vertical="center"/>
    </xf>
    <xf numFmtId="0" fontId="5" fillId="0" borderId="0" xfId="11" applyFont="1" applyAlignment="1">
      <alignment horizontal="right" vertical="center"/>
    </xf>
    <xf numFmtId="166" fontId="5" fillId="0" borderId="0" xfId="11" applyNumberFormat="1" applyFont="1" applyAlignment="1">
      <alignment horizontal="right" vertical="center"/>
    </xf>
    <xf numFmtId="44" fontId="5" fillId="0" borderId="0" xfId="11" applyNumberFormat="1" applyFont="1" applyAlignment="1">
      <alignment horizontal="right" vertical="center"/>
    </xf>
    <xf numFmtId="0" fontId="4" fillId="0" borderId="0" xfId="9" applyFont="1" applyAlignment="1">
      <alignment vertical="center"/>
    </xf>
    <xf numFmtId="164" fontId="6" fillId="0" borderId="0" xfId="11" applyNumberFormat="1" applyAlignment="1">
      <alignment horizontal="right" vertical="center"/>
    </xf>
    <xf numFmtId="1" fontId="17" fillId="0" borderId="5" xfId="2" applyNumberFormat="1" applyFont="1" applyFill="1" applyBorder="1" applyAlignment="1">
      <alignment horizontal="center" vertical="top"/>
    </xf>
    <xf numFmtId="0" fontId="17" fillId="0" borderId="7" xfId="2" applyNumberFormat="1" applyFont="1" applyFill="1" applyBorder="1" applyAlignment="1">
      <alignment horizontal="left" vertical="center" wrapText="1"/>
    </xf>
    <xf numFmtId="167" fontId="17" fillId="0" borderId="7" xfId="2" applyNumberFormat="1" applyFont="1" applyFill="1" applyBorder="1" applyAlignment="1">
      <alignment horizontal="right" vertical="center"/>
    </xf>
    <xf numFmtId="9" fontId="17" fillId="0" borderId="7" xfId="2" applyNumberFormat="1" applyFont="1" applyFill="1" applyBorder="1" applyAlignment="1">
      <alignment horizontal="right" vertical="center"/>
    </xf>
    <xf numFmtId="165" fontId="17" fillId="0" borderId="7" xfId="2" applyNumberFormat="1" applyFont="1" applyFill="1" applyBorder="1" applyAlignment="1">
      <alignment horizontal="right" vertical="center"/>
    </xf>
    <xf numFmtId="0" fontId="17" fillId="0" borderId="7" xfId="2" applyNumberFormat="1" applyFont="1" applyFill="1" applyBorder="1" applyAlignment="1">
      <alignment horizontal="right" vertical="center"/>
    </xf>
    <xf numFmtId="169" fontId="17" fillId="0" borderId="7" xfId="2" applyNumberFormat="1" applyFont="1" applyFill="1" applyBorder="1" applyAlignment="1">
      <alignment horizontal="right" vertical="center"/>
    </xf>
    <xf numFmtId="0" fontId="18" fillId="0" borderId="9" xfId="0" applyFont="1" applyBorder="1" applyAlignment="1">
      <alignment horizontal="center" vertical="center"/>
    </xf>
    <xf numFmtId="0" fontId="17" fillId="0" borderId="0" xfId="8" applyFont="1" applyAlignment="1">
      <alignment vertical="center"/>
    </xf>
    <xf numFmtId="0" fontId="17" fillId="2" borderId="0" xfId="8" applyFont="1" applyFill="1" applyAlignment="1">
      <alignment vertical="center"/>
    </xf>
    <xf numFmtId="0" fontId="19" fillId="0" borderId="0" xfId="0" applyFont="1"/>
    <xf numFmtId="0" fontId="19" fillId="2" borderId="0" xfId="0" applyFont="1" applyFill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2" fillId="0" borderId="6" xfId="2" applyNumberFormat="1" applyFont="1" applyFill="1" applyBorder="1" applyAlignment="1">
      <alignment horizontal="center" vertical="center" wrapText="1"/>
    </xf>
    <xf numFmtId="165" fontId="17" fillId="0" borderId="7" xfId="12" applyNumberFormat="1" applyFont="1" applyFill="1" applyBorder="1" applyAlignment="1">
      <alignment horizontal="right" vertical="center"/>
    </xf>
    <xf numFmtId="9" fontId="17" fillId="0" borderId="7" xfId="12" applyNumberFormat="1" applyFont="1" applyFill="1" applyBorder="1" applyAlignment="1">
      <alignment horizontal="right" vertical="center"/>
    </xf>
    <xf numFmtId="0" fontId="17" fillId="0" borderId="7" xfId="2" applyFont="1" applyFill="1" applyBorder="1" applyAlignment="1">
      <alignment horizontal="left" vertical="center" wrapText="1"/>
    </xf>
    <xf numFmtId="166" fontId="18" fillId="0" borderId="20" xfId="0" applyNumberFormat="1" applyFont="1" applyBorder="1" applyAlignment="1">
      <alignment horizontal="center" vertical="center"/>
    </xf>
    <xf numFmtId="171" fontId="23" fillId="0" borderId="0" xfId="0" applyNumberFormat="1" applyFont="1" applyAlignment="1">
      <alignment vertical="top"/>
    </xf>
    <xf numFmtId="171" fontId="23" fillId="0" borderId="21" xfId="0" applyNumberFormat="1" applyFont="1" applyBorder="1" applyAlignment="1">
      <alignment vertical="top"/>
    </xf>
    <xf numFmtId="0" fontId="24" fillId="0" borderId="0" xfId="8" applyFont="1" applyAlignment="1">
      <alignment vertical="center"/>
    </xf>
    <xf numFmtId="0" fontId="19" fillId="0" borderId="3" xfId="0" applyFont="1" applyBorder="1"/>
    <xf numFmtId="166" fontId="24" fillId="0" borderId="20" xfId="0" applyNumberFormat="1" applyFont="1" applyBorder="1" applyAlignment="1">
      <alignment vertical="top"/>
    </xf>
    <xf numFmtId="0" fontId="18" fillId="0" borderId="0" xfId="0" applyFont="1"/>
    <xf numFmtId="0" fontId="25" fillId="0" borderId="0" xfId="0" applyFont="1" applyAlignment="1">
      <alignment horizontal="justify" vertical="center" wrapText="1"/>
    </xf>
    <xf numFmtId="165" fontId="25" fillId="0" borderId="0" xfId="0" applyNumberFormat="1" applyFont="1" applyAlignment="1">
      <alignment horizontal="right" vertical="center"/>
    </xf>
    <xf numFmtId="9" fontId="19" fillId="0" borderId="0" xfId="0" applyNumberFormat="1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166" fontId="25" fillId="0" borderId="0" xfId="0" applyNumberFormat="1" applyFont="1" applyAlignment="1">
      <alignment horizontal="right" vertical="center"/>
    </xf>
    <xf numFmtId="44" fontId="25" fillId="0" borderId="0" xfId="0" applyNumberFormat="1" applyFont="1" applyAlignment="1">
      <alignment horizontal="right" vertical="center"/>
    </xf>
    <xf numFmtId="164" fontId="19" fillId="0" borderId="0" xfId="0" applyNumberFormat="1" applyFont="1" applyAlignment="1">
      <alignment horizontal="right" vertical="center"/>
    </xf>
    <xf numFmtId="0" fontId="17" fillId="0" borderId="7" xfId="13" applyFont="1" applyFill="1" applyBorder="1" applyAlignment="1">
      <alignment horizontal="left" vertical="center" wrapText="1"/>
    </xf>
    <xf numFmtId="9" fontId="17" fillId="0" borderId="7" xfId="13" applyNumberFormat="1" applyFont="1" applyFill="1" applyBorder="1" applyAlignment="1">
      <alignment horizontal="right" vertical="center"/>
    </xf>
    <xf numFmtId="165" fontId="17" fillId="0" borderId="7" xfId="13" applyNumberFormat="1" applyFont="1" applyFill="1" applyBorder="1" applyAlignment="1">
      <alignment horizontal="right" vertical="center"/>
    </xf>
    <xf numFmtId="0" fontId="19" fillId="0" borderId="0" xfId="11" applyFont="1"/>
    <xf numFmtId="0" fontId="19" fillId="2" borderId="0" xfId="11" applyFont="1" applyFill="1"/>
    <xf numFmtId="0" fontId="20" fillId="0" borderId="0" xfId="11" applyFont="1" applyAlignment="1">
      <alignment horizontal="left" vertical="center"/>
    </xf>
    <xf numFmtId="14" fontId="21" fillId="0" borderId="0" xfId="11" applyNumberFormat="1" applyFont="1" applyAlignment="1">
      <alignment horizontal="left" vertical="center" wrapText="1"/>
    </xf>
    <xf numFmtId="0" fontId="21" fillId="0" borderId="0" xfId="11" applyFont="1" applyAlignment="1">
      <alignment horizontal="left" vertical="center" wrapText="1"/>
    </xf>
    <xf numFmtId="0" fontId="18" fillId="0" borderId="0" xfId="11" applyFont="1" applyAlignment="1">
      <alignment horizontal="center" vertical="center"/>
    </xf>
    <xf numFmtId="0" fontId="18" fillId="0" borderId="0" xfId="11" applyFont="1" applyAlignment="1">
      <alignment horizontal="center" vertical="center" wrapText="1"/>
    </xf>
    <xf numFmtId="0" fontId="18" fillId="0" borderId="9" xfId="11" applyFont="1" applyBorder="1" applyAlignment="1">
      <alignment horizontal="center" vertical="center"/>
    </xf>
    <xf numFmtId="0" fontId="18" fillId="2" borderId="0" xfId="11" applyFont="1" applyFill="1" applyAlignment="1">
      <alignment horizontal="center" vertical="center"/>
    </xf>
    <xf numFmtId="0" fontId="18" fillId="0" borderId="3" xfId="11" applyFont="1" applyBorder="1" applyAlignment="1">
      <alignment horizontal="center" vertical="center"/>
    </xf>
    <xf numFmtId="165" fontId="16" fillId="3" borderId="4" xfId="11" applyNumberFormat="1" applyFont="1" applyFill="1" applyBorder="1" applyAlignment="1">
      <alignment horizontal="center" vertical="center"/>
    </xf>
    <xf numFmtId="0" fontId="16" fillId="3" borderId="4" xfId="11" applyFont="1" applyFill="1" applyBorder="1" applyAlignment="1">
      <alignment horizontal="center" vertical="center"/>
    </xf>
    <xf numFmtId="2" fontId="16" fillId="3" borderId="4" xfId="11" applyNumberFormat="1" applyFont="1" applyFill="1" applyBorder="1" applyAlignment="1">
      <alignment horizontal="center" vertical="center"/>
    </xf>
    <xf numFmtId="166" fontId="16" fillId="3" borderId="4" xfId="11" applyNumberFormat="1" applyFont="1" applyFill="1" applyBorder="1" applyAlignment="1">
      <alignment horizontal="center" vertical="center"/>
    </xf>
    <xf numFmtId="166" fontId="16" fillId="3" borderId="4" xfId="11" applyNumberFormat="1" applyFont="1" applyFill="1" applyBorder="1" applyAlignment="1">
      <alignment horizontal="center" vertical="center" wrapText="1"/>
    </xf>
    <xf numFmtId="0" fontId="16" fillId="3" borderId="4" xfId="11" applyFont="1" applyFill="1" applyBorder="1" applyAlignment="1">
      <alignment horizontal="center" vertical="center" wrapText="1"/>
    </xf>
    <xf numFmtId="0" fontId="16" fillId="3" borderId="1" xfId="11" applyFont="1" applyFill="1" applyBorder="1" applyAlignment="1">
      <alignment horizontal="center" vertical="center"/>
    </xf>
    <xf numFmtId="0" fontId="17" fillId="0" borderId="0" xfId="9" applyFont="1" applyAlignment="1">
      <alignment vertical="center"/>
    </xf>
    <xf numFmtId="165" fontId="18" fillId="0" borderId="0" xfId="11" applyNumberFormat="1" applyFont="1" applyAlignment="1">
      <alignment horizontal="right" vertical="center"/>
    </xf>
    <xf numFmtId="2" fontId="18" fillId="0" borderId="0" xfId="11" applyNumberFormat="1" applyFont="1" applyAlignment="1">
      <alignment horizontal="right" vertical="center"/>
    </xf>
    <xf numFmtId="0" fontId="18" fillId="0" borderId="0" xfId="11" applyFont="1" applyAlignment="1">
      <alignment horizontal="right" vertical="center"/>
    </xf>
    <xf numFmtId="166" fontId="18" fillId="0" borderId="0" xfId="11" applyNumberFormat="1" applyFont="1" applyAlignment="1">
      <alignment horizontal="right" vertical="center"/>
    </xf>
    <xf numFmtId="44" fontId="18" fillId="0" borderId="0" xfId="11" applyNumberFormat="1" applyFont="1" applyAlignment="1">
      <alignment horizontal="right" vertical="center"/>
    </xf>
    <xf numFmtId="0" fontId="17" fillId="2" borderId="0" xfId="9" applyFont="1" applyFill="1" applyAlignment="1">
      <alignment vertical="center"/>
    </xf>
    <xf numFmtId="168" fontId="16" fillId="3" borderId="10" xfId="11" applyNumberFormat="1" applyFont="1" applyFill="1" applyBorder="1" applyAlignment="1">
      <alignment horizontal="center" vertical="center"/>
    </xf>
    <xf numFmtId="1" fontId="17" fillId="0" borderId="5" xfId="17" applyNumberFormat="1" applyFont="1" applyFill="1" applyBorder="1" applyAlignment="1">
      <alignment horizontal="center" vertical="top"/>
    </xf>
    <xf numFmtId="0" fontId="17" fillId="0" borderId="6" xfId="17" applyNumberFormat="1" applyFont="1" applyFill="1" applyBorder="1" applyAlignment="1">
      <alignment horizontal="center" vertical="center" wrapText="1"/>
    </xf>
    <xf numFmtId="165" fontId="17" fillId="0" borderId="7" xfId="15" applyNumberFormat="1" applyFont="1" applyFill="1" applyBorder="1" applyAlignment="1">
      <alignment horizontal="right" vertical="center"/>
    </xf>
    <xf numFmtId="0" fontId="17" fillId="0" borderId="7" xfId="15" applyNumberFormat="1" applyFont="1" applyFill="1" applyBorder="1" applyAlignment="1">
      <alignment horizontal="right" vertical="center"/>
    </xf>
    <xf numFmtId="44" fontId="17" fillId="0" borderId="7" xfId="17" applyNumberFormat="1" applyFont="1" applyFill="1" applyBorder="1" applyAlignment="1">
      <alignment horizontal="right" vertical="center"/>
    </xf>
    <xf numFmtId="169" fontId="17" fillId="0" borderId="7" xfId="17" applyNumberFormat="1" applyFont="1" applyFill="1" applyBorder="1" applyAlignment="1">
      <alignment horizontal="right" vertical="center"/>
    </xf>
    <xf numFmtId="44" fontId="17" fillId="0" borderId="7" xfId="5" applyFont="1" applyFill="1" applyBorder="1" applyAlignment="1">
      <alignment horizontal="right" vertical="center"/>
    </xf>
    <xf numFmtId="170" fontId="17" fillId="0" borderId="7" xfId="17" applyNumberFormat="1" applyFont="1" applyFill="1" applyBorder="1" applyAlignment="1" applyProtection="1">
      <alignment horizontal="right" vertical="center"/>
    </xf>
    <xf numFmtId="170" fontId="17" fillId="0" borderId="11" xfId="17" applyNumberFormat="1" applyFont="1" applyFill="1" applyBorder="1" applyAlignment="1" applyProtection="1">
      <alignment horizontal="right" vertical="center"/>
    </xf>
    <xf numFmtId="170" fontId="17" fillId="0" borderId="6" xfId="17" applyNumberFormat="1" applyFont="1" applyFill="1" applyBorder="1" applyAlignment="1" applyProtection="1">
      <alignment horizontal="left" vertical="top"/>
    </xf>
    <xf numFmtId="0" fontId="28" fillId="0" borderId="7" xfId="17" applyFont="1" applyFill="1" applyBorder="1" applyAlignment="1">
      <alignment horizontal="left" vertical="center" wrapText="1"/>
    </xf>
    <xf numFmtId="165" fontId="17" fillId="0" borderId="7" xfId="17" applyNumberFormat="1" applyFont="1" applyFill="1" applyBorder="1" applyAlignment="1">
      <alignment horizontal="right" vertical="center"/>
    </xf>
    <xf numFmtId="0" fontId="17" fillId="0" borderId="7" xfId="17" applyNumberFormat="1" applyFont="1" applyFill="1" applyBorder="1" applyAlignment="1">
      <alignment horizontal="right" vertical="center"/>
    </xf>
    <xf numFmtId="170" fontId="29" fillId="0" borderId="11" xfId="17" applyNumberFormat="1" applyFont="1" applyFill="1" applyBorder="1" applyAlignment="1" applyProtection="1">
      <alignment horizontal="right" vertical="center"/>
    </xf>
    <xf numFmtId="173" fontId="29" fillId="0" borderId="6" xfId="17" applyNumberFormat="1" applyFont="1" applyFill="1" applyBorder="1" applyAlignment="1" applyProtection="1">
      <alignment horizontal="left" vertical="top"/>
    </xf>
    <xf numFmtId="166" fontId="17" fillId="0" borderId="7" xfId="5" applyNumberFormat="1" applyFont="1" applyFill="1" applyBorder="1" applyAlignment="1">
      <alignment horizontal="right" vertical="center"/>
    </xf>
    <xf numFmtId="169" fontId="17" fillId="0" borderId="7" xfId="5" applyNumberFormat="1" applyFont="1" applyFill="1" applyBorder="1" applyAlignment="1">
      <alignment horizontal="right" vertical="center"/>
    </xf>
    <xf numFmtId="0" fontId="17" fillId="0" borderId="31" xfId="17" applyNumberFormat="1" applyFont="1" applyFill="1" applyBorder="1" applyAlignment="1">
      <alignment horizontal="center" vertical="center" wrapText="1"/>
    </xf>
    <xf numFmtId="1" fontId="17" fillId="0" borderId="12" xfId="17" applyNumberFormat="1" applyFont="1" applyFill="1" applyBorder="1" applyAlignment="1">
      <alignment horizontal="center" vertical="top"/>
    </xf>
    <xf numFmtId="0" fontId="17" fillId="0" borderId="13" xfId="17" applyNumberFormat="1" applyFont="1" applyFill="1" applyBorder="1" applyAlignment="1">
      <alignment horizontal="center" vertical="center" wrapText="1"/>
    </xf>
    <xf numFmtId="0" fontId="17" fillId="0" borderId="14" xfId="17" applyFont="1" applyFill="1" applyBorder="1" applyAlignment="1">
      <alignment horizontal="left" vertical="center" wrapText="1"/>
    </xf>
    <xf numFmtId="165" fontId="17" fillId="0" borderId="14" xfId="17" applyNumberFormat="1" applyFont="1" applyFill="1" applyBorder="1" applyAlignment="1">
      <alignment horizontal="right" vertical="center"/>
    </xf>
    <xf numFmtId="0" fontId="17" fillId="0" borderId="14" xfId="17" applyNumberFormat="1" applyFont="1" applyFill="1" applyBorder="1" applyAlignment="1">
      <alignment horizontal="right" vertical="center"/>
    </xf>
    <xf numFmtId="44" fontId="17" fillId="0" borderId="14" xfId="17" applyNumberFormat="1" applyFont="1" applyFill="1" applyBorder="1" applyAlignment="1">
      <alignment horizontal="right" vertical="center"/>
    </xf>
    <xf numFmtId="169" fontId="17" fillId="0" borderId="14" xfId="17" applyNumberFormat="1" applyFont="1" applyFill="1" applyBorder="1" applyAlignment="1">
      <alignment horizontal="right" vertical="center"/>
    </xf>
    <xf numFmtId="44" fontId="17" fillId="0" borderId="14" xfId="5" applyFont="1" applyFill="1" applyBorder="1" applyAlignment="1">
      <alignment horizontal="right" vertical="center"/>
    </xf>
    <xf numFmtId="170" fontId="17" fillId="0" borderId="14" xfId="17" applyNumberFormat="1" applyFont="1" applyFill="1" applyBorder="1" applyAlignment="1" applyProtection="1">
      <alignment horizontal="right" vertical="center"/>
    </xf>
    <xf numFmtId="170" fontId="17" fillId="0" borderId="34" xfId="17" applyNumberFormat="1" applyFont="1" applyFill="1" applyBorder="1" applyAlignment="1" applyProtection="1">
      <alignment horizontal="right" vertical="center"/>
    </xf>
    <xf numFmtId="170" fontId="17" fillId="0" borderId="13" xfId="17" applyNumberFormat="1" applyFont="1" applyFill="1" applyBorder="1" applyAlignment="1" applyProtection="1">
      <alignment horizontal="left" vertical="top"/>
    </xf>
    <xf numFmtId="0" fontId="18" fillId="0" borderId="35" xfId="11" applyFont="1" applyBorder="1" applyAlignment="1">
      <alignment horizontal="center" vertical="center"/>
    </xf>
    <xf numFmtId="166" fontId="18" fillId="0" borderId="0" xfId="11" applyNumberFormat="1" applyFont="1" applyAlignment="1">
      <alignment horizontal="center" vertical="center"/>
    </xf>
    <xf numFmtId="0" fontId="16" fillId="3" borderId="32" xfId="11" applyFont="1" applyFill="1" applyBorder="1" applyAlignment="1">
      <alignment horizontal="left" vertical="top"/>
    </xf>
    <xf numFmtId="0" fontId="16" fillId="3" borderId="33" xfId="11" applyFont="1" applyFill="1" applyBorder="1" applyAlignment="1">
      <alignment vertical="top"/>
    </xf>
    <xf numFmtId="0" fontId="30" fillId="3" borderId="33" xfId="11" applyFont="1" applyFill="1" applyBorder="1" applyAlignment="1">
      <alignment vertical="top"/>
    </xf>
    <xf numFmtId="9" fontId="30" fillId="3" borderId="33" xfId="11" applyNumberFormat="1" applyFont="1" applyFill="1" applyBorder="1" applyAlignment="1">
      <alignment vertical="top"/>
    </xf>
    <xf numFmtId="169" fontId="16" fillId="3" borderId="36" xfId="5" applyNumberFormat="1" applyFont="1" applyFill="1" applyBorder="1" applyAlignment="1">
      <alignment vertical="top"/>
    </xf>
    <xf numFmtId="164" fontId="17" fillId="0" borderId="0" xfId="9" applyNumberFormat="1" applyFont="1" applyAlignment="1">
      <alignment vertical="center"/>
    </xf>
    <xf numFmtId="9" fontId="30" fillId="3" borderId="33" xfId="0" applyNumberFormat="1" applyFont="1" applyFill="1" applyBorder="1" applyAlignment="1">
      <alignment vertical="top"/>
    </xf>
    <xf numFmtId="9" fontId="16" fillId="3" borderId="33" xfId="11" applyNumberFormat="1" applyFont="1" applyFill="1" applyBorder="1" applyAlignment="1">
      <alignment horizontal="center" vertical="top"/>
    </xf>
    <xf numFmtId="44" fontId="17" fillId="0" borderId="0" xfId="9" applyNumberFormat="1" applyFont="1" applyAlignment="1">
      <alignment vertical="center"/>
    </xf>
    <xf numFmtId="169" fontId="17" fillId="0" borderId="40" xfId="2" applyNumberFormat="1" applyFont="1" applyFill="1" applyBorder="1" applyAlignment="1">
      <alignment horizontal="right" vertical="center"/>
    </xf>
    <xf numFmtId="0" fontId="17" fillId="0" borderId="7" xfId="12" applyNumberFormat="1" applyFont="1" applyFill="1" applyBorder="1" applyAlignment="1">
      <alignment horizontal="center" vertical="center"/>
    </xf>
    <xf numFmtId="0" fontId="17" fillId="0" borderId="7" xfId="2" applyNumberFormat="1" applyFont="1" applyFill="1" applyBorder="1" applyAlignment="1">
      <alignment horizontal="center" vertical="center"/>
    </xf>
    <xf numFmtId="0" fontId="17" fillId="0" borderId="7" xfId="13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17" fillId="0" borderId="43" xfId="1" applyNumberFormat="1" applyFont="1" applyFill="1" applyBorder="1" applyAlignment="1">
      <alignment horizontal="center" vertical="center"/>
    </xf>
    <xf numFmtId="170" fontId="17" fillId="0" borderId="43" xfId="12" applyNumberFormat="1" applyFont="1" applyFill="1" applyBorder="1" applyAlignment="1" applyProtection="1">
      <alignment horizontal="right" vertical="center"/>
    </xf>
    <xf numFmtId="170" fontId="17" fillId="0" borderId="41" xfId="12" applyNumberFormat="1" applyFont="1" applyFill="1" applyBorder="1" applyAlignment="1" applyProtection="1">
      <alignment horizontal="right" vertical="center"/>
    </xf>
    <xf numFmtId="170" fontId="22" fillId="0" borderId="43" xfId="12" applyNumberFormat="1" applyFont="1" applyFill="1" applyBorder="1" applyAlignment="1" applyProtection="1">
      <alignment horizontal="right" vertical="center"/>
    </xf>
    <xf numFmtId="174" fontId="17" fillId="0" borderId="42" xfId="12" applyNumberFormat="1" applyFont="1" applyFill="1" applyBorder="1" applyAlignment="1" applyProtection="1">
      <alignment horizontal="right" vertical="center"/>
    </xf>
    <xf numFmtId="0" fontId="19" fillId="0" borderId="0" xfId="0" applyFont="1" applyAlignment="1">
      <alignment wrapText="1"/>
    </xf>
    <xf numFmtId="165" fontId="19" fillId="0" borderId="0" xfId="0" applyNumberFormat="1" applyFont="1"/>
    <xf numFmtId="2" fontId="19" fillId="0" borderId="0" xfId="0" applyNumberFormat="1" applyFont="1"/>
    <xf numFmtId="0" fontId="19" fillId="0" borderId="0" xfId="0" applyFont="1" applyAlignment="1">
      <alignment horizontal="center" vertical="center"/>
    </xf>
    <xf numFmtId="44" fontId="19" fillId="0" borderId="0" xfId="0" applyNumberFormat="1" applyFont="1"/>
    <xf numFmtId="9" fontId="24" fillId="0" borderId="47" xfId="0" applyNumberFormat="1" applyFont="1" applyBorder="1" applyAlignment="1">
      <alignment vertical="top"/>
    </xf>
    <xf numFmtId="171" fontId="23" fillId="0" borderId="48" xfId="0" applyNumberFormat="1" applyFont="1" applyBorder="1" applyAlignment="1">
      <alignment vertical="top"/>
    </xf>
    <xf numFmtId="171" fontId="23" fillId="0" borderId="49" xfId="0" applyNumberFormat="1" applyFont="1" applyBorder="1" applyAlignment="1">
      <alignment vertical="top"/>
    </xf>
    <xf numFmtId="175" fontId="0" fillId="0" borderId="0" xfId="27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5" fontId="0" fillId="0" borderId="0" xfId="0" applyNumberFormat="1" applyAlignment="1">
      <alignment horizontal="center" vertical="center"/>
    </xf>
    <xf numFmtId="169" fontId="17" fillId="0" borderId="55" xfId="2" applyNumberFormat="1" applyFont="1" applyFill="1" applyBorder="1" applyAlignment="1">
      <alignment horizontal="right" vertical="center"/>
    </xf>
    <xf numFmtId="174" fontId="17" fillId="0" borderId="56" xfId="12" applyNumberFormat="1" applyFont="1" applyFill="1" applyBorder="1" applyAlignment="1" applyProtection="1">
      <alignment horizontal="right" vertical="center"/>
    </xf>
    <xf numFmtId="165" fontId="17" fillId="0" borderId="58" xfId="2" applyNumberFormat="1" applyFont="1" applyFill="1" applyBorder="1" applyAlignment="1">
      <alignment horizontal="right" vertical="center"/>
    </xf>
    <xf numFmtId="9" fontId="17" fillId="0" borderId="58" xfId="2" applyNumberFormat="1" applyFont="1" applyFill="1" applyBorder="1" applyAlignment="1">
      <alignment horizontal="right" vertical="center"/>
    </xf>
    <xf numFmtId="0" fontId="17" fillId="0" borderId="58" xfId="2" applyNumberFormat="1" applyFont="1" applyFill="1" applyBorder="1" applyAlignment="1">
      <alignment horizontal="center" vertical="center"/>
    </xf>
    <xf numFmtId="169" fontId="17" fillId="0" borderId="58" xfId="2" applyNumberFormat="1" applyFont="1" applyFill="1" applyBorder="1" applyAlignment="1">
      <alignment horizontal="right" vertical="center"/>
    </xf>
    <xf numFmtId="165" fontId="17" fillId="0" borderId="59" xfId="1" applyNumberFormat="1" applyFont="1" applyFill="1" applyBorder="1" applyAlignment="1">
      <alignment horizontal="center" vertical="center"/>
    </xf>
    <xf numFmtId="170" fontId="17" fillId="0" borderId="59" xfId="12" applyNumberFormat="1" applyFont="1" applyFill="1" applyBorder="1" applyAlignment="1" applyProtection="1">
      <alignment horizontal="right" vertical="center"/>
    </xf>
    <xf numFmtId="170" fontId="17" fillId="0" borderId="60" xfId="12" applyNumberFormat="1" applyFont="1" applyFill="1" applyBorder="1" applyAlignment="1" applyProtection="1">
      <alignment horizontal="right" vertical="center"/>
    </xf>
    <xf numFmtId="170" fontId="22" fillId="0" borderId="59" xfId="12" applyNumberFormat="1" applyFont="1" applyFill="1" applyBorder="1" applyAlignment="1" applyProtection="1">
      <alignment horizontal="right" vertical="center"/>
    </xf>
    <xf numFmtId="174" fontId="17" fillId="0" borderId="61" xfId="12" applyNumberFormat="1" applyFont="1" applyFill="1" applyBorder="1" applyAlignment="1" applyProtection="1">
      <alignment horizontal="right" vertical="center"/>
    </xf>
    <xf numFmtId="169" fontId="16" fillId="3" borderId="10" xfId="11" applyNumberFormat="1" applyFont="1" applyFill="1" applyBorder="1" applyAlignment="1">
      <alignment horizontal="center" vertical="center"/>
    </xf>
    <xf numFmtId="0" fontId="27" fillId="0" borderId="0" xfId="11" applyFont="1" applyAlignment="1">
      <alignment vertical="top" wrapText="1"/>
    </xf>
    <xf numFmtId="0" fontId="24" fillId="0" borderId="0" xfId="0" applyFont="1" applyAlignment="1">
      <alignment vertical="top"/>
    </xf>
    <xf numFmtId="0" fontId="19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/>
    <xf numFmtId="0" fontId="25" fillId="0" borderId="67" xfId="0" applyFont="1" applyBorder="1" applyAlignment="1">
      <alignment horizontal="justify" vertical="center" wrapText="1"/>
    </xf>
    <xf numFmtId="0" fontId="19" fillId="0" borderId="67" xfId="0" applyFont="1" applyBorder="1"/>
    <xf numFmtId="0" fontId="24" fillId="0" borderId="67" xfId="0" applyFont="1" applyBorder="1" applyAlignment="1">
      <alignment vertical="top"/>
    </xf>
    <xf numFmtId="0" fontId="25" fillId="0" borderId="67" xfId="0" applyFont="1" applyBorder="1" applyAlignment="1">
      <alignment horizontal="center" vertical="center"/>
    </xf>
    <xf numFmtId="44" fontId="25" fillId="0" borderId="67" xfId="0" applyNumberFormat="1" applyFont="1" applyBorder="1" applyAlignment="1">
      <alignment horizontal="right" vertical="center"/>
    </xf>
    <xf numFmtId="0" fontId="22" fillId="0" borderId="53" xfId="2" applyNumberFormat="1" applyFont="1" applyFill="1" applyBorder="1" applyAlignment="1">
      <alignment horizontal="center" vertical="center" wrapText="1"/>
    </xf>
    <xf numFmtId="165" fontId="31" fillId="3" borderId="54" xfId="0" applyNumberFormat="1" applyFont="1" applyFill="1" applyBorder="1" applyAlignment="1">
      <alignment horizontal="center" vertical="center"/>
    </xf>
    <xf numFmtId="0" fontId="31" fillId="3" borderId="54" xfId="0" applyFont="1" applyFill="1" applyBorder="1" applyAlignment="1">
      <alignment horizontal="center" vertical="center"/>
    </xf>
    <xf numFmtId="166" fontId="31" fillId="13" borderId="44" xfId="0" applyNumberFormat="1" applyFont="1" applyFill="1" applyBorder="1" applyAlignment="1">
      <alignment horizontal="center" vertical="center" wrapText="1"/>
    </xf>
    <xf numFmtId="0" fontId="31" fillId="11" borderId="44" xfId="0" applyFont="1" applyFill="1" applyBorder="1" applyAlignment="1">
      <alignment horizontal="center" vertical="center" wrapText="1"/>
    </xf>
    <xf numFmtId="0" fontId="31" fillId="11" borderId="68" xfId="0" applyFont="1" applyFill="1" applyBorder="1" applyAlignment="1">
      <alignment horizontal="center" vertical="center" wrapText="1"/>
    </xf>
    <xf numFmtId="0" fontId="31" fillId="12" borderId="68" xfId="0" applyFont="1" applyFill="1" applyBorder="1" applyAlignment="1">
      <alignment horizontal="center" vertical="center" wrapText="1"/>
    </xf>
    <xf numFmtId="0" fontId="31" fillId="12" borderId="64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67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165" fontId="18" fillId="0" borderId="67" xfId="0" applyNumberFormat="1" applyFont="1" applyBorder="1" applyAlignment="1">
      <alignment horizontal="right" vertical="center"/>
    </xf>
    <xf numFmtId="0" fontId="18" fillId="0" borderId="67" xfId="0" applyFont="1" applyBorder="1" applyAlignment="1">
      <alignment horizontal="right" vertical="center"/>
    </xf>
    <xf numFmtId="2" fontId="18" fillId="0" borderId="67" xfId="0" applyNumberFormat="1" applyFont="1" applyBorder="1" applyAlignment="1">
      <alignment horizontal="right" vertical="center"/>
    </xf>
    <xf numFmtId="44" fontId="18" fillId="0" borderId="67" xfId="0" applyNumberFormat="1" applyFont="1" applyBorder="1" applyAlignment="1">
      <alignment horizontal="right" vertical="center"/>
    </xf>
    <xf numFmtId="165" fontId="17" fillId="0" borderId="70" xfId="1" applyNumberFormat="1" applyFont="1" applyFill="1" applyBorder="1" applyAlignment="1">
      <alignment horizontal="center" vertical="center"/>
    </xf>
    <xf numFmtId="170" fontId="17" fillId="0" borderId="70" xfId="12" applyNumberFormat="1" applyFont="1" applyFill="1" applyBorder="1" applyAlignment="1" applyProtection="1">
      <alignment horizontal="right" vertical="center"/>
    </xf>
    <xf numFmtId="170" fontId="17" fillId="0" borderId="71" xfId="12" applyNumberFormat="1" applyFont="1" applyFill="1" applyBorder="1" applyAlignment="1" applyProtection="1">
      <alignment horizontal="right" vertical="center"/>
    </xf>
    <xf numFmtId="0" fontId="34" fillId="0" borderId="74" xfId="2" applyFont="1" applyFill="1" applyBorder="1" applyAlignment="1">
      <alignment horizontal="center" vertical="center" wrapText="1"/>
    </xf>
    <xf numFmtId="0" fontId="35" fillId="0" borderId="75" xfId="2" applyFont="1" applyFill="1" applyBorder="1" applyAlignment="1">
      <alignment horizontal="center" vertical="center" wrapText="1"/>
    </xf>
    <xf numFmtId="0" fontId="34" fillId="0" borderId="57" xfId="2" applyFont="1" applyFill="1" applyBorder="1" applyAlignment="1">
      <alignment horizontal="center" vertical="center" wrapText="1"/>
    </xf>
    <xf numFmtId="0" fontId="35" fillId="0" borderId="76" xfId="2" applyFont="1" applyFill="1" applyBorder="1" applyAlignment="1">
      <alignment horizontal="center" vertical="center" wrapText="1"/>
    </xf>
    <xf numFmtId="0" fontId="15" fillId="3" borderId="4" xfId="1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7" fillId="0" borderId="63" xfId="2" applyFont="1" applyFill="1" applyBorder="1" applyAlignment="1">
      <alignment horizontal="left" vertical="center" wrapText="1"/>
    </xf>
    <xf numFmtId="165" fontId="17" fillId="0" borderId="63" xfId="2" applyNumberFormat="1" applyFont="1" applyFill="1" applyBorder="1" applyAlignment="1">
      <alignment horizontal="right" vertical="center"/>
    </xf>
    <xf numFmtId="9" fontId="17" fillId="0" borderId="63" xfId="2" applyNumberFormat="1" applyFont="1" applyFill="1" applyBorder="1" applyAlignment="1">
      <alignment horizontal="right" vertical="center"/>
    </xf>
    <xf numFmtId="0" fontId="17" fillId="0" borderId="63" xfId="2" applyNumberFormat="1" applyFont="1" applyFill="1" applyBorder="1" applyAlignment="1">
      <alignment horizontal="center" vertical="center"/>
    </xf>
    <xf numFmtId="169" fontId="17" fillId="0" borderId="63" xfId="2" applyNumberFormat="1" applyFont="1" applyFill="1" applyBorder="1" applyAlignment="1">
      <alignment horizontal="right" vertical="center"/>
    </xf>
    <xf numFmtId="165" fontId="17" fillId="0" borderId="77" xfId="1" applyNumberFormat="1" applyFont="1" applyFill="1" applyBorder="1" applyAlignment="1">
      <alignment horizontal="center" vertical="center"/>
    </xf>
    <xf numFmtId="170" fontId="17" fillId="0" borderId="77" xfId="12" applyNumberFormat="1" applyFont="1" applyFill="1" applyBorder="1" applyAlignment="1" applyProtection="1">
      <alignment horizontal="right" vertical="center"/>
    </xf>
    <xf numFmtId="170" fontId="17" fillId="0" borderId="72" xfId="12" applyNumberFormat="1" applyFont="1" applyFill="1" applyBorder="1" applyAlignment="1" applyProtection="1">
      <alignment horizontal="right" vertical="center"/>
    </xf>
    <xf numFmtId="170" fontId="22" fillId="0" borderId="77" xfId="12" applyNumberFormat="1" applyFont="1" applyFill="1" applyBorder="1" applyAlignment="1" applyProtection="1">
      <alignment horizontal="right" vertical="center"/>
    </xf>
    <xf numFmtId="174" fontId="17" fillId="0" borderId="78" xfId="12" applyNumberFormat="1" applyFont="1" applyFill="1" applyBorder="1" applyAlignment="1" applyProtection="1">
      <alignment horizontal="right" vertical="center"/>
    </xf>
    <xf numFmtId="1" fontId="17" fillId="0" borderId="62" xfId="2" applyNumberFormat="1" applyFont="1" applyFill="1" applyBorder="1" applyAlignment="1">
      <alignment horizontal="center" vertical="top"/>
    </xf>
    <xf numFmtId="170" fontId="22" fillId="0" borderId="70" xfId="12" applyNumberFormat="1" applyFont="1" applyFill="1" applyBorder="1" applyAlignment="1" applyProtection="1">
      <alignment horizontal="right" vertical="center"/>
    </xf>
    <xf numFmtId="0" fontId="37" fillId="0" borderId="7" xfId="13" applyFont="1" applyFill="1" applyBorder="1" applyAlignment="1">
      <alignment horizontal="left" vertical="center" wrapText="1"/>
    </xf>
    <xf numFmtId="165" fontId="17" fillId="0" borderId="55" xfId="13" applyNumberFormat="1" applyFont="1" applyFill="1" applyBorder="1" applyAlignment="1">
      <alignment horizontal="right" vertical="center"/>
    </xf>
    <xf numFmtId="9" fontId="17" fillId="0" borderId="55" xfId="13" applyNumberFormat="1" applyFont="1" applyFill="1" applyBorder="1" applyAlignment="1">
      <alignment horizontal="right" vertical="center"/>
    </xf>
    <xf numFmtId="0" fontId="17" fillId="0" borderId="55" xfId="13" applyNumberFormat="1" applyFont="1" applyFill="1" applyBorder="1" applyAlignment="1">
      <alignment horizontal="center" vertical="center"/>
    </xf>
    <xf numFmtId="44" fontId="31" fillId="13" borderId="44" xfId="1" applyFont="1" applyFill="1" applyBorder="1" applyAlignment="1">
      <alignment horizontal="center" vertical="center"/>
    </xf>
    <xf numFmtId="44" fontId="18" fillId="0" borderId="0" xfId="1" applyFont="1" applyAlignment="1">
      <alignment horizontal="center" vertical="center"/>
    </xf>
    <xf numFmtId="44" fontId="18" fillId="0" borderId="67" xfId="1" applyFont="1" applyBorder="1" applyAlignment="1">
      <alignment horizontal="right" vertical="center"/>
    </xf>
    <xf numFmtId="44" fontId="17" fillId="0" borderId="7" xfId="1" applyFont="1" applyFill="1" applyBorder="1" applyAlignment="1">
      <alignment horizontal="right" vertical="center"/>
    </xf>
    <xf numFmtId="44" fontId="22" fillId="0" borderId="40" xfId="1" applyFont="1" applyFill="1" applyBorder="1" applyAlignment="1">
      <alignment horizontal="center" vertical="center"/>
    </xf>
    <xf numFmtId="44" fontId="22" fillId="0" borderId="63" xfId="1" applyFont="1" applyFill="1" applyBorder="1" applyAlignment="1">
      <alignment horizontal="center" vertical="center"/>
    </xf>
    <xf numFmtId="44" fontId="22" fillId="0" borderId="55" xfId="1" applyFont="1" applyFill="1" applyBorder="1" applyAlignment="1">
      <alignment horizontal="center" vertical="center"/>
    </xf>
    <xf numFmtId="44" fontId="17" fillId="0" borderId="58" xfId="1" applyFont="1" applyFill="1" applyBorder="1" applyAlignment="1">
      <alignment horizontal="right" vertical="center"/>
    </xf>
    <xf numFmtId="44" fontId="25" fillId="0" borderId="0" xfId="1" applyFont="1" applyAlignment="1">
      <alignment horizontal="right" vertical="center"/>
    </xf>
    <xf numFmtId="44" fontId="25" fillId="0" borderId="67" xfId="1" applyFont="1" applyBorder="1" applyAlignment="1">
      <alignment horizontal="right" vertical="center"/>
    </xf>
    <xf numFmtId="44" fontId="19" fillId="0" borderId="0" xfId="1" applyFont="1"/>
    <xf numFmtId="44" fontId="31" fillId="11" borderId="44" xfId="1" applyFont="1" applyFill="1" applyBorder="1" applyAlignment="1">
      <alignment horizontal="center" vertical="center" wrapText="1"/>
    </xf>
    <xf numFmtId="44" fontId="21" fillId="0" borderId="0" xfId="1" applyFont="1" applyAlignment="1">
      <alignment horizontal="left" vertical="center" wrapText="1"/>
    </xf>
    <xf numFmtId="44" fontId="22" fillId="0" borderId="43" xfId="1" applyFont="1" applyFill="1" applyBorder="1" applyAlignment="1">
      <alignment horizontal="center" vertical="center"/>
    </xf>
    <xf numFmtId="44" fontId="22" fillId="0" borderId="77" xfId="1" applyFont="1" applyFill="1" applyBorder="1" applyAlignment="1">
      <alignment horizontal="center" vertical="center"/>
    </xf>
    <xf numFmtId="44" fontId="17" fillId="0" borderId="40" xfId="1" applyFont="1" applyFill="1" applyBorder="1" applyAlignment="1">
      <alignment horizontal="right" vertical="center"/>
    </xf>
    <xf numFmtId="44" fontId="22" fillId="0" borderId="70" xfId="1" applyFont="1" applyFill="1" applyBorder="1" applyAlignment="1">
      <alignment horizontal="center" vertical="center"/>
    </xf>
    <xf numFmtId="0" fontId="33" fillId="15" borderId="15" xfId="0" applyFont="1" applyFill="1" applyBorder="1" applyAlignment="1">
      <alignment horizontal="center" vertical="center"/>
    </xf>
    <xf numFmtId="0" fontId="33" fillId="15" borderId="16" xfId="0" applyFont="1" applyFill="1" applyBorder="1" applyAlignment="1">
      <alignment horizontal="center" vertical="center"/>
    </xf>
    <xf numFmtId="0" fontId="33" fillId="15" borderId="25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4" fontId="21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2" fillId="0" borderId="53" xfId="2" applyNumberFormat="1" applyFont="1" applyFill="1" applyBorder="1" applyAlignment="1">
      <alignment horizontal="center" vertical="center" wrapText="1"/>
    </xf>
    <xf numFmtId="0" fontId="22" fillId="0" borderId="8" xfId="2" applyNumberFormat="1" applyFont="1" applyFill="1" applyBorder="1" applyAlignment="1">
      <alignment horizontal="center" vertical="center" wrapText="1"/>
    </xf>
    <xf numFmtId="0" fontId="22" fillId="0" borderId="69" xfId="2" applyNumberFormat="1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top"/>
    </xf>
    <xf numFmtId="0" fontId="23" fillId="0" borderId="25" xfId="0" applyFont="1" applyBorder="1" applyAlignment="1">
      <alignment horizontal="center" vertical="top"/>
    </xf>
    <xf numFmtId="0" fontId="23" fillId="0" borderId="3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46" xfId="0" applyFont="1" applyBorder="1" applyAlignment="1">
      <alignment horizontal="center" vertical="top"/>
    </xf>
    <xf numFmtId="0" fontId="23" fillId="0" borderId="45" xfId="0" applyFont="1" applyBorder="1" applyAlignment="1">
      <alignment horizontal="center" vertical="top"/>
    </xf>
    <xf numFmtId="0" fontId="23" fillId="0" borderId="47" xfId="0" applyFont="1" applyBorder="1" applyAlignment="1">
      <alignment horizontal="center" vertical="top"/>
    </xf>
    <xf numFmtId="0" fontId="26" fillId="14" borderId="65" xfId="11" applyFont="1" applyFill="1" applyBorder="1" applyAlignment="1">
      <alignment horizontal="left" vertical="top" wrapText="1"/>
    </xf>
    <xf numFmtId="0" fontId="26" fillId="14" borderId="0" xfId="11" applyFont="1" applyFill="1" applyAlignment="1">
      <alignment horizontal="left" vertical="top" wrapText="1"/>
    </xf>
    <xf numFmtId="0" fontId="36" fillId="3" borderId="15" xfId="11" applyFont="1" applyFill="1" applyBorder="1" applyAlignment="1">
      <alignment horizontal="center" vertical="center"/>
    </xf>
    <xf numFmtId="0" fontId="36" fillId="3" borderId="16" xfId="11" applyFont="1" applyFill="1" applyBorder="1" applyAlignment="1">
      <alignment horizontal="center" vertical="center"/>
    </xf>
    <xf numFmtId="0" fontId="36" fillId="3" borderId="2" xfId="11" applyFont="1" applyFill="1" applyBorder="1" applyAlignment="1">
      <alignment horizontal="center" vertical="center"/>
    </xf>
    <xf numFmtId="14" fontId="21" fillId="0" borderId="0" xfId="11" applyNumberFormat="1" applyFont="1" applyAlignment="1">
      <alignment horizontal="left" vertical="center" wrapText="1"/>
    </xf>
    <xf numFmtId="0" fontId="21" fillId="0" borderId="0" xfId="11" applyFont="1" applyAlignment="1">
      <alignment horizontal="left" vertical="center" wrapText="1"/>
    </xf>
    <xf numFmtId="0" fontId="21" fillId="0" borderId="16" xfId="11" applyFont="1" applyBorder="1" applyAlignment="1">
      <alignment horizontal="left" vertical="center" wrapText="1"/>
    </xf>
    <xf numFmtId="0" fontId="36" fillId="3" borderId="1" xfId="11" applyFont="1" applyFill="1" applyBorder="1" applyAlignment="1">
      <alignment horizontal="center" vertical="center"/>
    </xf>
    <xf numFmtId="0" fontId="21" fillId="0" borderId="27" xfId="11" applyFont="1" applyBorder="1" applyAlignment="1">
      <alignment horizontal="center" vertical="center" wrapText="1"/>
    </xf>
    <xf numFmtId="0" fontId="21" fillId="0" borderId="30" xfId="11" applyFont="1" applyBorder="1" applyAlignment="1">
      <alignment horizontal="center" vertical="center" wrapText="1"/>
    </xf>
    <xf numFmtId="0" fontId="20" fillId="0" borderId="27" xfId="11" applyFont="1" applyBorder="1" applyAlignment="1">
      <alignment horizontal="center" vertical="center" wrapText="1"/>
    </xf>
    <xf numFmtId="0" fontId="20" fillId="0" borderId="30" xfId="11" applyFont="1" applyBorder="1" applyAlignment="1">
      <alignment horizontal="center" vertical="center" wrapText="1"/>
    </xf>
    <xf numFmtId="0" fontId="20" fillId="0" borderId="22" xfId="11" applyFont="1" applyBorder="1" applyAlignment="1">
      <alignment horizontal="center" vertical="center" wrapText="1"/>
    </xf>
    <xf numFmtId="0" fontId="20" fillId="0" borderId="24" xfId="11" applyFont="1" applyBorder="1" applyAlignment="1">
      <alignment horizontal="center" vertical="center" wrapText="1"/>
    </xf>
    <xf numFmtId="0" fontId="20" fillId="0" borderId="28" xfId="11" applyFont="1" applyBorder="1" applyAlignment="1">
      <alignment horizontal="center" vertical="center" wrapText="1"/>
    </xf>
    <xf numFmtId="0" fontId="20" fillId="0" borderId="29" xfId="11" applyFont="1" applyBorder="1" applyAlignment="1">
      <alignment horizontal="center" vertical="center" wrapText="1"/>
    </xf>
    <xf numFmtId="0" fontId="20" fillId="0" borderId="22" xfId="11" applyFont="1" applyBorder="1" applyAlignment="1">
      <alignment horizontal="center" vertical="center"/>
    </xf>
    <xf numFmtId="0" fontId="20" fillId="0" borderId="24" xfId="11" applyFont="1" applyBorder="1" applyAlignment="1">
      <alignment horizontal="center" vertical="center"/>
    </xf>
    <xf numFmtId="0" fontId="20" fillId="0" borderId="28" xfId="11" applyFont="1" applyBorder="1" applyAlignment="1">
      <alignment horizontal="center" vertical="center"/>
    </xf>
    <xf numFmtId="0" fontId="20" fillId="0" borderId="29" xfId="11" applyFont="1" applyBorder="1" applyAlignment="1">
      <alignment horizontal="center" vertical="center"/>
    </xf>
    <xf numFmtId="0" fontId="27" fillId="0" borderId="73" xfId="11" applyFont="1" applyBorder="1" applyAlignment="1">
      <alignment horizontal="center" vertical="center"/>
    </xf>
    <xf numFmtId="168" fontId="16" fillId="16" borderId="81" xfId="0" applyNumberFormat="1" applyFont="1" applyFill="1" applyBorder="1" applyAlignment="1">
      <alignment horizontal="center" vertical="center"/>
    </xf>
    <xf numFmtId="0" fontId="15" fillId="16" borderId="79" xfId="0" applyFont="1" applyFill="1" applyBorder="1" applyAlignment="1">
      <alignment horizontal="center" vertical="center"/>
    </xf>
    <xf numFmtId="0" fontId="15" fillId="16" borderId="80" xfId="0" applyFont="1" applyFill="1" applyBorder="1" applyAlignment="1">
      <alignment horizontal="center" vertical="center"/>
    </xf>
    <xf numFmtId="44" fontId="15" fillId="16" borderId="80" xfId="1" applyFont="1" applyFill="1" applyBorder="1" applyAlignment="1">
      <alignment vertical="center"/>
    </xf>
    <xf numFmtId="0" fontId="15" fillId="16" borderId="80" xfId="0" applyFont="1" applyFill="1" applyBorder="1" applyAlignment="1">
      <alignment vertical="center"/>
    </xf>
    <xf numFmtId="44" fontId="15" fillId="16" borderId="81" xfId="1" applyFont="1" applyFill="1" applyBorder="1" applyAlignment="1">
      <alignment horizontal="center" vertical="center"/>
    </xf>
    <xf numFmtId="0" fontId="16" fillId="16" borderId="4" xfId="0" applyFont="1" applyFill="1" applyBorder="1" applyAlignment="1">
      <alignment horizontal="left" vertical="center" wrapText="1"/>
    </xf>
    <xf numFmtId="44" fontId="20" fillId="16" borderId="80" xfId="1" applyFont="1" applyFill="1" applyBorder="1" applyAlignment="1">
      <alignment vertical="center"/>
    </xf>
    <xf numFmtId="0" fontId="15" fillId="16" borderId="28" xfId="0" applyFont="1" applyFill="1" applyBorder="1" applyAlignment="1">
      <alignment horizontal="center" vertical="top"/>
    </xf>
    <xf numFmtId="0" fontId="15" fillId="16" borderId="50" xfId="0" applyFont="1" applyFill="1" applyBorder="1" applyAlignment="1">
      <alignment horizontal="center" vertical="top"/>
    </xf>
    <xf numFmtId="0" fontId="15" fillId="16" borderId="51" xfId="0" applyFont="1" applyFill="1" applyBorder="1" applyAlignment="1">
      <alignment horizontal="center" vertical="top"/>
    </xf>
    <xf numFmtId="168" fontId="16" fillId="16" borderId="52" xfId="0" applyNumberFormat="1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top"/>
    </xf>
    <xf numFmtId="0" fontId="15" fillId="16" borderId="23" xfId="0" applyFont="1" applyFill="1" applyBorder="1" applyAlignment="1">
      <alignment horizontal="center" vertical="top"/>
    </xf>
    <xf numFmtId="0" fontId="15" fillId="16" borderId="24" xfId="0" applyFont="1" applyFill="1" applyBorder="1" applyAlignment="1">
      <alignment horizontal="center" vertical="top"/>
    </xf>
    <xf numFmtId="0" fontId="15" fillId="16" borderId="17" xfId="0" applyFont="1" applyFill="1" applyBorder="1" applyAlignment="1">
      <alignment vertical="top"/>
    </xf>
    <xf numFmtId="0" fontId="16" fillId="16" borderId="18" xfId="0" applyFont="1" applyFill="1" applyBorder="1" applyAlignment="1">
      <alignment horizontal="center" vertical="top"/>
    </xf>
    <xf numFmtId="0" fontId="16" fillId="16" borderId="19" xfId="0" applyFont="1" applyFill="1" applyBorder="1" applyAlignment="1">
      <alignment horizontal="center" vertical="top"/>
    </xf>
    <xf numFmtId="172" fontId="16" fillId="16" borderId="26" xfId="0" applyNumberFormat="1" applyFont="1" applyFill="1" applyBorder="1" applyAlignment="1">
      <alignment vertical="top"/>
    </xf>
    <xf numFmtId="0" fontId="15" fillId="16" borderId="17" xfId="0" applyFont="1" applyFill="1" applyBorder="1" applyAlignment="1">
      <alignment horizontal="left" vertical="center"/>
    </xf>
    <xf numFmtId="0" fontId="15" fillId="16" borderId="18" xfId="0" applyFont="1" applyFill="1" applyBorder="1" applyAlignment="1">
      <alignment horizontal="left" vertical="center"/>
    </xf>
    <xf numFmtId="0" fontId="15" fillId="16" borderId="82" xfId="0" applyFont="1" applyFill="1" applyBorder="1" applyAlignment="1">
      <alignment horizontal="left" vertical="center"/>
    </xf>
  </cellXfs>
  <cellStyles count="28">
    <cellStyle name="Comma" xfId="27" builtinId="3"/>
    <cellStyle name="Currency" xfId="1" builtinId="4"/>
    <cellStyle name="Currency 2" xfId="3" xr:uid="{00000000-0005-0000-0000-000002000000}"/>
    <cellStyle name="Currency 2 2" xfId="4" xr:uid="{00000000-0005-0000-0000-000003000000}"/>
    <cellStyle name="Currency 2 2 2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Normal 2 3" xfId="8" xr:uid="{00000000-0005-0000-0000-000008000000}"/>
    <cellStyle name="Normal 2 3 2" xfId="9" xr:uid="{00000000-0005-0000-0000-000009000000}"/>
    <cellStyle name="Normal 2 3 3" xfId="10" xr:uid="{00000000-0005-0000-0000-00000A000000}"/>
    <cellStyle name="Normal 3 2" xfId="11" xr:uid="{00000000-0005-0000-0000-00000B000000}"/>
    <cellStyle name="Note" xfId="2" builtinId="10"/>
    <cellStyle name="Note 2" xfId="12" xr:uid="{00000000-0005-0000-0000-00000D000000}"/>
    <cellStyle name="Note 2 2" xfId="13" xr:uid="{00000000-0005-0000-0000-00000E000000}"/>
    <cellStyle name="Note 2 2 2" xfId="14" xr:uid="{00000000-0005-0000-0000-00000F000000}"/>
    <cellStyle name="Note 2 2 2 2" xfId="15" xr:uid="{00000000-0005-0000-0000-000010000000}"/>
    <cellStyle name="Note 3" xfId="16" xr:uid="{00000000-0005-0000-0000-000011000000}"/>
    <cellStyle name="Note 3 2" xfId="17" xr:uid="{00000000-0005-0000-0000-000012000000}"/>
    <cellStyle name="Note 4" xfId="26" xr:uid="{00000000-0005-0000-0000-000013000000}"/>
    <cellStyle name="Style 1" xfId="18" xr:uid="{00000000-0005-0000-0000-000014000000}"/>
    <cellStyle name="Style 1 2" xfId="19" xr:uid="{00000000-0005-0000-0000-000015000000}"/>
    <cellStyle name="Style 2" xfId="20" xr:uid="{00000000-0005-0000-0000-000016000000}"/>
    <cellStyle name="Style 2 2" xfId="21" xr:uid="{00000000-0005-0000-0000-000017000000}"/>
    <cellStyle name="Style 3" xfId="22" xr:uid="{00000000-0005-0000-0000-000018000000}"/>
    <cellStyle name="Style 3 2" xfId="23" xr:uid="{00000000-0005-0000-0000-000019000000}"/>
    <cellStyle name="Style 4" xfId="24" xr:uid="{00000000-0005-0000-0000-00001A000000}"/>
    <cellStyle name="Style 4 2" xfId="25" xr:uid="{00000000-0005-0000-0000-00001B000000}"/>
  </cellStyles>
  <dxfs count="0"/>
  <tableStyles count="0" defaultTableStyle="TableStyleMedium2" defaultPivotStyle="PivotStyleLight16"/>
  <colors>
    <mruColors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1</xdr:row>
      <xdr:rowOff>231320</xdr:rowOff>
    </xdr:from>
    <xdr:to>
      <xdr:col>15</xdr:col>
      <xdr:colOff>1276350</xdr:colOff>
      <xdr:row>5</xdr:row>
      <xdr:rowOff>176892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5FA7C0-D2F0-AE17-775E-1E86A0C87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12536" y="816427"/>
          <a:ext cx="5943600" cy="1197429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CE369"/>
  <sheetViews>
    <sheetView showGridLines="0" zoomScale="70" zoomScaleNormal="70" zoomScaleSheetLayoutView="160" zoomScalePageLayoutView="10" workbookViewId="0">
      <pane ySplit="7" topLeftCell="A8" activePane="bottomLeft" state="frozen"/>
      <selection pane="bottomLeft" activeCell="C4" sqref="C4:C5"/>
    </sheetView>
  </sheetViews>
  <sheetFormatPr defaultColWidth="9" defaultRowHeight="15"/>
  <cols>
    <col min="1" max="1" width="9.42578125" style="3" customWidth="1"/>
    <col min="2" max="2" width="16.42578125" style="4" customWidth="1"/>
    <col min="3" max="3" width="79.42578125" style="5" customWidth="1"/>
    <col min="4" max="4" width="11.5703125" style="6" customWidth="1"/>
    <col min="5" max="5" width="0.42578125" style="7" customWidth="1"/>
    <col min="6" max="6" width="10.42578125" style="3" hidden="1" customWidth="1"/>
    <col min="7" max="7" width="12.5703125" style="8" hidden="1" customWidth="1"/>
    <col min="8" max="8" width="14.5703125" style="9" hidden="1" customWidth="1"/>
    <col min="9" max="9" width="12.42578125" style="3" hidden="1" customWidth="1"/>
    <col min="10" max="10" width="14" style="3" customWidth="1"/>
    <col min="11" max="11" width="23.42578125" style="3" customWidth="1"/>
    <col min="12" max="12" width="20.42578125" style="3" customWidth="1"/>
    <col min="13" max="13" width="22" style="3" customWidth="1"/>
    <col min="14" max="16" width="9.5703125" style="3" customWidth="1"/>
    <col min="17" max="16384" width="9" style="3"/>
  </cols>
  <sheetData>
    <row r="1" spans="1:83" s="57" customFormat="1" ht="25.35" customHeight="1">
      <c r="A1" s="242" t="s">
        <v>0</v>
      </c>
      <c r="B1" s="243"/>
      <c r="C1" s="243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</row>
    <row r="2" spans="1:83" s="64" customFormat="1" ht="18.600000000000001" customHeight="1">
      <c r="A2" s="253" t="s">
        <v>1</v>
      </c>
      <c r="B2" s="254"/>
      <c r="C2" s="249" t="str">
        <f>BASEBID!C4</f>
        <v>Plumbing Samples</v>
      </c>
      <c r="D2" s="58"/>
      <c r="E2" s="245"/>
      <c r="F2" s="246"/>
      <c r="G2" s="247"/>
      <c r="H2" s="247"/>
      <c r="I2" s="61"/>
      <c r="J2" s="61"/>
      <c r="K2" s="61"/>
      <c r="L2" s="62"/>
      <c r="M2" s="63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</row>
    <row r="3" spans="1:83" s="64" customFormat="1" ht="18.600000000000001" customHeight="1" thickBot="1">
      <c r="A3" s="255"/>
      <c r="B3" s="256"/>
      <c r="C3" s="250"/>
      <c r="D3" s="58"/>
      <c r="E3" s="59"/>
      <c r="F3" s="60"/>
      <c r="G3" s="60"/>
      <c r="H3" s="60"/>
      <c r="I3" s="61"/>
      <c r="J3" s="61"/>
      <c r="K3" s="61"/>
      <c r="L3" s="62"/>
      <c r="M3" s="63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</row>
    <row r="4" spans="1:83" s="64" customFormat="1" ht="18.600000000000001" customHeight="1">
      <c r="A4" s="253" t="s">
        <v>2</v>
      </c>
      <c r="B4" s="254"/>
      <c r="C4" s="249">
        <f>BASEBID!C5</f>
        <v>0</v>
      </c>
      <c r="D4" s="58"/>
      <c r="E4" s="246"/>
      <c r="F4" s="246"/>
      <c r="G4" s="246"/>
      <c r="H4" s="246"/>
      <c r="I4" s="61"/>
      <c r="J4" s="257" t="s">
        <v>3</v>
      </c>
      <c r="K4" s="258"/>
      <c r="L4" s="251">
        <v>144200</v>
      </c>
      <c r="M4" s="261" t="s">
        <v>4</v>
      </c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</row>
    <row r="5" spans="1:83" s="64" customFormat="1" ht="18.600000000000001" customHeight="1" thickBot="1">
      <c r="A5" s="255"/>
      <c r="B5" s="256"/>
      <c r="C5" s="250"/>
      <c r="D5" s="58"/>
      <c r="E5" s="60"/>
      <c r="F5" s="60"/>
      <c r="G5" s="60"/>
      <c r="H5" s="60"/>
      <c r="I5" s="61"/>
      <c r="J5" s="259"/>
      <c r="K5" s="260"/>
      <c r="L5" s="252"/>
      <c r="M5" s="2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</row>
    <row r="6" spans="1:83" s="64" customFormat="1">
      <c r="A6" s="65"/>
      <c r="B6" s="61"/>
      <c r="C6" s="62"/>
      <c r="D6" s="61"/>
      <c r="E6" s="61"/>
      <c r="F6" s="61"/>
      <c r="G6" s="61"/>
      <c r="H6" s="61"/>
      <c r="I6" s="61"/>
      <c r="J6" s="61"/>
      <c r="K6" s="61"/>
      <c r="L6" s="62"/>
      <c r="M6" s="63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</row>
    <row r="7" spans="1:83" s="57" customFormat="1" ht="30.75" customHeight="1">
      <c r="A7" s="66" t="s">
        <v>5</v>
      </c>
      <c r="B7" s="67" t="s">
        <v>6</v>
      </c>
      <c r="C7" s="67" t="s">
        <v>7</v>
      </c>
      <c r="D7" s="66"/>
      <c r="E7" s="68"/>
      <c r="F7" s="67"/>
      <c r="G7" s="69"/>
      <c r="H7" s="70"/>
      <c r="I7" s="71"/>
      <c r="J7" s="71"/>
      <c r="K7" s="72" t="s">
        <v>8</v>
      </c>
      <c r="L7" s="67" t="s">
        <v>9</v>
      </c>
      <c r="M7" s="154">
        <f>M22/L4</f>
        <v>0.43428904169729543</v>
      </c>
      <c r="N7" s="73"/>
      <c r="O7" s="73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</row>
    <row r="8" spans="1:83" s="57" customFormat="1" ht="15.75">
      <c r="A8" s="61"/>
      <c r="B8" s="61"/>
      <c r="C8" s="62"/>
      <c r="D8" s="74"/>
      <c r="E8" s="75"/>
      <c r="F8" s="76"/>
      <c r="G8" s="77"/>
      <c r="H8" s="78"/>
      <c r="I8" s="76"/>
      <c r="J8" s="76"/>
      <c r="K8" s="76"/>
      <c r="L8" s="62"/>
      <c r="M8" s="61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</row>
    <row r="9" spans="1:83" s="57" customFormat="1" ht="21" customHeight="1">
      <c r="A9" s="248" t="s">
        <v>10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80">
        <f>SUM(K10:K15)</f>
        <v>46388.503565000006</v>
      </c>
      <c r="N9" s="73"/>
      <c r="O9" s="73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</row>
    <row r="10" spans="1:83" s="57" customFormat="1" ht="15.75">
      <c r="A10" s="81"/>
      <c r="B10" s="82"/>
      <c r="C10" s="62"/>
      <c r="D10" s="83"/>
      <c r="E10" s="83"/>
      <c r="F10" s="84"/>
      <c r="G10" s="85"/>
      <c r="H10" s="86"/>
      <c r="I10" s="87"/>
      <c r="J10" s="88"/>
      <c r="K10" s="89"/>
      <c r="L10" s="90"/>
      <c r="M10" s="6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</row>
    <row r="11" spans="1:83" s="57" customFormat="1" ht="21" customHeight="1">
      <c r="A11" s="81"/>
      <c r="B11" s="82"/>
      <c r="C11" s="189" t="s">
        <v>11</v>
      </c>
      <c r="D11" s="83"/>
      <c r="E11" s="83"/>
      <c r="F11" s="84"/>
      <c r="G11" s="85"/>
      <c r="H11" s="86"/>
      <c r="I11" s="87"/>
      <c r="J11" s="88"/>
      <c r="K11" s="89"/>
      <c r="L11" s="90"/>
      <c r="M11" s="6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</row>
    <row r="12" spans="1:83" s="79" customFormat="1" ht="24.75">
      <c r="A12" s="81">
        <f>IF(C12&lt;&gt;"",1+MAX($A$2:A11),"")</f>
        <v>1</v>
      </c>
      <c r="B12" s="82"/>
      <c r="C12" s="91" t="s">
        <v>12</v>
      </c>
      <c r="D12" s="92"/>
      <c r="E12" s="92"/>
      <c r="F12" s="93"/>
      <c r="G12" s="85"/>
      <c r="H12" s="86"/>
      <c r="I12" s="87"/>
      <c r="J12" s="88"/>
      <c r="K12" s="94">
        <f>BASEBID!O7</f>
        <v>0</v>
      </c>
      <c r="L12" s="95">
        <f>K12/$L$4</f>
        <v>0</v>
      </c>
      <c r="M12" s="6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</row>
    <row r="13" spans="1:83" s="79" customFormat="1" ht="24.75">
      <c r="A13" s="81">
        <f>IF(C13&lt;&gt;"",1+MAX($A$2:A12),"")</f>
        <v>2</v>
      </c>
      <c r="B13" s="82"/>
      <c r="C13" s="91" t="s">
        <v>13</v>
      </c>
      <c r="D13" s="92"/>
      <c r="E13" s="92"/>
      <c r="F13" s="93"/>
      <c r="G13" s="85"/>
      <c r="H13" s="86"/>
      <c r="I13" s="96"/>
      <c r="J13" s="88"/>
      <c r="K13" s="94">
        <f>BASEBID!O24</f>
        <v>6570.4181999999992</v>
      </c>
      <c r="L13" s="95">
        <f t="shared" ref="L13:L14" si="0">K13/$L$4</f>
        <v>4.5564619972260745E-2</v>
      </c>
      <c r="M13" s="6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</row>
    <row r="14" spans="1:83" s="79" customFormat="1" ht="24.75">
      <c r="A14" s="81">
        <f>IF(C14&lt;&gt;"",1+MAX($A$2:A13),"")</f>
        <v>3</v>
      </c>
      <c r="B14" s="98"/>
      <c r="C14" s="91" t="s">
        <v>14</v>
      </c>
      <c r="D14" s="92"/>
      <c r="E14" s="92"/>
      <c r="F14" s="93"/>
      <c r="G14" s="85"/>
      <c r="H14" s="86"/>
      <c r="I14" s="97"/>
      <c r="J14" s="88"/>
      <c r="K14" s="94">
        <f>BASEBID!O35</f>
        <v>39818.085365000006</v>
      </c>
      <c r="L14" s="95">
        <f t="shared" si="0"/>
        <v>0.27613096647018037</v>
      </c>
      <c r="M14" s="6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</row>
    <row r="15" spans="1:83" s="79" customFormat="1" ht="15.75">
      <c r="A15" s="99"/>
      <c r="B15" s="100"/>
      <c r="C15" s="101"/>
      <c r="D15" s="102"/>
      <c r="E15" s="102"/>
      <c r="F15" s="103"/>
      <c r="G15" s="104"/>
      <c r="H15" s="105"/>
      <c r="I15" s="106"/>
      <c r="J15" s="107"/>
      <c r="K15" s="108"/>
      <c r="L15" s="109"/>
      <c r="M15" s="110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</row>
    <row r="16" spans="1:83" s="79" customFormat="1" ht="15.75">
      <c r="A16" s="61"/>
      <c r="B16" s="61"/>
      <c r="C16" s="61"/>
      <c r="D16" s="61"/>
      <c r="E16" s="61"/>
      <c r="F16" s="61"/>
      <c r="G16" s="111"/>
      <c r="H16" s="61"/>
      <c r="I16" s="61"/>
      <c r="J16" s="61"/>
      <c r="K16" s="61"/>
      <c r="L16" s="61"/>
      <c r="M16" s="6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</row>
    <row r="17" spans="1:83" s="57" customFormat="1" ht="15.75">
      <c r="A17" s="112" t="s">
        <v>15</v>
      </c>
      <c r="B17" s="113"/>
      <c r="C17" s="114"/>
      <c r="D17" s="114"/>
      <c r="E17" s="114"/>
      <c r="F17" s="114"/>
      <c r="G17" s="114"/>
      <c r="H17" s="114"/>
      <c r="I17" s="115"/>
      <c r="J17" s="115"/>
      <c r="K17" s="115"/>
      <c r="L17" s="115"/>
      <c r="M17" s="116">
        <f>SUM(M9:M15)</f>
        <v>46388.503565000006</v>
      </c>
      <c r="N17" s="117"/>
      <c r="O17" s="117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9"/>
      <c r="BX17" s="79"/>
      <c r="BY17" s="79"/>
      <c r="BZ17" s="79"/>
      <c r="CA17" s="79"/>
      <c r="CB17" s="79"/>
      <c r="CC17" s="79"/>
      <c r="CD17" s="79"/>
      <c r="CE17" s="79"/>
    </row>
    <row r="18" spans="1:83" s="57" customFormat="1" ht="15.75">
      <c r="A18" s="112" t="s">
        <v>16</v>
      </c>
      <c r="B18" s="113"/>
      <c r="C18" s="114"/>
      <c r="D18" s="118">
        <f>BASEBID!N99</f>
        <v>0.1</v>
      </c>
      <c r="E18" s="114"/>
      <c r="F18" s="115"/>
      <c r="G18" s="115"/>
      <c r="H18" s="115"/>
      <c r="I18" s="119"/>
      <c r="J18" s="115"/>
      <c r="K18" s="115"/>
      <c r="L18" s="115"/>
      <c r="M18" s="116">
        <f>M$17*D18</f>
        <v>4638.850356500001</v>
      </c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9"/>
      <c r="BX18" s="79"/>
      <c r="BY18" s="79"/>
      <c r="BZ18" s="79"/>
      <c r="CA18" s="79"/>
      <c r="CB18" s="79"/>
      <c r="CC18" s="79"/>
      <c r="CD18" s="79"/>
      <c r="CE18" s="79"/>
    </row>
    <row r="19" spans="1:83" s="57" customFormat="1" ht="15.75">
      <c r="A19" s="112" t="s">
        <v>17</v>
      </c>
      <c r="B19" s="113"/>
      <c r="C19" s="114"/>
      <c r="D19" s="118">
        <f>BASEBID!N100</f>
        <v>0.2</v>
      </c>
      <c r="E19" s="114"/>
      <c r="F19" s="115"/>
      <c r="G19" s="115"/>
      <c r="H19" s="115"/>
      <c r="I19" s="119"/>
      <c r="J19" s="115"/>
      <c r="K19" s="115"/>
      <c r="L19" s="115"/>
      <c r="M19" s="116">
        <f t="shared" ref="M19:M21" si="1">M$17*D19</f>
        <v>9277.700713000002</v>
      </c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9"/>
      <c r="BX19" s="79"/>
      <c r="BY19" s="79"/>
      <c r="BZ19" s="79"/>
      <c r="CA19" s="79"/>
      <c r="CB19" s="79"/>
      <c r="CC19" s="79"/>
      <c r="CD19" s="79"/>
      <c r="CE19" s="79"/>
    </row>
    <row r="20" spans="1:83" s="57" customFormat="1" ht="15.75">
      <c r="A20" s="112" t="s">
        <v>18</v>
      </c>
      <c r="B20" s="113"/>
      <c r="C20" s="114"/>
      <c r="D20" s="118">
        <f>BASEBID!N101</f>
        <v>0</v>
      </c>
      <c r="E20" s="114"/>
      <c r="F20" s="115"/>
      <c r="G20" s="115"/>
      <c r="H20" s="115"/>
      <c r="I20" s="119"/>
      <c r="J20" s="115"/>
      <c r="K20" s="115"/>
      <c r="L20" s="115"/>
      <c r="M20" s="116">
        <f t="shared" si="1"/>
        <v>0</v>
      </c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9"/>
      <c r="BX20" s="79"/>
      <c r="BY20" s="79"/>
      <c r="BZ20" s="79"/>
      <c r="CA20" s="79"/>
      <c r="CB20" s="79"/>
      <c r="CC20" s="79"/>
      <c r="CD20" s="79"/>
      <c r="CE20" s="79"/>
    </row>
    <row r="21" spans="1:83" s="57" customFormat="1" ht="15.75">
      <c r="A21" s="112" t="s">
        <v>19</v>
      </c>
      <c r="B21" s="113"/>
      <c r="C21" s="114"/>
      <c r="D21" s="118">
        <f>BASEBID!N102</f>
        <v>0.05</v>
      </c>
      <c r="E21" s="114"/>
      <c r="F21" s="115"/>
      <c r="G21" s="115"/>
      <c r="H21" s="115"/>
      <c r="I21" s="119"/>
      <c r="J21" s="115"/>
      <c r="K21" s="115"/>
      <c r="L21" s="115"/>
      <c r="M21" s="116">
        <f t="shared" si="1"/>
        <v>2319.4251782500005</v>
      </c>
      <c r="N21" s="73"/>
      <c r="O21" s="73"/>
      <c r="P21" s="120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9"/>
      <c r="BX21" s="79"/>
      <c r="BY21" s="79"/>
      <c r="BZ21" s="79"/>
      <c r="CA21" s="79"/>
      <c r="CB21" s="79"/>
      <c r="CC21" s="79"/>
      <c r="CD21" s="79"/>
      <c r="CE21" s="79"/>
    </row>
    <row r="22" spans="1:83" s="57" customFormat="1" ht="16.5" thickBot="1">
      <c r="A22" s="112" t="s">
        <v>20</v>
      </c>
      <c r="B22" s="113"/>
      <c r="C22" s="114"/>
      <c r="D22" s="114"/>
      <c r="E22" s="114"/>
      <c r="F22" s="114"/>
      <c r="G22" s="114"/>
      <c r="H22" s="114"/>
      <c r="I22" s="114"/>
      <c r="J22" s="115"/>
      <c r="K22" s="115"/>
      <c r="L22" s="115"/>
      <c r="M22" s="116">
        <f>SUM(M17:M21)</f>
        <v>62624.479812750003</v>
      </c>
      <c r="N22" s="120"/>
      <c r="O22" s="120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9"/>
      <c r="BX22" s="79"/>
      <c r="BY22" s="79"/>
      <c r="BZ22" s="79"/>
      <c r="CA22" s="79"/>
      <c r="CB22" s="79"/>
      <c r="CC22" s="79"/>
      <c r="CD22" s="79"/>
      <c r="CE22" s="79"/>
    </row>
    <row r="23" spans="1:83" s="57" customFormat="1" ht="15.6" customHeight="1">
      <c r="A23" s="240" t="s">
        <v>60</v>
      </c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9"/>
      <c r="BX23" s="79"/>
      <c r="BY23" s="79"/>
      <c r="BZ23" s="79"/>
      <c r="CA23" s="79"/>
      <c r="CB23" s="79"/>
      <c r="CC23" s="79"/>
      <c r="CD23" s="79"/>
      <c r="CE23" s="79"/>
    </row>
    <row r="24" spans="1:83" s="57" customFormat="1" ht="15.75">
      <c r="A24" s="241"/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9"/>
      <c r="BX24" s="79"/>
      <c r="BY24" s="79"/>
      <c r="BZ24" s="79"/>
      <c r="CA24" s="79"/>
      <c r="CB24" s="79"/>
      <c r="CC24" s="79"/>
      <c r="CD24" s="79"/>
      <c r="CE24" s="79"/>
    </row>
    <row r="25" spans="1:83" s="1" customFormat="1" ht="15.75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8"/>
      <c r="L25" s="18"/>
      <c r="M25" s="3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2"/>
      <c r="BX25" s="2"/>
      <c r="BY25" s="2"/>
      <c r="BZ25" s="2"/>
      <c r="CA25" s="2"/>
      <c r="CB25" s="2"/>
      <c r="CC25" s="2"/>
      <c r="CD25" s="2"/>
      <c r="CE25" s="2"/>
    </row>
    <row r="26" spans="1:83" s="1" customFormat="1" ht="15.75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8"/>
      <c r="L26" s="18"/>
      <c r="M26" s="3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2"/>
      <c r="BX26" s="2"/>
      <c r="BY26" s="2"/>
      <c r="BZ26" s="2"/>
      <c r="CA26" s="2"/>
      <c r="CB26" s="2"/>
      <c r="CC26" s="2"/>
      <c r="CD26" s="2"/>
      <c r="CE26" s="2"/>
    </row>
    <row r="27" spans="1:83" s="1" customFormat="1" ht="15.75">
      <c r="A27" s="10" t="str">
        <f>IF(E27&lt;&gt;"",1+MAX($A$23:A26),"")</f>
        <v/>
      </c>
      <c r="B27" s="4"/>
      <c r="C27" s="11"/>
      <c r="D27" s="12"/>
      <c r="E27" s="13"/>
      <c r="F27" s="14"/>
      <c r="G27" s="15"/>
      <c r="H27" s="16"/>
      <c r="I27" s="15"/>
      <c r="J27" s="15"/>
      <c r="K27" s="18"/>
      <c r="L27" s="18"/>
      <c r="M27" s="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2"/>
      <c r="BX27" s="2"/>
      <c r="BY27" s="2"/>
      <c r="BZ27" s="2"/>
      <c r="CA27" s="2"/>
      <c r="CB27" s="2"/>
      <c r="CC27" s="2"/>
      <c r="CD27" s="2"/>
      <c r="CE27" s="2"/>
    </row>
    <row r="28" spans="1:83" s="1" customFormat="1" ht="15.75">
      <c r="A28" s="10" t="str">
        <f>IF(E28&lt;&gt;"",1+MAX($A$23:A27),"")</f>
        <v/>
      </c>
      <c r="B28" s="4"/>
      <c r="C28" s="11"/>
      <c r="D28" s="12"/>
      <c r="E28" s="13"/>
      <c r="F28" s="14"/>
      <c r="G28" s="15"/>
      <c r="H28" s="16"/>
      <c r="I28" s="15"/>
      <c r="J28" s="15"/>
      <c r="K28" s="18"/>
      <c r="L28" s="18"/>
      <c r="M28" s="3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2"/>
      <c r="BX28" s="2"/>
      <c r="BY28" s="2"/>
      <c r="BZ28" s="2"/>
      <c r="CA28" s="2"/>
      <c r="CB28" s="2"/>
      <c r="CC28" s="2"/>
      <c r="CD28" s="2"/>
      <c r="CE28" s="2"/>
    </row>
    <row r="29" spans="1:83" s="1" customFormat="1">
      <c r="A29" s="10" t="str">
        <f>IF(E29&lt;&gt;"",1+MAX($A$23:A28),"")</f>
        <v/>
      </c>
      <c r="B29" s="4"/>
      <c r="C29" s="11"/>
      <c r="D29" s="12"/>
      <c r="E29" s="13"/>
      <c r="F29" s="14"/>
      <c r="G29" s="15"/>
      <c r="H29" s="16"/>
      <c r="I29" s="15"/>
      <c r="J29" s="15"/>
      <c r="K29" s="18"/>
      <c r="L29" s="18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</row>
    <row r="30" spans="1:83" s="1" customFormat="1">
      <c r="A30" s="10" t="str">
        <f>IF(E30&lt;&gt;"",1+MAX($A$23:A29),"")</f>
        <v/>
      </c>
      <c r="B30" s="4"/>
      <c r="C30" s="11"/>
      <c r="D30" s="12"/>
      <c r="E30" s="13"/>
      <c r="F30" s="14"/>
      <c r="G30" s="15"/>
      <c r="H30" s="16"/>
      <c r="I30" s="15"/>
      <c r="J30" s="15"/>
      <c r="K30" s="18"/>
      <c r="L30" s="18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</row>
    <row r="31" spans="1:83" s="1" customFormat="1">
      <c r="A31" s="10" t="str">
        <f>IF(E31&lt;&gt;"",1+MAX($A$23:A30),"")</f>
        <v/>
      </c>
      <c r="B31" s="4"/>
      <c r="C31" s="11"/>
      <c r="D31" s="12"/>
      <c r="E31" s="13"/>
      <c r="F31" s="14"/>
      <c r="G31" s="15"/>
      <c r="H31" s="16"/>
      <c r="I31" s="15"/>
      <c r="J31" s="15"/>
      <c r="K31" s="18"/>
      <c r="L31" s="18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83" s="1" customFormat="1">
      <c r="A32" s="10" t="str">
        <f>IF(E32&lt;&gt;"",1+MAX($A$23:A31),"")</f>
        <v/>
      </c>
      <c r="B32" s="4"/>
      <c r="C32" s="11"/>
      <c r="D32" s="12"/>
      <c r="E32" s="13"/>
      <c r="F32" s="14"/>
      <c r="G32" s="15"/>
      <c r="H32" s="16"/>
      <c r="I32" s="15"/>
      <c r="J32" s="15"/>
      <c r="K32" s="18"/>
      <c r="L32" s="18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s="1" customFormat="1">
      <c r="A33" s="10" t="str">
        <f>IF(E33&lt;&gt;"",1+MAX($A$23:A32),"")</f>
        <v/>
      </c>
      <c r="B33" s="4"/>
      <c r="C33" s="11"/>
      <c r="D33" s="12"/>
      <c r="E33" s="13"/>
      <c r="F33" s="14"/>
      <c r="G33" s="15"/>
      <c r="H33" s="16"/>
      <c r="I33" s="15"/>
      <c r="J33" s="15"/>
      <c r="K33" s="18"/>
      <c r="L33" s="18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s="1" customFormat="1">
      <c r="A34" s="10" t="str">
        <f>IF(E34&lt;&gt;"",1+MAX($A$23:A33),"")</f>
        <v/>
      </c>
      <c r="B34" s="4"/>
      <c r="C34" s="11"/>
      <c r="D34" s="12"/>
      <c r="E34" s="13"/>
      <c r="F34" s="14"/>
      <c r="G34" s="15"/>
      <c r="H34" s="16"/>
      <c r="I34" s="15"/>
      <c r="J34" s="15"/>
      <c r="K34" s="18"/>
      <c r="L34" s="1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s="1" customFormat="1">
      <c r="A35" s="10" t="str">
        <f>IF(E35&lt;&gt;"",1+MAX($A$23:A34),"")</f>
        <v/>
      </c>
      <c r="B35" s="4"/>
      <c r="C35" s="11"/>
      <c r="D35" s="12"/>
      <c r="E35" s="13"/>
      <c r="F35" s="14"/>
      <c r="G35" s="15"/>
      <c r="H35" s="16"/>
      <c r="I35" s="15"/>
      <c r="J35" s="15"/>
      <c r="K35" s="18"/>
      <c r="L35" s="18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s="1" customFormat="1">
      <c r="A36" s="10" t="str">
        <f>IF(E36&lt;&gt;"",1+MAX($A$23:A35),"")</f>
        <v/>
      </c>
      <c r="B36" s="4"/>
      <c r="C36" s="11"/>
      <c r="D36" s="12"/>
      <c r="E36" s="13"/>
      <c r="F36" s="14"/>
      <c r="G36" s="15"/>
      <c r="H36" s="16"/>
      <c r="I36" s="15"/>
      <c r="J36" s="18"/>
      <c r="K36" s="18"/>
      <c r="L36" s="18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s="1" customFormat="1">
      <c r="A37" s="10" t="str">
        <f>IF(E37&lt;&gt;"",1+MAX($A$23:A36),"")</f>
        <v/>
      </c>
      <c r="B37" s="4"/>
      <c r="C37" s="11"/>
      <c r="D37" s="12"/>
      <c r="E37" s="13"/>
      <c r="F37" s="14"/>
      <c r="G37" s="15"/>
      <c r="H37" s="16"/>
      <c r="I37" s="15"/>
      <c r="J37" s="15"/>
      <c r="K37" s="18"/>
      <c r="L37" s="18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s="1" customFormat="1">
      <c r="A38" s="10" t="str">
        <f>IF(E38&lt;&gt;"",1+MAX($A$23:A37),"")</f>
        <v/>
      </c>
      <c r="B38" s="4"/>
      <c r="C38" s="11"/>
      <c r="D38" s="12"/>
      <c r="E38" s="13"/>
      <c r="F38" s="14"/>
      <c r="G38" s="15"/>
      <c r="H38" s="16"/>
      <c r="I38" s="15"/>
      <c r="J38" s="15"/>
      <c r="K38" s="18"/>
      <c r="L38" s="18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s="1" customFormat="1">
      <c r="A39" s="10" t="str">
        <f>IF(E39&lt;&gt;"",1+MAX($A$23:A38),"")</f>
        <v/>
      </c>
      <c r="B39" s="4"/>
      <c r="C39" s="11"/>
      <c r="D39" s="12"/>
      <c r="E39" s="13"/>
      <c r="F39" s="14"/>
      <c r="G39" s="15"/>
      <c r="H39" s="16"/>
      <c r="I39" s="15"/>
      <c r="J39" s="15"/>
      <c r="K39" s="18"/>
      <c r="L39" s="18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" customFormat="1">
      <c r="A40" s="10" t="str">
        <f>IF(E40&lt;&gt;"",1+MAX($A$23:A39),"")</f>
        <v/>
      </c>
      <c r="B40" s="4"/>
      <c r="C40" s="11"/>
      <c r="D40" s="12"/>
      <c r="E40" s="13"/>
      <c r="F40" s="14"/>
      <c r="G40" s="15"/>
      <c r="H40" s="16"/>
      <c r="I40" s="15"/>
      <c r="J40" s="15"/>
      <c r="K40" s="18"/>
      <c r="L40" s="18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s="1" customFormat="1">
      <c r="A41" s="10" t="str">
        <f>IF(E41&lt;&gt;"",1+MAX($A$23:A40),"")</f>
        <v/>
      </c>
      <c r="B41" s="4"/>
      <c r="C41" s="11"/>
      <c r="D41" s="12"/>
      <c r="E41" s="13"/>
      <c r="F41" s="14"/>
      <c r="G41" s="15"/>
      <c r="H41" s="16"/>
      <c r="I41" s="15"/>
      <c r="J41" s="15"/>
      <c r="K41" s="18"/>
      <c r="L41" s="18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</row>
    <row r="42" spans="1:74" s="1" customFormat="1">
      <c r="A42" s="10" t="str">
        <f>IF(E42&lt;&gt;"",1+MAX($A$23:A41),"")</f>
        <v/>
      </c>
      <c r="B42" s="4"/>
      <c r="C42" s="11"/>
      <c r="D42" s="12"/>
      <c r="E42" s="13"/>
      <c r="F42" s="14"/>
      <c r="G42" s="15"/>
      <c r="H42" s="16"/>
      <c r="I42" s="15"/>
      <c r="J42" s="15"/>
      <c r="K42" s="18"/>
      <c r="L42" s="18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</row>
    <row r="43" spans="1:74" s="1" customFormat="1">
      <c r="A43" s="10" t="str">
        <f>IF(E43&lt;&gt;"",1+MAX($A$23:A42),"")</f>
        <v/>
      </c>
      <c r="B43" s="4"/>
      <c r="C43" s="11"/>
      <c r="D43" s="12"/>
      <c r="E43" s="13"/>
      <c r="F43" s="14"/>
      <c r="G43" s="15"/>
      <c r="H43" s="16"/>
      <c r="I43" s="15"/>
      <c r="J43" s="15"/>
      <c r="K43" s="18"/>
      <c r="L43" s="18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</row>
    <row r="44" spans="1:74" s="1" customFormat="1">
      <c r="A44" s="10" t="str">
        <f>IF(E44&lt;&gt;"",1+MAX($A$23:A43),"")</f>
        <v/>
      </c>
      <c r="B44" s="4"/>
      <c r="C44" s="11"/>
      <c r="D44" s="12"/>
      <c r="E44" s="13"/>
      <c r="F44" s="14"/>
      <c r="G44" s="15"/>
      <c r="H44" s="16"/>
      <c r="I44" s="15"/>
      <c r="J44" s="15"/>
      <c r="K44" s="15"/>
      <c r="L44" s="1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</row>
    <row r="45" spans="1:74" s="1" customFormat="1">
      <c r="A45" s="10" t="str">
        <f>IF(E45&lt;&gt;"",1+MAX($A$23:A44),"")</f>
        <v/>
      </c>
      <c r="B45" s="4"/>
      <c r="C45" s="11"/>
      <c r="D45" s="12"/>
      <c r="E45" s="13"/>
      <c r="F45" s="14"/>
      <c r="G45" s="15"/>
      <c r="H45" s="16"/>
      <c r="I45" s="15"/>
      <c r="J45" s="15"/>
      <c r="K45" s="15"/>
      <c r="L45" s="1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</row>
    <row r="46" spans="1:74" s="1" customFormat="1">
      <c r="A46" s="10" t="str">
        <f>IF(E46&lt;&gt;"",1+MAX($A$23:A45),"")</f>
        <v/>
      </c>
      <c r="B46" s="4"/>
      <c r="C46" s="11"/>
      <c r="D46" s="12"/>
      <c r="E46" s="13"/>
      <c r="F46" s="14"/>
      <c r="G46" s="15"/>
      <c r="H46" s="16"/>
      <c r="I46" s="15"/>
      <c r="J46" s="15"/>
      <c r="K46" s="15"/>
      <c r="L46" s="1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</row>
    <row r="47" spans="1:74" s="1" customFormat="1">
      <c r="A47" s="10" t="str">
        <f>IF(E47&lt;&gt;"",1+MAX($A$23:A46),"")</f>
        <v/>
      </c>
      <c r="B47" s="4"/>
      <c r="C47" s="11"/>
      <c r="D47" s="12"/>
      <c r="E47" s="13"/>
      <c r="F47" s="14"/>
      <c r="G47" s="15"/>
      <c r="H47" s="16"/>
      <c r="I47" s="15"/>
      <c r="J47" s="15"/>
      <c r="K47" s="15"/>
      <c r="L47" s="1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</row>
    <row r="48" spans="1:74" s="1" customFormat="1">
      <c r="A48" s="10" t="str">
        <f>IF(E48&lt;&gt;"",1+MAX($A$23:A47),"")</f>
        <v/>
      </c>
      <c r="B48" s="4"/>
      <c r="C48" s="11"/>
      <c r="D48" s="12"/>
      <c r="E48" s="13"/>
      <c r="F48" s="14"/>
      <c r="G48" s="15"/>
      <c r="H48" s="16"/>
      <c r="I48" s="15"/>
      <c r="J48" s="15"/>
      <c r="K48" s="15"/>
      <c r="L48" s="1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</row>
    <row r="49" spans="1:74" s="1" customFormat="1">
      <c r="A49" s="10" t="str">
        <f>IF(E49&lt;&gt;"",1+MAX($A$23:A48),"")</f>
        <v/>
      </c>
      <c r="B49" s="4"/>
      <c r="C49" s="11"/>
      <c r="D49" s="12"/>
      <c r="E49" s="13"/>
      <c r="F49" s="14"/>
      <c r="G49" s="15"/>
      <c r="H49" s="16"/>
      <c r="I49" s="15"/>
      <c r="J49" s="15"/>
      <c r="K49" s="15"/>
      <c r="L49" s="1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</row>
    <row r="50" spans="1:74" s="1" customFormat="1">
      <c r="A50" s="10" t="str">
        <f>IF(E50&lt;&gt;"",1+MAX($A$23:A49),"")</f>
        <v/>
      </c>
      <c r="B50" s="4"/>
      <c r="C50" s="11"/>
      <c r="D50" s="12"/>
      <c r="E50" s="13"/>
      <c r="F50" s="14"/>
      <c r="G50" s="15"/>
      <c r="H50" s="16"/>
      <c r="I50" s="15"/>
      <c r="J50" s="15"/>
      <c r="K50" s="15"/>
      <c r="L50" s="1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</row>
    <row r="51" spans="1:74" s="1" customFormat="1">
      <c r="A51" s="10" t="str">
        <f>IF(E51&lt;&gt;"",1+MAX($A$23:A50),"")</f>
        <v/>
      </c>
      <c r="B51" s="4"/>
      <c r="C51" s="11"/>
      <c r="D51" s="12"/>
      <c r="E51" s="13"/>
      <c r="F51" s="14"/>
      <c r="G51" s="15"/>
      <c r="H51" s="16"/>
      <c r="I51" s="15"/>
      <c r="J51" s="15"/>
      <c r="K51" s="15"/>
      <c r="L51" s="1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</row>
    <row r="52" spans="1:74" s="1" customFormat="1">
      <c r="A52" s="10" t="str">
        <f>IF(E52&lt;&gt;"",1+MAX($A$23:A51),"")</f>
        <v/>
      </c>
      <c r="B52" s="4"/>
      <c r="C52" s="11"/>
      <c r="D52" s="12"/>
      <c r="E52" s="13"/>
      <c r="F52" s="14"/>
      <c r="G52" s="15"/>
      <c r="H52" s="16"/>
      <c r="I52" s="15"/>
      <c r="J52" s="15"/>
      <c r="K52" s="15"/>
      <c r="L52" s="1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</row>
    <row r="53" spans="1:74" s="1" customFormat="1">
      <c r="A53" s="10" t="str">
        <f>IF(E53&lt;&gt;"",1+MAX($A$23:A52),"")</f>
        <v/>
      </c>
      <c r="B53" s="4"/>
      <c r="C53" s="11"/>
      <c r="D53" s="12"/>
      <c r="E53" s="13"/>
      <c r="F53" s="14"/>
      <c r="G53" s="15"/>
      <c r="H53" s="16"/>
      <c r="I53" s="15"/>
      <c r="J53" s="15"/>
      <c r="K53" s="15"/>
      <c r="L53" s="1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</row>
    <row r="54" spans="1:74" s="1" customFormat="1">
      <c r="A54" s="10" t="str">
        <f>IF(E54&lt;&gt;"",1+MAX($A$23:A53),"")</f>
        <v/>
      </c>
      <c r="B54" s="4"/>
      <c r="C54" s="11"/>
      <c r="D54" s="12"/>
      <c r="E54" s="13"/>
      <c r="F54" s="14"/>
      <c r="G54" s="15"/>
      <c r="H54" s="16"/>
      <c r="I54" s="15"/>
      <c r="J54" s="15"/>
      <c r="K54" s="15"/>
      <c r="L54" s="1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</row>
    <row r="55" spans="1:74" s="1" customFormat="1">
      <c r="A55" s="10" t="str">
        <f>IF(E55&lt;&gt;"",1+MAX($A$23:A54),"")</f>
        <v/>
      </c>
      <c r="B55" s="4"/>
      <c r="C55" s="11"/>
      <c r="D55" s="12"/>
      <c r="E55" s="13"/>
      <c r="F55" s="14"/>
      <c r="G55" s="15"/>
      <c r="H55" s="16"/>
      <c r="I55" s="15"/>
      <c r="J55" s="15"/>
      <c r="K55" s="15"/>
      <c r="L55" s="1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</row>
    <row r="56" spans="1:74" s="1" customFormat="1">
      <c r="A56" s="10" t="str">
        <f>IF(E56&lt;&gt;"",1+MAX($A$23:A55),"")</f>
        <v/>
      </c>
      <c r="B56" s="4"/>
      <c r="C56" s="11"/>
      <c r="D56" s="12"/>
      <c r="E56" s="13"/>
      <c r="F56" s="14"/>
      <c r="G56" s="15"/>
      <c r="H56" s="16"/>
      <c r="I56" s="15"/>
      <c r="J56" s="15"/>
      <c r="K56" s="15"/>
      <c r="L56" s="1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4" s="1" customFormat="1">
      <c r="A57" s="10" t="str">
        <f>IF(E57&lt;&gt;"",1+MAX($A$23:A56),"")</f>
        <v/>
      </c>
      <c r="B57" s="4"/>
      <c r="C57" s="11"/>
      <c r="D57" s="12"/>
      <c r="E57" s="13"/>
      <c r="F57" s="14"/>
      <c r="G57" s="15"/>
      <c r="H57" s="16"/>
      <c r="I57" s="15"/>
      <c r="J57" s="15"/>
      <c r="K57" s="15"/>
      <c r="L57" s="1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</row>
    <row r="58" spans="1:74" s="1" customFormat="1">
      <c r="A58" s="10" t="str">
        <f>IF(E58&lt;&gt;"",1+MAX($A$23:A57),"")</f>
        <v/>
      </c>
      <c r="B58" s="4"/>
      <c r="C58" s="11"/>
      <c r="D58" s="12"/>
      <c r="E58" s="13"/>
      <c r="F58" s="14"/>
      <c r="G58" s="15"/>
      <c r="H58" s="16"/>
      <c r="I58" s="15"/>
      <c r="J58" s="15"/>
      <c r="K58" s="15"/>
      <c r="L58" s="1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</row>
    <row r="59" spans="1:74" s="1" customFormat="1">
      <c r="A59" s="10" t="str">
        <f>IF(E59&lt;&gt;"",1+MAX($A$23:A58),"")</f>
        <v/>
      </c>
      <c r="B59" s="4"/>
      <c r="C59" s="11"/>
      <c r="D59" s="12"/>
      <c r="E59" s="13"/>
      <c r="F59" s="14"/>
      <c r="G59" s="15"/>
      <c r="H59" s="16"/>
      <c r="I59" s="15"/>
      <c r="J59" s="15"/>
      <c r="K59" s="15"/>
      <c r="L59" s="1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</row>
    <row r="60" spans="1:74" s="1" customFormat="1">
      <c r="A60" s="10" t="str">
        <f>IF(E60&lt;&gt;"",1+MAX($A$23:A59),"")</f>
        <v/>
      </c>
      <c r="B60" s="4"/>
      <c r="C60" s="5"/>
      <c r="D60" s="6"/>
      <c r="E60" s="7"/>
      <c r="F60" s="3"/>
      <c r="G60" s="8"/>
      <c r="H60" s="9"/>
      <c r="I60" s="3"/>
      <c r="J60" s="3"/>
      <c r="K60" s="15"/>
      <c r="L60" s="1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</row>
    <row r="61" spans="1:74" s="1" customFormat="1">
      <c r="A61" s="10" t="str">
        <f>IF(E61&lt;&gt;"",1+MAX($A$23:A60),"")</f>
        <v/>
      </c>
      <c r="B61" s="4"/>
      <c r="C61" s="5"/>
      <c r="D61" s="6"/>
      <c r="E61" s="7"/>
      <c r="F61" s="3"/>
      <c r="G61" s="8"/>
      <c r="H61" s="9"/>
      <c r="I61" s="3"/>
      <c r="J61" s="3"/>
      <c r="K61" s="15"/>
      <c r="L61" s="1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</row>
    <row r="62" spans="1:74" s="1" customFormat="1">
      <c r="A62" s="10" t="str">
        <f>IF(E62&lt;&gt;"",1+MAX($A$23:A61),"")</f>
        <v/>
      </c>
      <c r="B62" s="4"/>
      <c r="C62" s="5"/>
      <c r="D62" s="6"/>
      <c r="E62" s="7"/>
      <c r="F62" s="3"/>
      <c r="G62" s="8"/>
      <c r="H62" s="9"/>
      <c r="I62" s="3"/>
      <c r="J62" s="3"/>
      <c r="K62" s="15"/>
      <c r="L62" s="1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</row>
    <row r="63" spans="1:74" s="1" customFormat="1">
      <c r="A63" s="10" t="str">
        <f>IF(E63&lt;&gt;"",1+MAX($A$23:A62),"")</f>
        <v/>
      </c>
      <c r="B63" s="4"/>
      <c r="C63" s="5"/>
      <c r="D63" s="6"/>
      <c r="E63" s="7"/>
      <c r="F63" s="3"/>
      <c r="G63" s="8"/>
      <c r="H63" s="9"/>
      <c r="I63" s="3"/>
      <c r="J63" s="3"/>
      <c r="K63" s="15"/>
      <c r="L63" s="1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1:74" s="1" customFormat="1">
      <c r="A64" s="10" t="str">
        <f>IF(E64&lt;&gt;"",1+MAX($A$23:A63),"")</f>
        <v/>
      </c>
      <c r="B64" s="4"/>
      <c r="C64" s="5"/>
      <c r="D64" s="6"/>
      <c r="E64" s="7"/>
      <c r="F64" s="3"/>
      <c r="G64" s="8"/>
      <c r="H64" s="9"/>
      <c r="I64" s="3"/>
      <c r="J64" s="3"/>
      <c r="K64" s="15"/>
      <c r="L64" s="1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</row>
    <row r="65" spans="1:74" s="1" customFormat="1">
      <c r="A65" s="10" t="str">
        <f>IF(E65&lt;&gt;"",1+MAX($A$23:A64),"")</f>
        <v/>
      </c>
      <c r="B65" s="4"/>
      <c r="C65" s="5"/>
      <c r="D65" s="6"/>
      <c r="E65" s="7"/>
      <c r="F65" s="3"/>
      <c r="G65" s="8"/>
      <c r="H65" s="9"/>
      <c r="I65" s="3"/>
      <c r="J65" s="3"/>
      <c r="K65" s="15"/>
      <c r="L65" s="1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</row>
    <row r="66" spans="1:74" s="1" customFormat="1">
      <c r="A66" s="10" t="str">
        <f>IF(E66&lt;&gt;"",1+MAX($A$23:A65),"")</f>
        <v/>
      </c>
      <c r="B66" s="4"/>
      <c r="C66" s="5"/>
      <c r="D66" s="6"/>
      <c r="E66" s="7"/>
      <c r="F66" s="3"/>
      <c r="G66" s="8"/>
      <c r="H66" s="9"/>
      <c r="I66" s="3"/>
      <c r="J66" s="3"/>
      <c r="K66" s="15"/>
      <c r="L66" s="1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</row>
    <row r="67" spans="1:74">
      <c r="A67" s="10" t="str">
        <f>IF(E67&lt;&gt;"",1+MAX($A$23:A66),"")</f>
        <v/>
      </c>
      <c r="K67" s="15"/>
      <c r="L67" s="15"/>
    </row>
    <row r="68" spans="1:74">
      <c r="A68" s="10" t="str">
        <f>IF(E68&lt;&gt;"",1+MAX($A$23:A67),"")</f>
        <v/>
      </c>
      <c r="K68" s="15"/>
      <c r="L68" s="15"/>
    </row>
    <row r="69" spans="1:74">
      <c r="A69" s="10" t="str">
        <f>IF(E69&lt;&gt;"",1+MAX($A$23:A68),"")</f>
        <v/>
      </c>
      <c r="K69" s="15"/>
      <c r="L69" s="15"/>
    </row>
    <row r="70" spans="1:74">
      <c r="A70" s="10" t="str">
        <f>IF(E70&lt;&gt;"",1+MAX($A$23:A69),"")</f>
        <v/>
      </c>
      <c r="K70" s="15"/>
      <c r="L70" s="15"/>
    </row>
    <row r="71" spans="1:74">
      <c r="A71" s="10" t="str">
        <f>IF(E71&lt;&gt;"",1+MAX($A$23:A70),"")</f>
        <v/>
      </c>
      <c r="K71" s="15"/>
      <c r="L71" s="15"/>
    </row>
    <row r="72" spans="1:74">
      <c r="A72" s="10" t="str">
        <f>IF(E72&lt;&gt;"",1+MAX($A$23:A71),"")</f>
        <v/>
      </c>
      <c r="K72" s="15"/>
      <c r="L72" s="15"/>
    </row>
    <row r="73" spans="1:74">
      <c r="A73" s="10" t="str">
        <f>IF(E73&lt;&gt;"",1+MAX($A$23:A72),"")</f>
        <v/>
      </c>
      <c r="K73" s="15"/>
      <c r="L73" s="15"/>
    </row>
    <row r="74" spans="1:74">
      <c r="A74" s="10" t="str">
        <f>IF(E74&lt;&gt;"",1+MAX($A$23:A73),"")</f>
        <v/>
      </c>
      <c r="K74" s="15"/>
      <c r="L74" s="15"/>
    </row>
    <row r="75" spans="1:74">
      <c r="A75" s="10" t="str">
        <f>IF(E75&lt;&gt;"",1+MAX($A$23:A74),"")</f>
        <v/>
      </c>
      <c r="K75" s="15"/>
      <c r="L75" s="15"/>
    </row>
    <row r="76" spans="1:74">
      <c r="A76" s="10" t="str">
        <f>IF(E76&lt;&gt;"",1+MAX($A$23:A75),"")</f>
        <v/>
      </c>
      <c r="K76" s="15"/>
      <c r="L76" s="15"/>
    </row>
    <row r="77" spans="1:74">
      <c r="A77" s="10" t="str">
        <f>IF(E77&lt;&gt;"",1+MAX($A$23:A76),"")</f>
        <v/>
      </c>
      <c r="K77" s="15"/>
      <c r="L77" s="15"/>
    </row>
    <row r="78" spans="1:74">
      <c r="A78" s="10" t="str">
        <f>IF(E78&lt;&gt;"",1+MAX($A$23:A77),"")</f>
        <v/>
      </c>
      <c r="K78" s="15"/>
      <c r="L78" s="15"/>
    </row>
    <row r="79" spans="1:74">
      <c r="A79" s="10" t="str">
        <f>IF(E79&lt;&gt;"",1+MAX($A$23:A78),"")</f>
        <v/>
      </c>
      <c r="K79" s="15"/>
      <c r="L79" s="15"/>
    </row>
    <row r="80" spans="1:74">
      <c r="A80" s="10" t="str">
        <f>IF(E80&lt;&gt;"",1+MAX($A$23:A79),"")</f>
        <v/>
      </c>
      <c r="K80" s="15"/>
      <c r="L80" s="15"/>
    </row>
    <row r="81" spans="1:12">
      <c r="A81" s="10" t="str">
        <f>IF(E81&lt;&gt;"",1+MAX($A$23:A80),"")</f>
        <v/>
      </c>
      <c r="K81" s="15"/>
      <c r="L81" s="15"/>
    </row>
    <row r="82" spans="1:12">
      <c r="A82" s="10" t="str">
        <f>IF(E82&lt;&gt;"",1+MAX($A$23:A81),"")</f>
        <v/>
      </c>
      <c r="K82" s="15"/>
      <c r="L82" s="15"/>
    </row>
    <row r="83" spans="1:12">
      <c r="A83" s="10" t="str">
        <f>IF(E83&lt;&gt;"",1+MAX($A$23:A82),"")</f>
        <v/>
      </c>
      <c r="K83" s="15"/>
      <c r="L83" s="15"/>
    </row>
    <row r="84" spans="1:12">
      <c r="A84" s="10" t="str">
        <f>IF(E84&lt;&gt;"",1+MAX($A$23:A83),"")</f>
        <v/>
      </c>
      <c r="K84" s="15"/>
      <c r="L84" s="15"/>
    </row>
    <row r="85" spans="1:12">
      <c r="A85" s="10" t="str">
        <f>IF(E85&lt;&gt;"",1+MAX($A$23:A84),"")</f>
        <v/>
      </c>
      <c r="K85" s="15"/>
      <c r="L85" s="15"/>
    </row>
    <row r="86" spans="1:12">
      <c r="A86" s="10" t="str">
        <f>IF(E86&lt;&gt;"",1+MAX($A$23:A85),"")</f>
        <v/>
      </c>
      <c r="K86" s="15"/>
      <c r="L86" s="15"/>
    </row>
    <row r="87" spans="1:12">
      <c r="A87" s="10" t="str">
        <f>IF(E87&lt;&gt;"",1+MAX($A$23:A86),"")</f>
        <v/>
      </c>
      <c r="K87" s="15"/>
      <c r="L87" s="15"/>
    </row>
    <row r="88" spans="1:12">
      <c r="A88" s="10" t="str">
        <f>IF(E88&lt;&gt;"",1+MAX($A$23:A87),"")</f>
        <v/>
      </c>
      <c r="K88" s="15"/>
      <c r="L88" s="15"/>
    </row>
    <row r="89" spans="1:12">
      <c r="A89" s="10" t="str">
        <f>IF(E89&lt;&gt;"",1+MAX($A$23:A88),"")</f>
        <v/>
      </c>
      <c r="K89" s="15"/>
      <c r="L89" s="15"/>
    </row>
    <row r="90" spans="1:12">
      <c r="A90" s="10" t="str">
        <f>IF(E90&lt;&gt;"",1+MAX($A$23:A89),"")</f>
        <v/>
      </c>
      <c r="K90" s="15"/>
      <c r="L90" s="15"/>
    </row>
    <row r="91" spans="1:12">
      <c r="A91" s="10" t="str">
        <f>IF(E91&lt;&gt;"",1+MAX($A$23:A90),"")</f>
        <v/>
      </c>
      <c r="K91" s="15"/>
      <c r="L91" s="15"/>
    </row>
    <row r="92" spans="1:12">
      <c r="A92" s="10" t="str">
        <f>IF(E92&lt;&gt;"",1+MAX($A$23:A91),"")</f>
        <v/>
      </c>
      <c r="K92" s="15"/>
      <c r="L92" s="15"/>
    </row>
    <row r="93" spans="1:12">
      <c r="A93" s="10" t="str">
        <f>IF(E93&lt;&gt;"",1+MAX($A$23:A92),"")</f>
        <v/>
      </c>
      <c r="K93" s="15"/>
      <c r="L93" s="15"/>
    </row>
    <row r="94" spans="1:12">
      <c r="A94" s="10" t="str">
        <f>IF(E94&lt;&gt;"",1+MAX($A$23:A93),"")</f>
        <v/>
      </c>
      <c r="K94" s="15"/>
      <c r="L94" s="15"/>
    </row>
    <row r="95" spans="1:12">
      <c r="A95" s="10" t="str">
        <f>IF(E95&lt;&gt;"",1+MAX($A$23:A94),"")</f>
        <v/>
      </c>
      <c r="K95" s="15"/>
      <c r="L95" s="15"/>
    </row>
    <row r="96" spans="1:12">
      <c r="A96" s="10" t="str">
        <f>IF(E96&lt;&gt;"",1+MAX($A$23:A95),"")</f>
        <v/>
      </c>
      <c r="K96" s="15"/>
      <c r="L96" s="15"/>
    </row>
    <row r="97" spans="1:12">
      <c r="A97" s="10" t="str">
        <f>IF(E97&lt;&gt;"",1+MAX($A$23:A96),"")</f>
        <v/>
      </c>
      <c r="K97" s="15"/>
      <c r="L97" s="15"/>
    </row>
    <row r="98" spans="1:12">
      <c r="A98" s="10" t="str">
        <f>IF(E98&lt;&gt;"",1+MAX($A$23:A97),"")</f>
        <v/>
      </c>
      <c r="K98" s="15"/>
      <c r="L98" s="15"/>
    </row>
    <row r="99" spans="1:12">
      <c r="A99" s="10" t="str">
        <f>IF(E99&lt;&gt;"",1+MAX($A$23:A98),"")</f>
        <v/>
      </c>
      <c r="K99" s="15"/>
      <c r="L99" s="15"/>
    </row>
    <row r="100" spans="1:12">
      <c r="A100" s="10" t="str">
        <f>IF(E100&lt;&gt;"",1+MAX($A$23:A99),"")</f>
        <v/>
      </c>
      <c r="K100" s="15"/>
      <c r="L100" s="15"/>
    </row>
    <row r="101" spans="1:12">
      <c r="A101" s="10" t="str">
        <f>IF(E101&lt;&gt;"",1+MAX($A$23:A100),"")</f>
        <v/>
      </c>
      <c r="K101" s="15"/>
      <c r="L101" s="15"/>
    </row>
    <row r="102" spans="1:12">
      <c r="A102" s="10" t="str">
        <f>IF(E102&lt;&gt;"",1+MAX($A$23:A101),"")</f>
        <v/>
      </c>
      <c r="K102" s="15"/>
      <c r="L102" s="15"/>
    </row>
    <row r="103" spans="1:12">
      <c r="A103" s="10" t="str">
        <f>IF(E103&lt;&gt;"",1+MAX($A$23:A102),"")</f>
        <v/>
      </c>
      <c r="K103" s="15"/>
      <c r="L103" s="15"/>
    </row>
    <row r="104" spans="1:12">
      <c r="A104" s="10" t="str">
        <f>IF(E104&lt;&gt;"",1+MAX($A$23:A103),"")</f>
        <v/>
      </c>
      <c r="K104" s="15"/>
      <c r="L104" s="15"/>
    </row>
    <row r="105" spans="1:12">
      <c r="A105" s="10" t="str">
        <f>IF(E105&lt;&gt;"",1+MAX($A$23:A104),"")</f>
        <v/>
      </c>
      <c r="K105" s="15"/>
      <c r="L105" s="15"/>
    </row>
    <row r="106" spans="1:12">
      <c r="A106" s="10" t="str">
        <f>IF(E106&lt;&gt;"",1+MAX($A$23:A105),"")</f>
        <v/>
      </c>
      <c r="K106" s="15"/>
      <c r="L106" s="15"/>
    </row>
    <row r="107" spans="1:12">
      <c r="A107" s="10" t="str">
        <f>IF(E107&lt;&gt;"",1+MAX($A$23:A106),"")</f>
        <v/>
      </c>
      <c r="K107" s="15"/>
      <c r="L107" s="15"/>
    </row>
    <row r="108" spans="1:12">
      <c r="A108" s="10" t="str">
        <f>IF(E108&lt;&gt;"",1+MAX($A$23:A107),"")</f>
        <v/>
      </c>
      <c r="K108" s="15"/>
      <c r="L108" s="15"/>
    </row>
    <row r="109" spans="1:12">
      <c r="A109" s="10" t="str">
        <f>IF(E109&lt;&gt;"",1+MAX($A$23:A108),"")</f>
        <v/>
      </c>
      <c r="K109" s="15"/>
      <c r="L109" s="15"/>
    </row>
    <row r="110" spans="1:12">
      <c r="A110" s="10" t="str">
        <f>IF(E110&lt;&gt;"",1+MAX($A$23:A109),"")</f>
        <v/>
      </c>
      <c r="K110" s="15"/>
      <c r="L110" s="15"/>
    </row>
    <row r="111" spans="1:12">
      <c r="A111" s="10" t="str">
        <f>IF(E111&lt;&gt;"",1+MAX($A$23:A110),"")</f>
        <v/>
      </c>
      <c r="K111" s="15"/>
      <c r="L111" s="15"/>
    </row>
    <row r="112" spans="1:12">
      <c r="A112" s="10" t="str">
        <f>IF(E112&lt;&gt;"",1+MAX($A$23:A111),"")</f>
        <v/>
      </c>
      <c r="K112" s="15"/>
      <c r="L112" s="15"/>
    </row>
    <row r="113" spans="1:12">
      <c r="A113" s="10" t="str">
        <f>IF(E113&lt;&gt;"",1+MAX($A$23:A112),"")</f>
        <v/>
      </c>
      <c r="K113" s="15"/>
      <c r="L113" s="15"/>
    </row>
    <row r="114" spans="1:12">
      <c r="A114" s="10" t="str">
        <f>IF(E114&lt;&gt;"",1+MAX($A$23:A113),"")</f>
        <v/>
      </c>
      <c r="K114" s="15"/>
      <c r="L114" s="15"/>
    </row>
    <row r="115" spans="1:12">
      <c r="A115" s="10" t="str">
        <f>IF(E115&lt;&gt;"",1+MAX($A$23:A114),"")</f>
        <v/>
      </c>
      <c r="K115" s="15"/>
      <c r="L115" s="15"/>
    </row>
    <row r="116" spans="1:12">
      <c r="A116" s="10" t="str">
        <f>IF(E116&lt;&gt;"",1+MAX($A$23:A115),"")</f>
        <v/>
      </c>
      <c r="K116" s="15"/>
      <c r="L116" s="15"/>
    </row>
    <row r="117" spans="1:12">
      <c r="A117" s="10" t="str">
        <f>IF(E117&lt;&gt;"",1+MAX($A$23:A116),"")</f>
        <v/>
      </c>
      <c r="K117" s="15"/>
      <c r="L117" s="15"/>
    </row>
    <row r="118" spans="1:12">
      <c r="A118" s="10" t="str">
        <f>IF(E118&lt;&gt;"",1+MAX($A$23:A117),"")</f>
        <v/>
      </c>
      <c r="K118" s="15"/>
      <c r="L118" s="15"/>
    </row>
    <row r="119" spans="1:12">
      <c r="A119" s="10" t="str">
        <f>IF(E119&lt;&gt;"",1+MAX($A$23:A118),"")</f>
        <v/>
      </c>
      <c r="K119" s="15"/>
      <c r="L119" s="15"/>
    </row>
    <row r="120" spans="1:12">
      <c r="A120" s="10" t="str">
        <f>IF(E120&lt;&gt;"",1+MAX($A$23:A119),"")</f>
        <v/>
      </c>
      <c r="K120" s="15"/>
      <c r="L120" s="15"/>
    </row>
    <row r="121" spans="1:12">
      <c r="A121" s="10" t="str">
        <f>IF(E121&lt;&gt;"",1+MAX($A$23:A120),"")</f>
        <v/>
      </c>
      <c r="K121" s="15"/>
      <c r="L121" s="15"/>
    </row>
    <row r="122" spans="1:12">
      <c r="A122" s="10" t="str">
        <f>IF(E122&lt;&gt;"",1+MAX($A$23:A121),"")</f>
        <v/>
      </c>
      <c r="K122" s="15"/>
      <c r="L122" s="15"/>
    </row>
    <row r="123" spans="1:12">
      <c r="A123" s="10" t="str">
        <f>IF(E123&lt;&gt;"",1+MAX($A$23:A122),"")</f>
        <v/>
      </c>
      <c r="K123" s="15"/>
      <c r="L123" s="15"/>
    </row>
    <row r="124" spans="1:12">
      <c r="A124" s="10" t="str">
        <f>IF(E124&lt;&gt;"",1+MAX($A$23:A123),"")</f>
        <v/>
      </c>
      <c r="K124" s="15"/>
      <c r="L124" s="15"/>
    </row>
    <row r="125" spans="1:12">
      <c r="A125" s="10" t="str">
        <f>IF(E125&lt;&gt;"",1+MAX($A$23:A124),"")</f>
        <v/>
      </c>
      <c r="K125" s="15"/>
      <c r="L125" s="15"/>
    </row>
    <row r="126" spans="1:12">
      <c r="A126" s="10" t="str">
        <f>IF(E126&lt;&gt;"",1+MAX($A$23:A125),"")</f>
        <v/>
      </c>
      <c r="K126" s="15"/>
      <c r="L126" s="15"/>
    </row>
    <row r="127" spans="1:12">
      <c r="A127" s="10" t="str">
        <f>IF(E127&lt;&gt;"",1+MAX($A$23:A126),"")</f>
        <v/>
      </c>
      <c r="K127" s="15"/>
      <c r="L127" s="15"/>
    </row>
    <row r="128" spans="1:12">
      <c r="A128" s="10" t="str">
        <f>IF(E128&lt;&gt;"",1+MAX($A$23:A127),"")</f>
        <v/>
      </c>
      <c r="K128" s="15"/>
      <c r="L128" s="15"/>
    </row>
    <row r="129" spans="1:12">
      <c r="A129" s="10" t="str">
        <f>IF(E129&lt;&gt;"",1+MAX($A$23:A128),"")</f>
        <v/>
      </c>
      <c r="K129" s="15"/>
      <c r="L129" s="15"/>
    </row>
    <row r="130" spans="1:12">
      <c r="A130" s="10" t="str">
        <f>IF(E130&lt;&gt;"",1+MAX($A$23:A129),"")</f>
        <v/>
      </c>
      <c r="K130" s="15"/>
      <c r="L130" s="15"/>
    </row>
    <row r="131" spans="1:12">
      <c r="A131" s="10" t="str">
        <f>IF(E131&lt;&gt;"",1+MAX($A$23:A130),"")</f>
        <v/>
      </c>
      <c r="K131" s="15"/>
      <c r="L131" s="15"/>
    </row>
    <row r="132" spans="1:12">
      <c r="A132" s="10" t="str">
        <f>IF(E132&lt;&gt;"",1+MAX($A$23:A131),"")</f>
        <v/>
      </c>
      <c r="K132" s="15"/>
      <c r="L132" s="15"/>
    </row>
    <row r="133" spans="1:12">
      <c r="A133" s="10" t="str">
        <f>IF(E133&lt;&gt;"",1+MAX($A$23:A132),"")</f>
        <v/>
      </c>
      <c r="K133" s="15"/>
      <c r="L133" s="15"/>
    </row>
    <row r="134" spans="1:12">
      <c r="A134" s="10" t="str">
        <f>IF(E134&lt;&gt;"",1+MAX($A$23:A133),"")</f>
        <v/>
      </c>
      <c r="K134" s="15"/>
      <c r="L134" s="15"/>
    </row>
    <row r="135" spans="1:12">
      <c r="A135" s="10" t="str">
        <f>IF(E135&lt;&gt;"",1+MAX($A$23:A134),"")</f>
        <v/>
      </c>
      <c r="K135" s="15"/>
      <c r="L135" s="15"/>
    </row>
    <row r="136" spans="1:12">
      <c r="A136" s="10" t="str">
        <f>IF(E136&lt;&gt;"",1+MAX($A$23:A135),"")</f>
        <v/>
      </c>
      <c r="K136" s="15"/>
      <c r="L136" s="15"/>
    </row>
    <row r="137" spans="1:12">
      <c r="A137" s="10" t="str">
        <f>IF(E137&lt;&gt;"",1+MAX($A$23:A136),"")</f>
        <v/>
      </c>
      <c r="K137" s="15"/>
      <c r="L137" s="15"/>
    </row>
    <row r="138" spans="1:12">
      <c r="A138" s="10" t="str">
        <f>IF(E138&lt;&gt;"",1+MAX($A$23:A137),"")</f>
        <v/>
      </c>
      <c r="K138" s="15"/>
      <c r="L138" s="15"/>
    </row>
    <row r="139" spans="1:12">
      <c r="A139" s="10" t="str">
        <f>IF(E139&lt;&gt;"",1+MAX($A$23:A138),"")</f>
        <v/>
      </c>
      <c r="K139" s="15"/>
      <c r="L139" s="15"/>
    </row>
    <row r="140" spans="1:12">
      <c r="A140" s="10" t="str">
        <f>IF(E140&lt;&gt;"",1+MAX($A$23:A139),"")</f>
        <v/>
      </c>
      <c r="K140" s="15"/>
      <c r="L140" s="15"/>
    </row>
    <row r="141" spans="1:12">
      <c r="A141" s="10" t="str">
        <f>IF(E141&lt;&gt;"",1+MAX($A$23:A140),"")</f>
        <v/>
      </c>
      <c r="K141" s="15"/>
      <c r="L141" s="15"/>
    </row>
    <row r="142" spans="1:12">
      <c r="A142" s="10" t="str">
        <f>IF(E142&lt;&gt;"",1+MAX($A$23:A141),"")</f>
        <v/>
      </c>
      <c r="K142" s="15"/>
      <c r="L142" s="15"/>
    </row>
    <row r="143" spans="1:12">
      <c r="A143" s="10" t="str">
        <f>IF(E143&lt;&gt;"",1+MAX($A$23:A142),"")</f>
        <v/>
      </c>
      <c r="K143" s="15"/>
      <c r="L143" s="15"/>
    </row>
    <row r="144" spans="1:12">
      <c r="A144" s="10" t="str">
        <f>IF(E144&lt;&gt;"",1+MAX($A$23:A143),"")</f>
        <v/>
      </c>
      <c r="K144" s="15"/>
      <c r="L144" s="15"/>
    </row>
    <row r="145" spans="1:12">
      <c r="A145" s="10" t="str">
        <f>IF(E145&lt;&gt;"",1+MAX($A$23:A144),"")</f>
        <v/>
      </c>
      <c r="K145" s="15"/>
      <c r="L145" s="15"/>
    </row>
    <row r="146" spans="1:12">
      <c r="A146" s="10" t="str">
        <f>IF(E146&lt;&gt;"",1+MAX($A$23:A145),"")</f>
        <v/>
      </c>
      <c r="K146" s="15"/>
      <c r="L146" s="15"/>
    </row>
    <row r="147" spans="1:12">
      <c r="A147" s="10" t="str">
        <f>IF(E147&lt;&gt;"",1+MAX($A$23:A146),"")</f>
        <v/>
      </c>
      <c r="K147" s="15"/>
      <c r="L147" s="15"/>
    </row>
    <row r="148" spans="1:12">
      <c r="A148" s="10" t="str">
        <f>IF(E148&lt;&gt;"",1+MAX($A$23:A147),"")</f>
        <v/>
      </c>
      <c r="K148" s="15"/>
      <c r="L148" s="15"/>
    </row>
    <row r="149" spans="1:12">
      <c r="A149" s="10" t="str">
        <f>IF(E149&lt;&gt;"",1+MAX($A$23:A148),"")</f>
        <v/>
      </c>
      <c r="K149" s="15"/>
      <c r="L149" s="15"/>
    </row>
    <row r="150" spans="1:12">
      <c r="A150" s="10" t="str">
        <f>IF(E150&lt;&gt;"",1+MAX($A$23:A149),"")</f>
        <v/>
      </c>
      <c r="K150" s="15"/>
      <c r="L150" s="15"/>
    </row>
    <row r="151" spans="1:12">
      <c r="A151" s="10" t="str">
        <f>IF(E151&lt;&gt;"",1+MAX($A$23:A150),"")</f>
        <v/>
      </c>
      <c r="K151" s="15"/>
      <c r="L151" s="15"/>
    </row>
    <row r="152" spans="1:12">
      <c r="A152" s="10" t="str">
        <f>IF(E152&lt;&gt;"",1+MAX($A$23:A151),"")</f>
        <v/>
      </c>
      <c r="K152" s="15"/>
      <c r="L152" s="15"/>
    </row>
    <row r="153" spans="1:12">
      <c r="A153" s="10" t="str">
        <f>IF(E153&lt;&gt;"",1+MAX($A$23:A152),"")</f>
        <v/>
      </c>
      <c r="K153" s="15"/>
      <c r="L153" s="15"/>
    </row>
    <row r="154" spans="1:12">
      <c r="A154" s="10" t="str">
        <f>IF(E154&lt;&gt;"",1+MAX($A$23:A153),"")</f>
        <v/>
      </c>
      <c r="K154" s="15"/>
      <c r="L154" s="15"/>
    </row>
    <row r="155" spans="1:12">
      <c r="A155" s="10" t="str">
        <f>IF(E155&lt;&gt;"",1+MAX($A$23:A154),"")</f>
        <v/>
      </c>
      <c r="K155" s="15"/>
      <c r="L155" s="15"/>
    </row>
    <row r="156" spans="1:12">
      <c r="A156" s="10" t="str">
        <f>IF(E156&lt;&gt;"",1+MAX($A$23:A155),"")</f>
        <v/>
      </c>
      <c r="K156" s="15"/>
      <c r="L156" s="15"/>
    </row>
    <row r="157" spans="1:12">
      <c r="A157" s="10" t="str">
        <f>IF(E157&lt;&gt;"",1+MAX($A$23:A156),"")</f>
        <v/>
      </c>
      <c r="K157" s="15"/>
      <c r="L157" s="15"/>
    </row>
    <row r="158" spans="1:12">
      <c r="A158" s="10" t="str">
        <f>IF(E158&lt;&gt;"",1+MAX($A$23:A157),"")</f>
        <v/>
      </c>
      <c r="K158" s="15"/>
      <c r="L158" s="15"/>
    </row>
    <row r="159" spans="1:12">
      <c r="A159" s="10" t="str">
        <f>IF(E159&lt;&gt;"",1+MAX($A$23:A158),"")</f>
        <v/>
      </c>
      <c r="K159" s="15"/>
      <c r="L159" s="15"/>
    </row>
    <row r="160" spans="1:12">
      <c r="A160" s="10" t="str">
        <f>IF(E160&lt;&gt;"",1+MAX($A$23:A159),"")</f>
        <v/>
      </c>
      <c r="K160" s="15"/>
      <c r="L160" s="15"/>
    </row>
    <row r="161" spans="1:12">
      <c r="A161" s="10" t="str">
        <f>IF(E161&lt;&gt;"",1+MAX($A$23:A160),"")</f>
        <v/>
      </c>
      <c r="K161" s="15"/>
      <c r="L161" s="15"/>
    </row>
    <row r="162" spans="1:12">
      <c r="A162" s="10" t="str">
        <f>IF(E162&lt;&gt;"",1+MAX($A$23:A161),"")</f>
        <v/>
      </c>
      <c r="K162" s="15"/>
      <c r="L162" s="15"/>
    </row>
    <row r="163" spans="1:12">
      <c r="A163" s="10" t="str">
        <f>IF(E163&lt;&gt;"",1+MAX($A$23:A162),"")</f>
        <v/>
      </c>
      <c r="K163" s="15"/>
      <c r="L163" s="15"/>
    </row>
    <row r="164" spans="1:12">
      <c r="A164" s="10" t="str">
        <f>IF(E164&lt;&gt;"",1+MAX($A$23:A163),"")</f>
        <v/>
      </c>
      <c r="K164" s="15"/>
      <c r="L164" s="15"/>
    </row>
    <row r="165" spans="1:12">
      <c r="A165" s="10" t="str">
        <f>IF(E165&lt;&gt;"",1+MAX($A$23:A164),"")</f>
        <v/>
      </c>
      <c r="K165" s="15"/>
      <c r="L165" s="15"/>
    </row>
    <row r="166" spans="1:12">
      <c r="A166" s="10" t="str">
        <f>IF(E166&lt;&gt;"",1+MAX($A$23:A165),"")</f>
        <v/>
      </c>
      <c r="K166" s="15"/>
      <c r="L166" s="15"/>
    </row>
    <row r="167" spans="1:12">
      <c r="A167" s="10" t="str">
        <f>IF(E167&lt;&gt;"",1+MAX($A$23:A166),"")</f>
        <v/>
      </c>
      <c r="K167" s="15"/>
      <c r="L167" s="15"/>
    </row>
    <row r="168" spans="1:12">
      <c r="A168" s="10" t="str">
        <f>IF(E168&lt;&gt;"",1+MAX($A$23:A167),"")</f>
        <v/>
      </c>
      <c r="K168" s="15"/>
      <c r="L168" s="15"/>
    </row>
    <row r="169" spans="1:12">
      <c r="A169" s="10" t="str">
        <f>IF(E169&lt;&gt;"",1+MAX($A$23:A168),"")</f>
        <v/>
      </c>
      <c r="K169" s="15"/>
      <c r="L169" s="15"/>
    </row>
    <row r="170" spans="1:12">
      <c r="A170" s="10" t="str">
        <f>IF(E170&lt;&gt;"",1+MAX($A$23:A169),"")</f>
        <v/>
      </c>
      <c r="K170" s="15"/>
      <c r="L170" s="15"/>
    </row>
    <row r="171" spans="1:12">
      <c r="A171" s="10" t="str">
        <f>IF(E171&lt;&gt;"",1+MAX($A$23:A170),"")</f>
        <v/>
      </c>
      <c r="K171" s="15"/>
      <c r="L171" s="15"/>
    </row>
    <row r="172" spans="1:12">
      <c r="A172" s="10" t="str">
        <f>IF(E172&lt;&gt;"",1+MAX($A$23:A171),"")</f>
        <v/>
      </c>
      <c r="K172" s="15"/>
      <c r="L172" s="15"/>
    </row>
    <row r="173" spans="1:12">
      <c r="A173" s="10" t="str">
        <f>IF(E173&lt;&gt;"",1+MAX($A$23:A172),"")</f>
        <v/>
      </c>
      <c r="K173" s="15"/>
      <c r="L173" s="15"/>
    </row>
    <row r="174" spans="1:12">
      <c r="A174" s="10" t="str">
        <f>IF(E174&lt;&gt;"",1+MAX($A$23:A173),"")</f>
        <v/>
      </c>
      <c r="K174" s="15"/>
      <c r="L174" s="15"/>
    </row>
    <row r="175" spans="1:12">
      <c r="A175" s="10" t="str">
        <f>IF(E175&lt;&gt;"",1+MAX($A$23:A174),"")</f>
        <v/>
      </c>
      <c r="K175" s="15"/>
      <c r="L175" s="15"/>
    </row>
    <row r="176" spans="1:12">
      <c r="A176" s="10" t="str">
        <f>IF(E176&lt;&gt;"",1+MAX($A$23:A175),"")</f>
        <v/>
      </c>
      <c r="K176" s="15"/>
      <c r="L176" s="15"/>
    </row>
    <row r="177" spans="1:12">
      <c r="A177" s="10" t="str">
        <f>IF(E177&lt;&gt;"",1+MAX($A$23:A176),"")</f>
        <v/>
      </c>
      <c r="K177" s="15"/>
      <c r="L177" s="15"/>
    </row>
    <row r="178" spans="1:12">
      <c r="A178" s="10" t="str">
        <f>IF(E178&lt;&gt;"",1+MAX($A$23:A177),"")</f>
        <v/>
      </c>
      <c r="K178" s="15"/>
      <c r="L178" s="15"/>
    </row>
    <row r="179" spans="1:12">
      <c r="A179" s="10" t="str">
        <f>IF(E179&lt;&gt;"",1+MAX($A$23:A178),"")</f>
        <v/>
      </c>
      <c r="K179" s="15"/>
      <c r="L179" s="15"/>
    </row>
    <row r="180" spans="1:12">
      <c r="A180" s="10" t="str">
        <f>IF(E180&lt;&gt;"",1+MAX($A$23:A179),"")</f>
        <v/>
      </c>
      <c r="K180" s="15"/>
      <c r="L180" s="15"/>
    </row>
    <row r="181" spans="1:12">
      <c r="A181" s="10" t="str">
        <f>IF(E181&lt;&gt;"",1+MAX($A$23:A180),"")</f>
        <v/>
      </c>
      <c r="K181" s="15"/>
      <c r="L181" s="15"/>
    </row>
    <row r="182" spans="1:12">
      <c r="A182" s="10" t="str">
        <f>IF(E182&lt;&gt;"",1+MAX($A$23:A181),"")</f>
        <v/>
      </c>
      <c r="K182" s="15"/>
      <c r="L182" s="15"/>
    </row>
    <row r="183" spans="1:12">
      <c r="K183" s="15"/>
      <c r="L183" s="15"/>
    </row>
    <row r="184" spans="1:12">
      <c r="K184" s="15"/>
      <c r="L184" s="15"/>
    </row>
    <row r="185" spans="1:12">
      <c r="K185" s="15"/>
      <c r="L185" s="15"/>
    </row>
    <row r="186" spans="1:12">
      <c r="K186" s="15"/>
      <c r="L186" s="15"/>
    </row>
    <row r="187" spans="1:12">
      <c r="K187" s="15"/>
      <c r="L187" s="15"/>
    </row>
    <row r="188" spans="1:12">
      <c r="K188" s="15"/>
      <c r="L188" s="15"/>
    </row>
    <row r="189" spans="1:12">
      <c r="K189" s="15"/>
      <c r="L189" s="15"/>
    </row>
    <row r="190" spans="1:12">
      <c r="K190" s="15"/>
      <c r="L190" s="15"/>
    </row>
    <row r="191" spans="1:12">
      <c r="K191" s="15"/>
      <c r="L191" s="15"/>
    </row>
    <row r="192" spans="1:12">
      <c r="K192" s="15"/>
      <c r="L192" s="15"/>
    </row>
    <row r="193" spans="11:12">
      <c r="K193" s="15"/>
      <c r="L193" s="15"/>
    </row>
    <row r="194" spans="11:12">
      <c r="K194" s="15"/>
      <c r="L194" s="15"/>
    </row>
    <row r="195" spans="11:12">
      <c r="K195" s="15"/>
      <c r="L195" s="15"/>
    </row>
    <row r="196" spans="11:12">
      <c r="K196" s="15"/>
      <c r="L196" s="15"/>
    </row>
    <row r="197" spans="11:12">
      <c r="K197" s="15"/>
      <c r="L197" s="15"/>
    </row>
    <row r="198" spans="11:12">
      <c r="K198" s="15"/>
      <c r="L198" s="15"/>
    </row>
    <row r="199" spans="11:12">
      <c r="K199" s="15"/>
      <c r="L199" s="15"/>
    </row>
    <row r="200" spans="11:12">
      <c r="K200" s="15"/>
      <c r="L200" s="15"/>
    </row>
    <row r="201" spans="11:12">
      <c r="K201" s="15"/>
      <c r="L201" s="15"/>
    </row>
    <row r="202" spans="11:12">
      <c r="K202" s="15"/>
      <c r="L202" s="15"/>
    </row>
    <row r="203" spans="11:12">
      <c r="K203" s="15"/>
      <c r="L203" s="15"/>
    </row>
    <row r="204" spans="11:12">
      <c r="K204" s="15"/>
      <c r="L204" s="15"/>
    </row>
    <row r="205" spans="11:12">
      <c r="K205" s="15"/>
      <c r="L205" s="15"/>
    </row>
    <row r="206" spans="11:12">
      <c r="K206" s="15"/>
      <c r="L206" s="15"/>
    </row>
    <row r="207" spans="11:12">
      <c r="K207" s="15"/>
      <c r="L207" s="15"/>
    </row>
    <row r="208" spans="11:12">
      <c r="K208" s="15"/>
      <c r="L208" s="15"/>
    </row>
    <row r="209" spans="11:12">
      <c r="K209" s="15"/>
      <c r="L209" s="15"/>
    </row>
    <row r="210" spans="11:12">
      <c r="K210" s="15"/>
      <c r="L210" s="15"/>
    </row>
    <row r="211" spans="11:12">
      <c r="K211" s="15"/>
      <c r="L211" s="15"/>
    </row>
    <row r="212" spans="11:12">
      <c r="K212" s="15"/>
      <c r="L212" s="15"/>
    </row>
    <row r="213" spans="11:12">
      <c r="K213" s="15"/>
      <c r="L213" s="15"/>
    </row>
    <row r="214" spans="11:12">
      <c r="K214" s="15"/>
      <c r="L214" s="15"/>
    </row>
    <row r="215" spans="11:12">
      <c r="K215" s="15"/>
      <c r="L215" s="15"/>
    </row>
    <row r="216" spans="11:12">
      <c r="K216" s="15"/>
      <c r="L216" s="15"/>
    </row>
    <row r="217" spans="11:12">
      <c r="K217" s="15"/>
      <c r="L217" s="15"/>
    </row>
    <row r="218" spans="11:12">
      <c r="K218" s="15"/>
      <c r="L218" s="15"/>
    </row>
    <row r="219" spans="11:12">
      <c r="K219" s="15"/>
      <c r="L219" s="15"/>
    </row>
    <row r="220" spans="11:12">
      <c r="K220" s="15"/>
      <c r="L220" s="15"/>
    </row>
    <row r="221" spans="11:12">
      <c r="K221" s="15"/>
      <c r="L221" s="15"/>
    </row>
    <row r="222" spans="11:12">
      <c r="K222" s="15"/>
      <c r="L222" s="15"/>
    </row>
    <row r="223" spans="11:12">
      <c r="K223" s="15"/>
      <c r="L223" s="15"/>
    </row>
    <row r="224" spans="11:12">
      <c r="K224" s="15"/>
      <c r="L224" s="15"/>
    </row>
    <row r="225" spans="11:12">
      <c r="K225" s="15"/>
      <c r="L225" s="15"/>
    </row>
    <row r="226" spans="11:12">
      <c r="K226" s="15"/>
      <c r="L226" s="15"/>
    </row>
    <row r="227" spans="11:12">
      <c r="K227" s="15"/>
      <c r="L227" s="15"/>
    </row>
    <row r="228" spans="11:12">
      <c r="K228" s="15"/>
      <c r="L228" s="15"/>
    </row>
    <row r="229" spans="11:12">
      <c r="K229" s="15"/>
      <c r="L229" s="15"/>
    </row>
    <row r="230" spans="11:12">
      <c r="K230" s="15"/>
      <c r="L230" s="15"/>
    </row>
    <row r="231" spans="11:12">
      <c r="K231" s="15"/>
      <c r="L231" s="15"/>
    </row>
    <row r="232" spans="11:12">
      <c r="K232" s="15"/>
      <c r="L232" s="15"/>
    </row>
    <row r="233" spans="11:12">
      <c r="K233" s="15"/>
      <c r="L233" s="15"/>
    </row>
    <row r="234" spans="11:12">
      <c r="K234" s="15"/>
      <c r="L234" s="15"/>
    </row>
    <row r="235" spans="11:12">
      <c r="K235" s="15"/>
      <c r="L235" s="15"/>
    </row>
    <row r="236" spans="11:12">
      <c r="K236" s="15"/>
      <c r="L236" s="15"/>
    </row>
    <row r="237" spans="11:12">
      <c r="K237" s="15"/>
      <c r="L237" s="15"/>
    </row>
    <row r="238" spans="11:12">
      <c r="K238" s="15"/>
      <c r="L238" s="15"/>
    </row>
    <row r="239" spans="11:12">
      <c r="K239" s="15"/>
      <c r="L239" s="15"/>
    </row>
    <row r="240" spans="11:12">
      <c r="K240" s="15"/>
      <c r="L240" s="15"/>
    </row>
    <row r="241" spans="11:12">
      <c r="K241" s="15"/>
      <c r="L241" s="15"/>
    </row>
    <row r="242" spans="11:12">
      <c r="K242" s="15"/>
      <c r="L242" s="15"/>
    </row>
    <row r="243" spans="11:12">
      <c r="K243" s="15"/>
      <c r="L243" s="15"/>
    </row>
    <row r="244" spans="11:12">
      <c r="K244" s="15"/>
      <c r="L244" s="15"/>
    </row>
    <row r="245" spans="11:12">
      <c r="K245" s="15"/>
      <c r="L245" s="15"/>
    </row>
    <row r="246" spans="11:12">
      <c r="K246" s="15"/>
      <c r="L246" s="15"/>
    </row>
    <row r="247" spans="11:12">
      <c r="K247" s="15"/>
      <c r="L247" s="15"/>
    </row>
    <row r="248" spans="11:12">
      <c r="K248" s="15"/>
      <c r="L248" s="15"/>
    </row>
    <row r="249" spans="11:12">
      <c r="K249" s="15"/>
      <c r="L249" s="15"/>
    </row>
    <row r="250" spans="11:12">
      <c r="K250" s="15"/>
      <c r="L250" s="15"/>
    </row>
    <row r="251" spans="11:12">
      <c r="K251" s="15"/>
      <c r="L251" s="15"/>
    </row>
    <row r="252" spans="11:12">
      <c r="K252" s="15"/>
      <c r="L252" s="15"/>
    </row>
    <row r="253" spans="11:12">
      <c r="K253" s="15"/>
      <c r="L253" s="15"/>
    </row>
    <row r="254" spans="11:12">
      <c r="K254" s="15"/>
      <c r="L254" s="15"/>
    </row>
    <row r="255" spans="11:12">
      <c r="K255" s="15"/>
      <c r="L255" s="15"/>
    </row>
    <row r="256" spans="11:12">
      <c r="K256" s="15"/>
      <c r="L256" s="15"/>
    </row>
    <row r="257" spans="11:12">
      <c r="K257" s="15"/>
      <c r="L257" s="15"/>
    </row>
    <row r="258" spans="11:12">
      <c r="K258" s="15"/>
      <c r="L258" s="15"/>
    </row>
    <row r="259" spans="11:12">
      <c r="K259" s="15"/>
      <c r="L259" s="15"/>
    </row>
    <row r="260" spans="11:12">
      <c r="K260" s="15"/>
      <c r="L260" s="15"/>
    </row>
    <row r="261" spans="11:12">
      <c r="K261" s="15"/>
      <c r="L261" s="15"/>
    </row>
    <row r="262" spans="11:12">
      <c r="K262" s="15"/>
      <c r="L262" s="15"/>
    </row>
    <row r="263" spans="11:12">
      <c r="K263" s="15"/>
      <c r="L263" s="15"/>
    </row>
    <row r="264" spans="11:12">
      <c r="K264" s="15"/>
      <c r="L264" s="15"/>
    </row>
    <row r="265" spans="11:12">
      <c r="K265" s="15"/>
      <c r="L265" s="15"/>
    </row>
    <row r="266" spans="11:12">
      <c r="K266" s="15"/>
      <c r="L266" s="15"/>
    </row>
    <row r="267" spans="11:12">
      <c r="K267" s="15"/>
      <c r="L267" s="15"/>
    </row>
    <row r="268" spans="11:12">
      <c r="K268" s="15"/>
      <c r="L268" s="15"/>
    </row>
    <row r="269" spans="11:12">
      <c r="K269" s="15"/>
      <c r="L269" s="15"/>
    </row>
    <row r="270" spans="11:12">
      <c r="K270" s="15"/>
      <c r="L270" s="15"/>
    </row>
    <row r="271" spans="11:12">
      <c r="K271" s="15"/>
      <c r="L271" s="15"/>
    </row>
    <row r="272" spans="11:12">
      <c r="K272" s="15"/>
      <c r="L272" s="15"/>
    </row>
    <row r="273" spans="11:12">
      <c r="K273" s="15"/>
      <c r="L273" s="15"/>
    </row>
    <row r="274" spans="11:12">
      <c r="K274" s="15"/>
      <c r="L274" s="15"/>
    </row>
    <row r="275" spans="11:12">
      <c r="K275" s="15"/>
      <c r="L275" s="15"/>
    </row>
    <row r="276" spans="11:12">
      <c r="K276" s="15"/>
      <c r="L276" s="15"/>
    </row>
    <row r="277" spans="11:12">
      <c r="K277" s="15"/>
      <c r="L277" s="15"/>
    </row>
    <row r="278" spans="11:12">
      <c r="K278" s="15"/>
      <c r="L278" s="15"/>
    </row>
    <row r="279" spans="11:12">
      <c r="K279" s="15"/>
      <c r="L279" s="15"/>
    </row>
    <row r="280" spans="11:12">
      <c r="K280" s="15"/>
      <c r="L280" s="15"/>
    </row>
    <row r="281" spans="11:12">
      <c r="K281" s="15"/>
      <c r="L281" s="15"/>
    </row>
    <row r="282" spans="11:12">
      <c r="K282" s="15"/>
      <c r="L282" s="15"/>
    </row>
    <row r="283" spans="11:12">
      <c r="K283" s="15"/>
      <c r="L283" s="15"/>
    </row>
    <row r="284" spans="11:12">
      <c r="K284" s="15"/>
      <c r="L284" s="15"/>
    </row>
    <row r="285" spans="11:12">
      <c r="K285" s="15"/>
      <c r="L285" s="15"/>
    </row>
    <row r="286" spans="11:12">
      <c r="K286" s="15"/>
      <c r="L286" s="15"/>
    </row>
    <row r="287" spans="11:12">
      <c r="K287" s="15"/>
      <c r="L287" s="15"/>
    </row>
    <row r="288" spans="11:12">
      <c r="K288" s="15"/>
      <c r="L288" s="15"/>
    </row>
    <row r="289" spans="11:12">
      <c r="K289" s="15"/>
      <c r="L289" s="15"/>
    </row>
    <row r="290" spans="11:12">
      <c r="K290" s="15"/>
      <c r="L290" s="15"/>
    </row>
    <row r="291" spans="11:12">
      <c r="K291" s="15"/>
      <c r="L291" s="15"/>
    </row>
    <row r="292" spans="11:12">
      <c r="K292" s="15"/>
      <c r="L292" s="15"/>
    </row>
    <row r="293" spans="11:12">
      <c r="K293" s="15"/>
      <c r="L293" s="15"/>
    </row>
    <row r="294" spans="11:12">
      <c r="K294" s="15"/>
      <c r="L294" s="15"/>
    </row>
    <row r="295" spans="11:12">
      <c r="K295" s="15"/>
      <c r="L295" s="15"/>
    </row>
    <row r="296" spans="11:12">
      <c r="K296" s="15"/>
      <c r="L296" s="15"/>
    </row>
    <row r="297" spans="11:12">
      <c r="K297" s="15"/>
      <c r="L297" s="15"/>
    </row>
    <row r="298" spans="11:12">
      <c r="K298" s="15"/>
      <c r="L298" s="15"/>
    </row>
    <row r="299" spans="11:12">
      <c r="K299" s="15"/>
      <c r="L299" s="15"/>
    </row>
    <row r="300" spans="11:12">
      <c r="K300" s="15"/>
      <c r="L300" s="15"/>
    </row>
    <row r="301" spans="11:12">
      <c r="K301" s="15"/>
      <c r="L301" s="15"/>
    </row>
    <row r="302" spans="11:12">
      <c r="K302" s="15"/>
      <c r="L302" s="15"/>
    </row>
    <row r="303" spans="11:12">
      <c r="K303" s="15"/>
      <c r="L303" s="15"/>
    </row>
    <row r="304" spans="11:12">
      <c r="K304" s="15"/>
      <c r="L304" s="15"/>
    </row>
    <row r="305" spans="11:12">
      <c r="K305" s="15"/>
      <c r="L305" s="15"/>
    </row>
    <row r="306" spans="11:12">
      <c r="K306" s="15"/>
      <c r="L306" s="15"/>
    </row>
    <row r="307" spans="11:12">
      <c r="K307" s="15"/>
      <c r="L307" s="15"/>
    </row>
    <row r="308" spans="11:12">
      <c r="K308" s="15"/>
      <c r="L308" s="15"/>
    </row>
    <row r="309" spans="11:12">
      <c r="K309" s="15"/>
      <c r="L309" s="15"/>
    </row>
    <row r="310" spans="11:12">
      <c r="K310" s="15"/>
      <c r="L310" s="15"/>
    </row>
    <row r="311" spans="11:12">
      <c r="K311" s="15"/>
      <c r="L311" s="15"/>
    </row>
    <row r="312" spans="11:12">
      <c r="K312" s="15"/>
      <c r="L312" s="15"/>
    </row>
    <row r="313" spans="11:12">
      <c r="K313" s="15"/>
      <c r="L313" s="15"/>
    </row>
    <row r="314" spans="11:12">
      <c r="K314" s="15"/>
      <c r="L314" s="15"/>
    </row>
    <row r="315" spans="11:12">
      <c r="K315" s="15"/>
      <c r="L315" s="15"/>
    </row>
    <row r="316" spans="11:12">
      <c r="K316" s="15"/>
      <c r="L316" s="15"/>
    </row>
    <row r="317" spans="11:12">
      <c r="K317" s="15"/>
      <c r="L317" s="15"/>
    </row>
    <row r="318" spans="11:12">
      <c r="K318" s="15"/>
      <c r="L318" s="15"/>
    </row>
    <row r="319" spans="11:12">
      <c r="K319" s="15"/>
      <c r="L319" s="15"/>
    </row>
    <row r="320" spans="11:12">
      <c r="K320" s="15"/>
      <c r="L320" s="15"/>
    </row>
    <row r="321" spans="11:12">
      <c r="K321" s="15"/>
      <c r="L321" s="15"/>
    </row>
    <row r="322" spans="11:12">
      <c r="K322" s="15"/>
      <c r="L322" s="15"/>
    </row>
    <row r="323" spans="11:12">
      <c r="K323" s="15"/>
      <c r="L323" s="15"/>
    </row>
    <row r="324" spans="11:12">
      <c r="K324" s="15"/>
      <c r="L324" s="15"/>
    </row>
    <row r="325" spans="11:12">
      <c r="K325" s="15"/>
      <c r="L325" s="15"/>
    </row>
    <row r="326" spans="11:12">
      <c r="K326" s="15"/>
      <c r="L326" s="15"/>
    </row>
    <row r="327" spans="11:12">
      <c r="K327" s="15"/>
      <c r="L327" s="15"/>
    </row>
    <row r="328" spans="11:12">
      <c r="K328" s="15"/>
      <c r="L328" s="15"/>
    </row>
    <row r="329" spans="11:12">
      <c r="K329" s="15"/>
      <c r="L329" s="15"/>
    </row>
    <row r="330" spans="11:12">
      <c r="K330" s="15"/>
      <c r="L330" s="15"/>
    </row>
    <row r="331" spans="11:12">
      <c r="K331" s="15"/>
      <c r="L331" s="15"/>
    </row>
    <row r="332" spans="11:12">
      <c r="K332" s="15"/>
      <c r="L332" s="15"/>
    </row>
    <row r="333" spans="11:12">
      <c r="K333" s="15"/>
      <c r="L333" s="15"/>
    </row>
    <row r="334" spans="11:12">
      <c r="K334" s="15"/>
      <c r="L334" s="15"/>
    </row>
    <row r="335" spans="11:12">
      <c r="K335" s="15"/>
      <c r="L335" s="15"/>
    </row>
    <row r="336" spans="11:12">
      <c r="K336" s="15"/>
      <c r="L336" s="15"/>
    </row>
    <row r="337" spans="11:12">
      <c r="K337" s="15"/>
      <c r="L337" s="15"/>
    </row>
    <row r="338" spans="11:12">
      <c r="K338" s="15"/>
      <c r="L338" s="15"/>
    </row>
    <row r="339" spans="11:12">
      <c r="K339" s="15"/>
      <c r="L339" s="15"/>
    </row>
    <row r="340" spans="11:12">
      <c r="K340" s="15"/>
      <c r="L340" s="15"/>
    </row>
    <row r="341" spans="11:12">
      <c r="K341" s="15"/>
      <c r="L341" s="15"/>
    </row>
    <row r="342" spans="11:12">
      <c r="K342" s="15"/>
      <c r="L342" s="15"/>
    </row>
    <row r="343" spans="11:12">
      <c r="K343" s="15"/>
      <c r="L343" s="15"/>
    </row>
    <row r="344" spans="11:12">
      <c r="K344" s="15"/>
      <c r="L344" s="15"/>
    </row>
    <row r="345" spans="11:12">
      <c r="K345" s="15"/>
      <c r="L345" s="15"/>
    </row>
    <row r="346" spans="11:12">
      <c r="K346" s="15"/>
      <c r="L346" s="15"/>
    </row>
    <row r="347" spans="11:12">
      <c r="K347" s="15"/>
      <c r="L347" s="15"/>
    </row>
    <row r="348" spans="11:12">
      <c r="K348" s="15"/>
      <c r="L348" s="15"/>
    </row>
    <row r="349" spans="11:12">
      <c r="K349" s="15"/>
      <c r="L349" s="15"/>
    </row>
    <row r="350" spans="11:12">
      <c r="K350" s="15"/>
      <c r="L350" s="15"/>
    </row>
    <row r="351" spans="11:12">
      <c r="K351" s="15"/>
      <c r="L351" s="15"/>
    </row>
    <row r="352" spans="11:12">
      <c r="K352" s="15"/>
      <c r="L352" s="15"/>
    </row>
    <row r="353" spans="11:12">
      <c r="K353" s="15"/>
      <c r="L353" s="15"/>
    </row>
    <row r="354" spans="11:12">
      <c r="K354" s="15"/>
      <c r="L354" s="15"/>
    </row>
    <row r="355" spans="11:12">
      <c r="K355" s="15"/>
      <c r="L355" s="15"/>
    </row>
    <row r="356" spans="11:12">
      <c r="K356" s="15"/>
      <c r="L356" s="15"/>
    </row>
    <row r="357" spans="11:12">
      <c r="K357" s="15"/>
      <c r="L357" s="15"/>
    </row>
    <row r="358" spans="11:12">
      <c r="K358" s="15"/>
      <c r="L358" s="15"/>
    </row>
    <row r="359" spans="11:12">
      <c r="K359" s="15"/>
      <c r="L359" s="15"/>
    </row>
    <row r="360" spans="11:12">
      <c r="K360" s="15"/>
      <c r="L360" s="15"/>
    </row>
    <row r="361" spans="11:12">
      <c r="K361" s="15"/>
      <c r="L361" s="15"/>
    </row>
    <row r="362" spans="11:12">
      <c r="K362" s="15"/>
      <c r="L362" s="15"/>
    </row>
    <row r="363" spans="11:12">
      <c r="K363" s="15"/>
      <c r="L363" s="15"/>
    </row>
    <row r="364" spans="11:12">
      <c r="K364" s="15"/>
      <c r="L364" s="15"/>
    </row>
    <row r="365" spans="11:12">
      <c r="K365" s="15"/>
      <c r="L365" s="15"/>
    </row>
    <row r="366" spans="11:12">
      <c r="K366" s="15"/>
      <c r="L366" s="15"/>
    </row>
    <row r="367" spans="11:12">
      <c r="K367" s="15"/>
      <c r="L367" s="15"/>
    </row>
    <row r="368" spans="11:12">
      <c r="K368" s="15"/>
      <c r="L368" s="15"/>
    </row>
    <row r="369" spans="11:12">
      <c r="K369" s="15"/>
      <c r="L369" s="15"/>
    </row>
  </sheetData>
  <mergeCells count="12">
    <mergeCell ref="A23:M24"/>
    <mergeCell ref="A1:M1"/>
    <mergeCell ref="E2:H2"/>
    <mergeCell ref="E4:H4"/>
    <mergeCell ref="A9:L9"/>
    <mergeCell ref="C2:C3"/>
    <mergeCell ref="C4:C5"/>
    <mergeCell ref="L4:L5"/>
    <mergeCell ref="A2:B3"/>
    <mergeCell ref="A4:B5"/>
    <mergeCell ref="J4:K5"/>
    <mergeCell ref="M4:M5"/>
  </mergeCells>
  <pageMargins left="0.7" right="0.7" top="0.75" bottom="0.75" header="0.3" footer="0.3"/>
  <pageSetup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OS451"/>
  <sheetViews>
    <sheetView showGridLines="0" tabSelected="1" zoomScale="70" zoomScaleNormal="70" zoomScaleSheetLayoutView="160" zoomScalePageLayoutView="10" workbookViewId="0">
      <pane ySplit="5" topLeftCell="A6" activePane="bottomLeft" state="frozen"/>
      <selection pane="bottomLeft" activeCell="M15" sqref="M15"/>
    </sheetView>
  </sheetViews>
  <sheetFormatPr defaultColWidth="9" defaultRowHeight="15"/>
  <cols>
    <col min="1" max="1" width="9.42578125" style="29" customWidth="1"/>
    <col min="2" max="2" width="14.5703125" style="45" customWidth="1"/>
    <col min="3" max="3" width="74.5703125" style="132" customWidth="1"/>
    <col min="4" max="4" width="11.5703125" style="133" customWidth="1"/>
    <col min="5" max="5" width="11.5703125" style="29" customWidth="1"/>
    <col min="6" max="6" width="14.42578125" style="134" customWidth="1"/>
    <col min="7" max="7" width="9.42578125" style="135" customWidth="1"/>
    <col min="8" max="8" width="15.7109375" style="217" customWidth="1"/>
    <col min="9" max="9" width="15.7109375" style="136" customWidth="1"/>
    <col min="10" max="10" width="18.28515625" style="217" customWidth="1"/>
    <col min="11" max="11" width="14.5703125" style="136" customWidth="1"/>
    <col min="12" max="12" width="13.42578125" style="29" customWidth="1"/>
    <col min="13" max="13" width="12.85546875" style="29" customWidth="1"/>
    <col min="14" max="14" width="14.5703125" style="29" customWidth="1"/>
    <col min="15" max="15" width="17.5703125" style="29" customWidth="1"/>
    <col min="16" max="16" width="19.140625" style="29" customWidth="1"/>
    <col min="17" max="16384" width="9" style="29"/>
  </cols>
  <sheetData>
    <row r="1" spans="1:85" s="174" customFormat="1" ht="45.75" thickBot="1">
      <c r="A1" s="167" t="s">
        <v>5</v>
      </c>
      <c r="B1" s="168" t="s">
        <v>6</v>
      </c>
      <c r="C1" s="168" t="s">
        <v>7</v>
      </c>
      <c r="D1" s="168" t="s">
        <v>21</v>
      </c>
      <c r="E1" s="168" t="s">
        <v>22</v>
      </c>
      <c r="F1" s="168" t="s">
        <v>23</v>
      </c>
      <c r="G1" s="168" t="s">
        <v>24</v>
      </c>
      <c r="H1" s="207" t="s">
        <v>25</v>
      </c>
      <c r="I1" s="169" t="s">
        <v>26</v>
      </c>
      <c r="J1" s="218" t="s">
        <v>48</v>
      </c>
      <c r="K1" s="170" t="s">
        <v>49</v>
      </c>
      <c r="L1" s="170" t="s">
        <v>50</v>
      </c>
      <c r="M1" s="170" t="s">
        <v>51</v>
      </c>
      <c r="N1" s="171" t="s">
        <v>52</v>
      </c>
      <c r="O1" s="172" t="s">
        <v>53</v>
      </c>
      <c r="P1" s="173" t="s">
        <v>54</v>
      </c>
    </row>
    <row r="2" spans="1:85" s="30" customFormat="1" ht="20.25">
      <c r="A2" s="224" t="s">
        <v>61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6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</row>
    <row r="3" spans="1:85" s="33" customFormat="1" ht="15.75" thickBot="1">
      <c r="A3" s="34"/>
      <c r="B3" s="31"/>
      <c r="C3" s="32"/>
      <c r="D3" s="31"/>
      <c r="E3" s="31"/>
      <c r="F3" s="31"/>
      <c r="G3" s="31"/>
      <c r="H3" s="208"/>
      <c r="I3" s="31"/>
      <c r="J3" s="208"/>
      <c r="K3" s="31"/>
      <c r="L3" s="31"/>
      <c r="M3" s="31"/>
      <c r="N3" s="31"/>
      <c r="O3" s="32"/>
      <c r="P3" s="26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</row>
    <row r="4" spans="1:85" s="33" customFormat="1" ht="30.95" customHeight="1">
      <c r="A4" s="175"/>
      <c r="B4" s="185" t="s">
        <v>62</v>
      </c>
      <c r="C4" s="186" t="s">
        <v>134</v>
      </c>
      <c r="D4" s="227"/>
      <c r="E4" s="227"/>
      <c r="F4" s="228"/>
      <c r="G4" s="229"/>
      <c r="H4" s="229"/>
      <c r="I4" s="229"/>
      <c r="J4" s="219"/>
      <c r="K4" s="31"/>
      <c r="L4" s="31"/>
      <c r="M4" s="31"/>
      <c r="N4" s="31"/>
      <c r="O4" s="32"/>
      <c r="P4" s="26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</row>
    <row r="5" spans="1:85" s="33" customFormat="1" ht="30.95" customHeight="1" thickBot="1">
      <c r="A5" s="175"/>
      <c r="B5" s="187" t="s">
        <v>63</v>
      </c>
      <c r="C5" s="188"/>
      <c r="D5" s="227"/>
      <c r="E5" s="227"/>
      <c r="F5" s="229"/>
      <c r="G5" s="229"/>
      <c r="H5" s="229"/>
      <c r="I5" s="229"/>
      <c r="J5" s="219"/>
      <c r="K5" s="31"/>
      <c r="L5" s="31"/>
      <c r="M5" s="31"/>
      <c r="N5" s="31"/>
      <c r="O5" s="32"/>
      <c r="P5" s="26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</row>
    <row r="6" spans="1:85" s="30" customFormat="1" ht="15.75">
      <c r="A6" s="176"/>
      <c r="B6" s="176"/>
      <c r="C6" s="177"/>
      <c r="D6" s="178"/>
      <c r="E6" s="179"/>
      <c r="F6" s="180"/>
      <c r="G6" s="176"/>
      <c r="H6" s="209"/>
      <c r="I6" s="181"/>
      <c r="J6" s="209"/>
      <c r="K6" s="181"/>
      <c r="L6" s="179"/>
      <c r="M6" s="179"/>
      <c r="N6" s="179"/>
      <c r="O6" s="177"/>
      <c r="P6" s="26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</row>
    <row r="7" spans="1:85" s="30" customFormat="1" ht="20.25">
      <c r="A7" s="262" t="str">
        <f>IF(F7&lt;&gt;"",1+MAX($A$6:A6),"")</f>
        <v/>
      </c>
      <c r="B7" s="263" t="s">
        <v>27</v>
      </c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5"/>
      <c r="N7" s="266"/>
      <c r="O7" s="267">
        <f>SUM(O8:O23)</f>
        <v>0</v>
      </c>
      <c r="P7" s="262"/>
      <c r="Q7" s="27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</row>
    <row r="8" spans="1:85" s="30" customFormat="1" ht="15.75">
      <c r="A8" s="19" t="str">
        <f>IF(F8&lt;&gt;"",1+MAX(#REF!),"")</f>
        <v/>
      </c>
      <c r="B8" s="35"/>
      <c r="C8" s="32"/>
      <c r="D8" s="36"/>
      <c r="E8" s="37"/>
      <c r="F8" s="36"/>
      <c r="G8" s="122"/>
      <c r="H8" s="210"/>
      <c r="I8" s="25"/>
      <c r="J8" s="220"/>
      <c r="K8" s="127"/>
      <c r="L8" s="127"/>
      <c r="M8" s="128"/>
      <c r="N8" s="129"/>
      <c r="O8" s="130"/>
      <c r="P8" s="131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</row>
    <row r="9" spans="1:85" s="30" customFormat="1" ht="15.75">
      <c r="A9" s="19" t="str">
        <f>IF(F9&lt;&gt;"",1+MAX($A$8:A8),"")</f>
        <v/>
      </c>
      <c r="B9" s="35"/>
      <c r="C9" s="268" t="s">
        <v>28</v>
      </c>
      <c r="D9" s="23"/>
      <c r="E9" s="22"/>
      <c r="F9" s="23"/>
      <c r="G9" s="123"/>
      <c r="H9" s="210"/>
      <c r="I9" s="25"/>
      <c r="J9" s="220"/>
      <c r="K9" s="127"/>
      <c r="L9" s="127"/>
      <c r="M9" s="128"/>
      <c r="N9" s="129"/>
      <c r="O9" s="130"/>
      <c r="P9" s="131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</row>
    <row r="10" spans="1:85" s="28" customFormat="1" ht="15.75">
      <c r="A10" s="19">
        <f>IF(F10&lt;&gt;"",1+MAX($A$8:A9),"")</f>
        <v>1</v>
      </c>
      <c r="B10" s="35"/>
      <c r="C10" s="20" t="s">
        <v>29</v>
      </c>
      <c r="D10" s="21">
        <v>1</v>
      </c>
      <c r="E10" s="22">
        <v>0</v>
      </c>
      <c r="F10" s="23">
        <f>(1+E10)*D10</f>
        <v>1</v>
      </c>
      <c r="G10" s="123" t="s">
        <v>130</v>
      </c>
      <c r="H10" s="211">
        <v>0</v>
      </c>
      <c r="I10" s="25">
        <f>H10*F10</f>
        <v>0</v>
      </c>
      <c r="J10" s="220">
        <v>0</v>
      </c>
      <c r="K10" s="127"/>
      <c r="L10" s="127"/>
      <c r="M10" s="128"/>
      <c r="N10" s="129">
        <f>D10*J10</f>
        <v>0</v>
      </c>
      <c r="O10" s="130">
        <f>N10+I10</f>
        <v>0</v>
      </c>
      <c r="P10" s="131">
        <v>0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</row>
    <row r="11" spans="1:85" s="28" customFormat="1" ht="15.75">
      <c r="A11" s="19">
        <f>IF(F11&lt;&gt;"",1+MAX($A$8:A10),"")</f>
        <v>2</v>
      </c>
      <c r="B11" s="35"/>
      <c r="C11" s="20" t="s">
        <v>30</v>
      </c>
      <c r="D11" s="21">
        <v>1</v>
      </c>
      <c r="E11" s="22">
        <v>0</v>
      </c>
      <c r="F11" s="23">
        <f>(1+E11)*D11</f>
        <v>1</v>
      </c>
      <c r="G11" s="123" t="s">
        <v>130</v>
      </c>
      <c r="H11" s="211">
        <v>0</v>
      </c>
      <c r="I11" s="25">
        <f>H11*F11</f>
        <v>0</v>
      </c>
      <c r="J11" s="220">
        <v>0</v>
      </c>
      <c r="K11" s="127"/>
      <c r="L11" s="127"/>
      <c r="M11" s="128"/>
      <c r="N11" s="129">
        <f>D11*J11</f>
        <v>0</v>
      </c>
      <c r="O11" s="130">
        <f>N11+I11</f>
        <v>0</v>
      </c>
      <c r="P11" s="131">
        <v>0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</row>
    <row r="12" spans="1:85" s="28" customFormat="1" ht="15.75">
      <c r="A12" s="19" t="str">
        <f>IF(F12&lt;&gt;"",1+MAX($A$8:A11),"")</f>
        <v/>
      </c>
      <c r="B12" s="35"/>
      <c r="C12" s="268" t="s">
        <v>31</v>
      </c>
      <c r="D12" s="23"/>
      <c r="E12" s="22"/>
      <c r="F12" s="23"/>
      <c r="G12" s="123"/>
      <c r="H12" s="211"/>
      <c r="I12" s="25"/>
      <c r="J12" s="220"/>
      <c r="K12" s="127"/>
      <c r="L12" s="127"/>
      <c r="M12" s="128"/>
      <c r="N12" s="129"/>
      <c r="O12" s="130"/>
      <c r="P12" s="131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</row>
    <row r="13" spans="1:85" s="28" customFormat="1" ht="15.75">
      <c r="A13" s="19">
        <f>IF(F13&lt;&gt;"",1+MAX($A$8:A12),"")</f>
        <v>3</v>
      </c>
      <c r="B13" s="35"/>
      <c r="C13" s="20" t="s">
        <v>32</v>
      </c>
      <c r="D13" s="21">
        <v>1</v>
      </c>
      <c r="E13" s="22">
        <v>0</v>
      </c>
      <c r="F13" s="23">
        <f t="shared" ref="F13:F22" si="0">(1+E13)*D13</f>
        <v>1</v>
      </c>
      <c r="G13" s="123" t="s">
        <v>130</v>
      </c>
      <c r="H13" s="211">
        <v>0</v>
      </c>
      <c r="I13" s="25">
        <f t="shared" ref="I13:I22" si="1">H13*F13</f>
        <v>0</v>
      </c>
      <c r="J13" s="220">
        <v>0</v>
      </c>
      <c r="K13" s="127"/>
      <c r="L13" s="127"/>
      <c r="M13" s="128"/>
      <c r="N13" s="129">
        <f t="shared" ref="N13:N22" si="2">D13*J13</f>
        <v>0</v>
      </c>
      <c r="O13" s="130">
        <f t="shared" ref="O13:O22" si="3">N13+I13</f>
        <v>0</v>
      </c>
      <c r="P13" s="131">
        <v>0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</row>
    <row r="14" spans="1:85" s="28" customFormat="1" ht="15.75">
      <c r="A14" s="19">
        <f>IF(F14&lt;&gt;"",1+MAX($A$8:A13),"")</f>
        <v>4</v>
      </c>
      <c r="B14" s="35"/>
      <c r="C14" s="20" t="s">
        <v>131</v>
      </c>
      <c r="D14" s="21">
        <v>1</v>
      </c>
      <c r="E14" s="22">
        <v>0</v>
      </c>
      <c r="F14" s="23">
        <f t="shared" si="0"/>
        <v>1</v>
      </c>
      <c r="G14" s="123" t="s">
        <v>130</v>
      </c>
      <c r="H14" s="211">
        <v>0</v>
      </c>
      <c r="I14" s="25">
        <f t="shared" si="1"/>
        <v>0</v>
      </c>
      <c r="J14" s="220">
        <v>0</v>
      </c>
      <c r="K14" s="127"/>
      <c r="L14" s="127"/>
      <c r="M14" s="128"/>
      <c r="N14" s="129">
        <f t="shared" si="2"/>
        <v>0</v>
      </c>
      <c r="O14" s="130">
        <f t="shared" si="3"/>
        <v>0</v>
      </c>
      <c r="P14" s="131">
        <v>0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</row>
    <row r="15" spans="1:85" s="28" customFormat="1" ht="15.75">
      <c r="A15" s="19">
        <f>IF(F15&lt;&gt;"",1+MAX($A$8:A14),"")</f>
        <v>5</v>
      </c>
      <c r="B15" s="35"/>
      <c r="C15" s="20" t="s">
        <v>33</v>
      </c>
      <c r="D15" s="21">
        <v>1</v>
      </c>
      <c r="E15" s="22">
        <v>0</v>
      </c>
      <c r="F15" s="23">
        <f t="shared" si="0"/>
        <v>1</v>
      </c>
      <c r="G15" s="123" t="s">
        <v>130</v>
      </c>
      <c r="H15" s="211">
        <v>0</v>
      </c>
      <c r="I15" s="25">
        <f t="shared" si="1"/>
        <v>0</v>
      </c>
      <c r="J15" s="220">
        <v>0</v>
      </c>
      <c r="K15" s="127"/>
      <c r="L15" s="127"/>
      <c r="M15" s="128"/>
      <c r="N15" s="129">
        <f t="shared" si="2"/>
        <v>0</v>
      </c>
      <c r="O15" s="130">
        <f t="shared" si="3"/>
        <v>0</v>
      </c>
      <c r="P15" s="131">
        <v>0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</row>
    <row r="16" spans="1:85" s="28" customFormat="1" ht="15.75">
      <c r="A16" s="19">
        <f>IF(F16&lt;&gt;"",1+MAX($A$8:A15),"")</f>
        <v>6</v>
      </c>
      <c r="B16" s="35"/>
      <c r="C16" s="20" t="s">
        <v>34</v>
      </c>
      <c r="D16" s="21">
        <v>1</v>
      </c>
      <c r="E16" s="22">
        <v>0</v>
      </c>
      <c r="F16" s="23">
        <f t="shared" si="0"/>
        <v>1</v>
      </c>
      <c r="G16" s="123" t="s">
        <v>130</v>
      </c>
      <c r="H16" s="211">
        <v>0</v>
      </c>
      <c r="I16" s="25">
        <f t="shared" si="1"/>
        <v>0</v>
      </c>
      <c r="J16" s="220">
        <v>0</v>
      </c>
      <c r="K16" s="127"/>
      <c r="L16" s="127"/>
      <c r="M16" s="128"/>
      <c r="N16" s="129">
        <f t="shared" si="2"/>
        <v>0</v>
      </c>
      <c r="O16" s="130">
        <f t="shared" si="3"/>
        <v>0</v>
      </c>
      <c r="P16" s="131">
        <v>0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</row>
    <row r="17" spans="1:85" s="28" customFormat="1" ht="15.75">
      <c r="A17" s="19">
        <f>IF(F17&lt;&gt;"",1+MAX($A$8:A16),"")</f>
        <v>7</v>
      </c>
      <c r="B17" s="35"/>
      <c r="C17" s="20" t="s">
        <v>132</v>
      </c>
      <c r="D17" s="21">
        <v>1</v>
      </c>
      <c r="E17" s="22">
        <v>0</v>
      </c>
      <c r="F17" s="23">
        <f t="shared" si="0"/>
        <v>1</v>
      </c>
      <c r="G17" s="123" t="s">
        <v>130</v>
      </c>
      <c r="H17" s="211">
        <v>0</v>
      </c>
      <c r="I17" s="25">
        <f t="shared" si="1"/>
        <v>0</v>
      </c>
      <c r="J17" s="220">
        <v>0</v>
      </c>
      <c r="K17" s="127"/>
      <c r="L17" s="127"/>
      <c r="M17" s="128"/>
      <c r="N17" s="129">
        <f t="shared" si="2"/>
        <v>0</v>
      </c>
      <c r="O17" s="130">
        <f t="shared" si="3"/>
        <v>0</v>
      </c>
      <c r="P17" s="131">
        <v>0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</row>
    <row r="18" spans="1:85" s="28" customFormat="1" ht="15.75">
      <c r="A18" s="19">
        <f>IF(F18&lt;&gt;"",1+MAX($A$8:A17),"")</f>
        <v>8</v>
      </c>
      <c r="B18" s="35"/>
      <c r="C18" s="20" t="s">
        <v>35</v>
      </c>
      <c r="D18" s="21">
        <v>1</v>
      </c>
      <c r="E18" s="22">
        <v>0</v>
      </c>
      <c r="F18" s="23">
        <f t="shared" si="0"/>
        <v>1</v>
      </c>
      <c r="G18" s="123" t="s">
        <v>130</v>
      </c>
      <c r="H18" s="211">
        <v>0</v>
      </c>
      <c r="I18" s="25">
        <f t="shared" si="1"/>
        <v>0</v>
      </c>
      <c r="J18" s="220">
        <v>0</v>
      </c>
      <c r="K18" s="127"/>
      <c r="L18" s="127"/>
      <c r="M18" s="128"/>
      <c r="N18" s="129">
        <f t="shared" si="2"/>
        <v>0</v>
      </c>
      <c r="O18" s="130">
        <f t="shared" si="3"/>
        <v>0</v>
      </c>
      <c r="P18" s="131">
        <v>0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</row>
    <row r="19" spans="1:85" s="28" customFormat="1" ht="15.75">
      <c r="A19" s="19">
        <f>IF(F19&lt;&gt;"",1+MAX($A$8:A18),"")</f>
        <v>9</v>
      </c>
      <c r="B19" s="35"/>
      <c r="C19" s="20" t="s">
        <v>36</v>
      </c>
      <c r="D19" s="21">
        <v>1</v>
      </c>
      <c r="E19" s="22">
        <v>0</v>
      </c>
      <c r="F19" s="23">
        <f t="shared" si="0"/>
        <v>1</v>
      </c>
      <c r="G19" s="123" t="s">
        <v>130</v>
      </c>
      <c r="H19" s="211">
        <v>0</v>
      </c>
      <c r="I19" s="25">
        <f t="shared" si="1"/>
        <v>0</v>
      </c>
      <c r="J19" s="220">
        <v>0</v>
      </c>
      <c r="K19" s="127"/>
      <c r="L19" s="127"/>
      <c r="M19" s="128"/>
      <c r="N19" s="129">
        <f t="shared" si="2"/>
        <v>0</v>
      </c>
      <c r="O19" s="130">
        <f t="shared" si="3"/>
        <v>0</v>
      </c>
      <c r="P19" s="131">
        <v>0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</row>
    <row r="20" spans="1:85" s="28" customFormat="1" ht="15.75">
      <c r="A20" s="19">
        <f>IF(F20&lt;&gt;"",1+MAX($A$8:A19),"")</f>
        <v>10</v>
      </c>
      <c r="B20" s="35"/>
      <c r="C20" s="20" t="s">
        <v>37</v>
      </c>
      <c r="D20" s="21">
        <v>1</v>
      </c>
      <c r="E20" s="22">
        <v>0</v>
      </c>
      <c r="F20" s="23">
        <f t="shared" si="0"/>
        <v>1</v>
      </c>
      <c r="G20" s="123" t="s">
        <v>130</v>
      </c>
      <c r="H20" s="211">
        <v>0</v>
      </c>
      <c r="I20" s="25">
        <f t="shared" si="1"/>
        <v>0</v>
      </c>
      <c r="J20" s="220">
        <v>0</v>
      </c>
      <c r="K20" s="127"/>
      <c r="L20" s="127"/>
      <c r="M20" s="128"/>
      <c r="N20" s="129">
        <f t="shared" si="2"/>
        <v>0</v>
      </c>
      <c r="O20" s="130">
        <f t="shared" si="3"/>
        <v>0</v>
      </c>
      <c r="P20" s="131">
        <v>0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</row>
    <row r="21" spans="1:85" s="28" customFormat="1" ht="15.75">
      <c r="A21" s="19">
        <f>IF(F21&lt;&gt;"",1+MAX($A$8:A20),"")</f>
        <v>11</v>
      </c>
      <c r="B21" s="35"/>
      <c r="C21" s="20" t="s">
        <v>38</v>
      </c>
      <c r="D21" s="21">
        <v>1</v>
      </c>
      <c r="E21" s="22">
        <v>0</v>
      </c>
      <c r="F21" s="23">
        <f t="shared" si="0"/>
        <v>1</v>
      </c>
      <c r="G21" s="123" t="s">
        <v>130</v>
      </c>
      <c r="H21" s="211">
        <v>0</v>
      </c>
      <c r="I21" s="25">
        <f t="shared" si="1"/>
        <v>0</v>
      </c>
      <c r="J21" s="220">
        <v>0</v>
      </c>
      <c r="K21" s="127"/>
      <c r="L21" s="127"/>
      <c r="M21" s="128"/>
      <c r="N21" s="129">
        <f t="shared" si="2"/>
        <v>0</v>
      </c>
      <c r="O21" s="130">
        <f t="shared" si="3"/>
        <v>0</v>
      </c>
      <c r="P21" s="131">
        <v>0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</row>
    <row r="22" spans="1:85" s="28" customFormat="1" ht="15.75">
      <c r="A22" s="19">
        <f>IF(F22&lt;&gt;"",1+MAX($A$8:A21),"")</f>
        <v>12</v>
      </c>
      <c r="B22" s="35"/>
      <c r="C22" s="20" t="s">
        <v>133</v>
      </c>
      <c r="D22" s="21">
        <v>1</v>
      </c>
      <c r="E22" s="22">
        <v>0</v>
      </c>
      <c r="F22" s="23">
        <f t="shared" si="0"/>
        <v>1</v>
      </c>
      <c r="G22" s="123" t="s">
        <v>130</v>
      </c>
      <c r="H22" s="211">
        <v>0</v>
      </c>
      <c r="I22" s="25">
        <f t="shared" si="1"/>
        <v>0</v>
      </c>
      <c r="J22" s="220">
        <v>0</v>
      </c>
      <c r="K22" s="127"/>
      <c r="L22" s="127"/>
      <c r="M22" s="128"/>
      <c r="N22" s="129">
        <f t="shared" si="2"/>
        <v>0</v>
      </c>
      <c r="O22" s="130">
        <f t="shared" si="3"/>
        <v>0</v>
      </c>
      <c r="P22" s="131">
        <v>0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</row>
    <row r="23" spans="1:85" s="28" customFormat="1" ht="15.75">
      <c r="A23" s="19" t="str">
        <f>IF(F23&lt;&gt;"",1+MAX($A$8:A22),"")</f>
        <v/>
      </c>
      <c r="B23" s="35"/>
      <c r="C23" s="38"/>
      <c r="D23" s="23"/>
      <c r="E23" s="22"/>
      <c r="F23" s="23"/>
      <c r="G23" s="123"/>
      <c r="H23" s="211"/>
      <c r="I23" s="25"/>
      <c r="J23" s="220"/>
      <c r="K23" s="127"/>
      <c r="L23" s="127"/>
      <c r="M23" s="128"/>
      <c r="N23" s="129"/>
      <c r="O23" s="130"/>
      <c r="P23" s="131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</row>
    <row r="24" spans="1:85" s="30" customFormat="1" ht="20.25">
      <c r="A24" s="262" t="str">
        <f>IF(F24&lt;&gt;"",1+MAX($A$8:A23),"")</f>
        <v/>
      </c>
      <c r="B24" s="263" t="s">
        <v>39</v>
      </c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9">
        <v>60</v>
      </c>
      <c r="N24" s="266"/>
      <c r="O24" s="267">
        <f>SUM(O25:O34)</f>
        <v>6570.4181999999992</v>
      </c>
      <c r="P24" s="262"/>
      <c r="Q24" s="27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</row>
    <row r="25" spans="1:85" s="30" customFormat="1" ht="15.75">
      <c r="A25" s="19" t="str">
        <f>IF(F25&lt;&gt;"",1+MAX($A$8:A24),"")</f>
        <v/>
      </c>
      <c r="B25" s="35"/>
      <c r="C25" s="32"/>
      <c r="D25" s="36"/>
      <c r="E25" s="37"/>
      <c r="F25" s="36"/>
      <c r="G25" s="122"/>
      <c r="H25" s="211"/>
      <c r="I25" s="25"/>
      <c r="J25" s="220"/>
      <c r="K25" s="127"/>
      <c r="L25" s="127"/>
      <c r="M25" s="128"/>
      <c r="N25" s="129"/>
      <c r="O25" s="130"/>
      <c r="P25" s="131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</row>
    <row r="26" spans="1:85" s="28" customFormat="1" ht="15.95" customHeight="1">
      <c r="A26" s="19" t="str">
        <f>IF(F26&lt;&gt;"",1+MAX($A$8:A25),"")</f>
        <v/>
      </c>
      <c r="B26" s="230" t="s">
        <v>106</v>
      </c>
      <c r="C26" s="268" t="s">
        <v>66</v>
      </c>
      <c r="D26" s="24"/>
      <c r="E26" s="24"/>
      <c r="F26" s="24"/>
      <c r="G26" s="123"/>
      <c r="H26" s="211"/>
      <c r="I26" s="25"/>
      <c r="J26" s="220"/>
      <c r="K26" s="127"/>
      <c r="L26" s="127"/>
      <c r="M26" s="128"/>
      <c r="N26" s="129"/>
      <c r="O26" s="130"/>
      <c r="P26" s="131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</row>
    <row r="27" spans="1:85" s="28" customFormat="1" ht="15.75">
      <c r="A27" s="19">
        <f>IF(F27&lt;&gt;"",1+MAX($A$8:A26),"")</f>
        <v>13</v>
      </c>
      <c r="B27" s="231"/>
      <c r="C27" s="20" t="s">
        <v>108</v>
      </c>
      <c r="D27" s="21">
        <v>2</v>
      </c>
      <c r="E27" s="22">
        <v>0</v>
      </c>
      <c r="F27" s="23">
        <f>(1+E27)*D27</f>
        <v>2</v>
      </c>
      <c r="G27" s="123" t="s">
        <v>41</v>
      </c>
      <c r="H27" s="211">
        <v>0</v>
      </c>
      <c r="I27" s="25">
        <f>H27*F27</f>
        <v>0</v>
      </c>
      <c r="J27" s="220">
        <v>219.82</v>
      </c>
      <c r="K27" s="127">
        <f>N27/M27</f>
        <v>7.3273333333333328</v>
      </c>
      <c r="L27" s="127">
        <f t="shared" ref="L27:L33" si="4">D27/K27</f>
        <v>0.2729505959421345</v>
      </c>
      <c r="M27" s="128">
        <f>M$24</f>
        <v>60</v>
      </c>
      <c r="N27" s="129">
        <f t="shared" ref="N27:N33" si="5">D27*J27</f>
        <v>439.64</v>
      </c>
      <c r="O27" s="130">
        <f t="shared" ref="O27:O33" si="6">N27+I27</f>
        <v>439.64</v>
      </c>
      <c r="P27" s="131">
        <f t="shared" ref="P27:P33" si="7">O27/F27</f>
        <v>219.82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</row>
    <row r="28" spans="1:85" s="28" customFormat="1" ht="15.75">
      <c r="A28" s="19">
        <f>IF(F28&lt;&gt;"",1+MAX($A$8:A27),"")</f>
        <v>14</v>
      </c>
      <c r="B28" s="231"/>
      <c r="C28" s="20" t="s">
        <v>113</v>
      </c>
      <c r="D28" s="21">
        <v>2</v>
      </c>
      <c r="E28" s="22">
        <v>0</v>
      </c>
      <c r="F28" s="23">
        <f t="shared" ref="F28:F31" si="8">(1+E28)*D28</f>
        <v>2</v>
      </c>
      <c r="G28" s="123" t="s">
        <v>41</v>
      </c>
      <c r="H28" s="211">
        <v>0</v>
      </c>
      <c r="I28" s="25">
        <f t="shared" ref="I28:I31" si="9">H28*F28</f>
        <v>0</v>
      </c>
      <c r="J28" s="220">
        <v>134.95999999999998</v>
      </c>
      <c r="K28" s="127">
        <f t="shared" ref="K28:K31" si="10">N28/M28</f>
        <v>4.4986666666666659</v>
      </c>
      <c r="L28" s="127">
        <f t="shared" si="4"/>
        <v>0.44457617071724964</v>
      </c>
      <c r="M28" s="128">
        <f t="shared" ref="M28:M31" si="11">M$24</f>
        <v>60</v>
      </c>
      <c r="N28" s="129">
        <f t="shared" si="5"/>
        <v>269.91999999999996</v>
      </c>
      <c r="O28" s="130">
        <f t="shared" si="6"/>
        <v>269.91999999999996</v>
      </c>
      <c r="P28" s="131">
        <f t="shared" si="7"/>
        <v>134.95999999999998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</row>
    <row r="29" spans="1:85" s="28" customFormat="1" ht="15.75">
      <c r="A29" s="19">
        <f>IF(F29&lt;&gt;"",1+MAX($A$8:A28),"")</f>
        <v>15</v>
      </c>
      <c r="B29" s="231"/>
      <c r="C29" s="20" t="s">
        <v>114</v>
      </c>
      <c r="D29" s="21">
        <v>6</v>
      </c>
      <c r="E29" s="22">
        <v>0</v>
      </c>
      <c r="F29" s="23">
        <f t="shared" si="8"/>
        <v>6</v>
      </c>
      <c r="G29" s="123" t="s">
        <v>41</v>
      </c>
      <c r="H29" s="211">
        <v>0</v>
      </c>
      <c r="I29" s="25">
        <f t="shared" si="9"/>
        <v>0</v>
      </c>
      <c r="J29" s="220">
        <v>270.94</v>
      </c>
      <c r="K29" s="127">
        <f t="shared" si="10"/>
        <v>27.093999999999998</v>
      </c>
      <c r="L29" s="127">
        <f t="shared" si="4"/>
        <v>0.22145124381781947</v>
      </c>
      <c r="M29" s="128">
        <f t="shared" si="11"/>
        <v>60</v>
      </c>
      <c r="N29" s="129">
        <f t="shared" si="5"/>
        <v>1625.6399999999999</v>
      </c>
      <c r="O29" s="130">
        <f t="shared" si="6"/>
        <v>1625.6399999999999</v>
      </c>
      <c r="P29" s="131">
        <f t="shared" si="7"/>
        <v>270.94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</row>
    <row r="30" spans="1:85" s="28" customFormat="1" ht="15.75">
      <c r="A30" s="19">
        <f>IF(F30&lt;&gt;"",1+MAX($A$8:A29),"")</f>
        <v>16</v>
      </c>
      <c r="B30" s="231"/>
      <c r="C30" s="20" t="s">
        <v>67</v>
      </c>
      <c r="D30" s="21">
        <v>6</v>
      </c>
      <c r="E30" s="22">
        <v>0</v>
      </c>
      <c r="F30" s="23">
        <f t="shared" si="8"/>
        <v>6</v>
      </c>
      <c r="G30" s="123" t="s">
        <v>41</v>
      </c>
      <c r="H30" s="211">
        <v>0</v>
      </c>
      <c r="I30" s="25">
        <f t="shared" si="9"/>
        <v>0</v>
      </c>
      <c r="J30" s="220">
        <v>291.39</v>
      </c>
      <c r="K30" s="127">
        <f t="shared" si="10"/>
        <v>29.138999999999999</v>
      </c>
      <c r="L30" s="127">
        <f t="shared" si="4"/>
        <v>0.20590960568310512</v>
      </c>
      <c r="M30" s="128">
        <f t="shared" si="11"/>
        <v>60</v>
      </c>
      <c r="N30" s="129">
        <f t="shared" si="5"/>
        <v>1748.34</v>
      </c>
      <c r="O30" s="130">
        <f t="shared" si="6"/>
        <v>1748.34</v>
      </c>
      <c r="P30" s="131">
        <f t="shared" si="7"/>
        <v>291.39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</row>
    <row r="31" spans="1:85" s="28" customFormat="1" ht="15.75">
      <c r="A31" s="19">
        <f>IF(F31&lt;&gt;"",1+MAX($A$8:A30),"")</f>
        <v>17</v>
      </c>
      <c r="B31" s="231"/>
      <c r="C31" s="20" t="s">
        <v>115</v>
      </c>
      <c r="D31" s="21">
        <v>1</v>
      </c>
      <c r="E31" s="22">
        <v>0</v>
      </c>
      <c r="F31" s="23">
        <f t="shared" si="8"/>
        <v>1</v>
      </c>
      <c r="G31" s="123" t="s">
        <v>41</v>
      </c>
      <c r="H31" s="211">
        <v>0</v>
      </c>
      <c r="I31" s="25">
        <f t="shared" si="9"/>
        <v>0</v>
      </c>
      <c r="J31" s="220">
        <v>240.26999999999998</v>
      </c>
      <c r="K31" s="127">
        <f t="shared" si="10"/>
        <v>4.0044999999999993</v>
      </c>
      <c r="L31" s="127">
        <f t="shared" si="4"/>
        <v>0.24971906605069302</v>
      </c>
      <c r="M31" s="128">
        <f t="shared" si="11"/>
        <v>60</v>
      </c>
      <c r="N31" s="129">
        <f t="shared" si="5"/>
        <v>240.26999999999998</v>
      </c>
      <c r="O31" s="130">
        <f t="shared" si="6"/>
        <v>240.26999999999998</v>
      </c>
      <c r="P31" s="131">
        <f t="shared" si="7"/>
        <v>240.26999999999998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</row>
    <row r="32" spans="1:85" s="28" customFormat="1" ht="15.75">
      <c r="A32" s="19">
        <f>IF(F32&lt;&gt;"",1+MAX($A$8:A31),"")</f>
        <v>18</v>
      </c>
      <c r="B32" s="231"/>
      <c r="C32" s="20" t="s">
        <v>68</v>
      </c>
      <c r="D32" s="21">
        <v>2</v>
      </c>
      <c r="E32" s="22">
        <v>0</v>
      </c>
      <c r="F32" s="23">
        <f>(1+E32)*D32</f>
        <v>2</v>
      </c>
      <c r="G32" s="123" t="s">
        <v>41</v>
      </c>
      <c r="H32" s="211">
        <v>0</v>
      </c>
      <c r="I32" s="25">
        <f>H32*F32</f>
        <v>0</v>
      </c>
      <c r="J32" s="220">
        <v>240.26999999999998</v>
      </c>
      <c r="K32" s="127">
        <f>N32/M32</f>
        <v>8.0089999999999986</v>
      </c>
      <c r="L32" s="127">
        <f t="shared" si="4"/>
        <v>0.24971906605069302</v>
      </c>
      <c r="M32" s="128">
        <f>M$24</f>
        <v>60</v>
      </c>
      <c r="N32" s="129">
        <f t="shared" si="5"/>
        <v>480.53999999999996</v>
      </c>
      <c r="O32" s="130">
        <f t="shared" si="6"/>
        <v>480.53999999999996</v>
      </c>
      <c r="P32" s="131">
        <f t="shared" si="7"/>
        <v>240.26999999999998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</row>
    <row r="33" spans="1:76" s="28" customFormat="1" ht="15.75">
      <c r="A33" s="19">
        <f>IF(F33&lt;&gt;"",1+MAX($A$8:A32),"")</f>
        <v>19</v>
      </c>
      <c r="B33" s="232"/>
      <c r="C33" s="20" t="s">
        <v>69</v>
      </c>
      <c r="D33" s="21">
        <v>138.19</v>
      </c>
      <c r="E33" s="22">
        <v>0</v>
      </c>
      <c r="F33" s="23">
        <f t="shared" ref="F33" si="12">(1+E33)*D33</f>
        <v>138.19</v>
      </c>
      <c r="G33" s="123" t="s">
        <v>40</v>
      </c>
      <c r="H33" s="211">
        <v>0</v>
      </c>
      <c r="I33" s="25">
        <f t="shared" ref="I33" si="13">H33*F33</f>
        <v>0</v>
      </c>
      <c r="J33" s="220">
        <v>12.78</v>
      </c>
      <c r="K33" s="127">
        <f t="shared" ref="K33" si="14">N33/M33</f>
        <v>29.434469999999997</v>
      </c>
      <c r="L33" s="127">
        <f t="shared" si="4"/>
        <v>4.694835680751174</v>
      </c>
      <c r="M33" s="128">
        <f t="shared" ref="M33" si="15">M$24</f>
        <v>60</v>
      </c>
      <c r="N33" s="129">
        <f t="shared" si="5"/>
        <v>1766.0681999999999</v>
      </c>
      <c r="O33" s="130">
        <f t="shared" si="6"/>
        <v>1766.0681999999999</v>
      </c>
      <c r="P33" s="131">
        <f t="shared" si="7"/>
        <v>12.78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</row>
    <row r="34" spans="1:76" s="28" customFormat="1" ht="15.75">
      <c r="A34" s="19" t="str">
        <f>IF(F34&lt;&gt;"",1+MAX($A$8:A33),"")</f>
        <v/>
      </c>
      <c r="B34" s="166"/>
      <c r="C34" s="191"/>
      <c r="D34" s="192"/>
      <c r="E34" s="193"/>
      <c r="F34" s="192"/>
      <c r="G34" s="194"/>
      <c r="H34" s="212"/>
      <c r="I34" s="195"/>
      <c r="J34" s="221"/>
      <c r="K34" s="196"/>
      <c r="L34" s="196"/>
      <c r="M34" s="197"/>
      <c r="N34" s="198"/>
      <c r="O34" s="199"/>
      <c r="P34" s="200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</row>
    <row r="35" spans="1:76" s="30" customFormat="1" ht="20.25">
      <c r="A35" s="262" t="str">
        <f>IF(F35&lt;&gt;"",1+MAX($A$8:A34),"")</f>
        <v/>
      </c>
      <c r="B35" s="263" t="s">
        <v>46</v>
      </c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9">
        <v>60</v>
      </c>
      <c r="N35" s="266"/>
      <c r="O35" s="267">
        <f>SUM(O36:O94)</f>
        <v>39818.085365000006</v>
      </c>
      <c r="P35" s="262"/>
      <c r="Q35" s="27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</row>
    <row r="36" spans="1:76" s="28" customFormat="1" ht="15.75">
      <c r="A36" s="19" t="str">
        <f>IF(F36&lt;&gt;"",1+MAX($A$8:A35),"")</f>
        <v/>
      </c>
      <c r="B36" s="35"/>
      <c r="C36" s="38"/>
      <c r="D36" s="23"/>
      <c r="E36" s="22"/>
      <c r="F36" s="23"/>
      <c r="G36" s="123"/>
      <c r="H36" s="210"/>
      <c r="I36" s="25"/>
      <c r="J36" s="222"/>
      <c r="K36" s="121"/>
      <c r="L36" s="127"/>
      <c r="M36" s="128"/>
      <c r="N36" s="129"/>
      <c r="O36" s="130"/>
      <c r="P36" s="131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</row>
    <row r="37" spans="1:76" s="28" customFormat="1" ht="15.75">
      <c r="A37" s="19" t="str">
        <f>IF(F37&lt;&gt;"",1+MAX($A$8:A36),"")</f>
        <v/>
      </c>
      <c r="B37" s="230" t="s">
        <v>107</v>
      </c>
      <c r="C37" s="268" t="s">
        <v>56</v>
      </c>
      <c r="D37" s="23"/>
      <c r="E37" s="22"/>
      <c r="F37" s="23"/>
      <c r="G37" s="123"/>
      <c r="H37" s="210"/>
      <c r="I37" s="25"/>
      <c r="J37" s="222"/>
      <c r="K37" s="121"/>
      <c r="L37" s="127"/>
      <c r="M37" s="128"/>
      <c r="N37" s="129"/>
      <c r="O37" s="130"/>
      <c r="P37" s="131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</row>
    <row r="38" spans="1:76" s="28" customFormat="1" ht="15.75">
      <c r="A38" s="19" t="str">
        <f>IF(F38&lt;&gt;"",1+MAX($A$8:A37),"")</f>
        <v/>
      </c>
      <c r="B38" s="231"/>
      <c r="C38" s="203" t="s">
        <v>65</v>
      </c>
      <c r="D38" s="55"/>
      <c r="E38" s="54"/>
      <c r="F38" s="55"/>
      <c r="G38" s="124"/>
      <c r="H38" s="211"/>
      <c r="I38" s="25"/>
      <c r="J38" s="220"/>
      <c r="K38" s="127"/>
      <c r="L38" s="127"/>
      <c r="M38" s="128"/>
      <c r="N38" s="129"/>
      <c r="O38" s="130"/>
      <c r="P38" s="131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</row>
    <row r="39" spans="1:76" s="28" customFormat="1" ht="15.75">
      <c r="A39" s="19">
        <f>IF(F39&lt;&gt;"",1+MAX($A$8:A38),"")</f>
        <v>20</v>
      </c>
      <c r="B39" s="231"/>
      <c r="C39" s="53" t="s">
        <v>71</v>
      </c>
      <c r="D39" s="55">
        <v>20.420000000000002</v>
      </c>
      <c r="E39" s="54">
        <v>0.05</v>
      </c>
      <c r="F39" s="55">
        <f>(1+E39)*D39</f>
        <v>21.441000000000003</v>
      </c>
      <c r="G39" s="124" t="s">
        <v>40</v>
      </c>
      <c r="H39" s="211">
        <v>5.07</v>
      </c>
      <c r="I39" s="25">
        <f>H39*F39</f>
        <v>108.70587000000002</v>
      </c>
      <c r="J39" s="220">
        <v>17.490000000000002</v>
      </c>
      <c r="K39" s="127">
        <f>N39/M39</f>
        <v>5.9524300000000014</v>
      </c>
      <c r="L39" s="127">
        <f>D39/K39</f>
        <v>3.4305317324185243</v>
      </c>
      <c r="M39" s="128">
        <f>$M$35</f>
        <v>60</v>
      </c>
      <c r="N39" s="129">
        <f>D39*J39</f>
        <v>357.14580000000007</v>
      </c>
      <c r="O39" s="130">
        <f>N39+I39</f>
        <v>465.85167000000007</v>
      </c>
      <c r="P39" s="131">
        <f>O39/F39</f>
        <v>21.727142857142859</v>
      </c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</row>
    <row r="40" spans="1:76" s="28" customFormat="1" ht="15.75">
      <c r="A40" s="19">
        <f>IF(F40&lt;&gt;"",1+MAX($A$8:A39),"")</f>
        <v>21</v>
      </c>
      <c r="B40" s="231"/>
      <c r="C40" s="53" t="s">
        <v>73</v>
      </c>
      <c r="D40" s="55">
        <v>26.19</v>
      </c>
      <c r="E40" s="54">
        <v>0.05</v>
      </c>
      <c r="F40" s="55">
        <f>(1+E40)*D40</f>
        <v>27.499500000000001</v>
      </c>
      <c r="G40" s="124" t="s">
        <v>40</v>
      </c>
      <c r="H40" s="211">
        <v>14.26</v>
      </c>
      <c r="I40" s="25">
        <f>H40*F40</f>
        <v>392.14287000000002</v>
      </c>
      <c r="J40" s="220">
        <v>23.42</v>
      </c>
      <c r="K40" s="127">
        <f>N40/M40</f>
        <v>10.22283</v>
      </c>
      <c r="L40" s="127">
        <f>D40/K40</f>
        <v>2.5619128949615715</v>
      </c>
      <c r="M40" s="128">
        <f>$M$35</f>
        <v>60</v>
      </c>
      <c r="N40" s="129">
        <f>D40*J40</f>
        <v>613.36980000000005</v>
      </c>
      <c r="O40" s="130">
        <f>N40+I40</f>
        <v>1005.5126700000001</v>
      </c>
      <c r="P40" s="131">
        <f>O40/F40</f>
        <v>36.564761904761909</v>
      </c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</row>
    <row r="41" spans="1:76" s="28" customFormat="1" ht="15.75">
      <c r="A41" s="19" t="str">
        <f>IF(F41&lt;&gt;"",1+MAX($A$8:A40),"")</f>
        <v/>
      </c>
      <c r="B41" s="231"/>
      <c r="C41" s="203" t="s">
        <v>124</v>
      </c>
      <c r="D41" s="204"/>
      <c r="E41" s="205"/>
      <c r="F41" s="204"/>
      <c r="G41" s="206"/>
      <c r="H41" s="213"/>
      <c r="I41" s="143"/>
      <c r="J41" s="223"/>
      <c r="K41" s="182"/>
      <c r="L41" s="182"/>
      <c r="M41" s="183"/>
      <c r="N41" s="184"/>
      <c r="O41" s="202"/>
      <c r="P41" s="144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</row>
    <row r="42" spans="1:76" s="28" customFormat="1" ht="15.75">
      <c r="A42" s="19">
        <f>IF(F42&lt;&gt;"",1+MAX($A$8:A41),"")</f>
        <v>22</v>
      </c>
      <c r="B42" s="231"/>
      <c r="C42" s="53" t="s">
        <v>70</v>
      </c>
      <c r="D42" s="55">
        <v>22.08</v>
      </c>
      <c r="E42" s="54">
        <v>0.05</v>
      </c>
      <c r="F42" s="55">
        <f t="shared" ref="F42:F43" si="16">(1+E42)*D42</f>
        <v>23.183999999999997</v>
      </c>
      <c r="G42" s="124" t="s">
        <v>40</v>
      </c>
      <c r="H42" s="211">
        <v>3.46</v>
      </c>
      <c r="I42" s="25">
        <f>H42*F42</f>
        <v>80.216639999999984</v>
      </c>
      <c r="J42" s="220">
        <v>10.64</v>
      </c>
      <c r="K42" s="127">
        <f t="shared" ref="K42:K43" si="17">N42/M42</f>
        <v>3.9155199999999999</v>
      </c>
      <c r="L42" s="127">
        <f>D42/K42</f>
        <v>5.6390977443609023</v>
      </c>
      <c r="M42" s="128">
        <f t="shared" ref="M42:M45" si="18">$M$35</f>
        <v>60</v>
      </c>
      <c r="N42" s="129">
        <f>D42*J42</f>
        <v>234.93119999999999</v>
      </c>
      <c r="O42" s="130">
        <f>N42+I42</f>
        <v>315.14783999999997</v>
      </c>
      <c r="P42" s="131">
        <f>O42/F42</f>
        <v>13.593333333333334</v>
      </c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</row>
    <row r="43" spans="1:76" s="28" customFormat="1" ht="15.75">
      <c r="A43" s="19">
        <f>IF(F43&lt;&gt;"",1+MAX($A$8:A42),"")</f>
        <v>23</v>
      </c>
      <c r="B43" s="231"/>
      <c r="C43" s="53" t="s">
        <v>72</v>
      </c>
      <c r="D43" s="55">
        <v>23.41</v>
      </c>
      <c r="E43" s="54">
        <v>0.05</v>
      </c>
      <c r="F43" s="55">
        <f t="shared" si="16"/>
        <v>24.580500000000001</v>
      </c>
      <c r="G43" s="124" t="s">
        <v>40</v>
      </c>
      <c r="H43" s="211">
        <v>12.65</v>
      </c>
      <c r="I43" s="25">
        <f>H43*F43</f>
        <v>310.94332500000002</v>
      </c>
      <c r="J43" s="220">
        <v>16.57</v>
      </c>
      <c r="K43" s="127">
        <f t="shared" si="17"/>
        <v>6.4650616666666672</v>
      </c>
      <c r="L43" s="127">
        <f>D43/K43</f>
        <v>3.6210018105009052</v>
      </c>
      <c r="M43" s="128">
        <f t="shared" si="18"/>
        <v>60</v>
      </c>
      <c r="N43" s="129">
        <f>D43*J43</f>
        <v>387.90370000000001</v>
      </c>
      <c r="O43" s="130">
        <f>N43+I43</f>
        <v>698.84702500000003</v>
      </c>
      <c r="P43" s="131">
        <f>O43/F43</f>
        <v>28.43095238095238</v>
      </c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</row>
    <row r="44" spans="1:76" s="28" customFormat="1" ht="15.75">
      <c r="A44" s="19">
        <f>IF(F44&lt;&gt;"",1+MAX($A$8:A43),"")</f>
        <v>24</v>
      </c>
      <c r="B44" s="231"/>
      <c r="C44" s="53" t="s">
        <v>74</v>
      </c>
      <c r="D44" s="55">
        <v>26.74</v>
      </c>
      <c r="E44" s="54">
        <v>0.05</v>
      </c>
      <c r="F44" s="55">
        <f t="shared" ref="F44:F45" si="19">(1+E44)*D44</f>
        <v>28.076999999999998</v>
      </c>
      <c r="G44" s="124" t="s">
        <v>40</v>
      </c>
      <c r="H44" s="211">
        <v>18.79</v>
      </c>
      <c r="I44" s="25">
        <f t="shared" ref="I44" si="20">H44*F44</f>
        <v>527.56682999999998</v>
      </c>
      <c r="J44" s="220">
        <v>20.450000000000003</v>
      </c>
      <c r="K44" s="127">
        <f t="shared" ref="K44:K45" si="21">N44/M44</f>
        <v>9.1138833333333356</v>
      </c>
      <c r="L44" s="127">
        <f>D44/K44</f>
        <v>2.9339853300733489</v>
      </c>
      <c r="M44" s="128">
        <f t="shared" si="18"/>
        <v>60</v>
      </c>
      <c r="N44" s="129">
        <f>D44*J44</f>
        <v>546.83300000000008</v>
      </c>
      <c r="O44" s="130">
        <f>N44+I44</f>
        <v>1074.3998300000001</v>
      </c>
      <c r="P44" s="131">
        <f>O44/F44</f>
        <v>38.266190476190481</v>
      </c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</row>
    <row r="45" spans="1:76" s="28" customFormat="1" ht="15.75">
      <c r="A45" s="19">
        <f>IF(F45&lt;&gt;"",1+MAX($A$8:A44),"")</f>
        <v>25</v>
      </c>
      <c r="B45" s="231"/>
      <c r="C45" s="53" t="s">
        <v>75</v>
      </c>
      <c r="D45" s="55">
        <v>8.25</v>
      </c>
      <c r="E45" s="54">
        <v>0.05</v>
      </c>
      <c r="F45" s="55">
        <f t="shared" si="19"/>
        <v>8.6624999999999996</v>
      </c>
      <c r="G45" s="124" t="s">
        <v>40</v>
      </c>
      <c r="H45" s="211">
        <v>6.02</v>
      </c>
      <c r="I45" s="25">
        <f>H45*F45</f>
        <v>52.148249999999997</v>
      </c>
      <c r="J45" s="220">
        <v>11.25</v>
      </c>
      <c r="K45" s="127">
        <f t="shared" si="21"/>
        <v>1.546875</v>
      </c>
      <c r="L45" s="127">
        <f>D45/K45</f>
        <v>5.333333333333333</v>
      </c>
      <c r="M45" s="128">
        <f t="shared" si="18"/>
        <v>60</v>
      </c>
      <c r="N45" s="129">
        <f>D45*J45</f>
        <v>92.8125</v>
      </c>
      <c r="O45" s="130">
        <f>N45+I45</f>
        <v>144.96074999999999</v>
      </c>
      <c r="P45" s="131">
        <f>O45/F45</f>
        <v>16.734285714285715</v>
      </c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</row>
    <row r="46" spans="1:76" s="28" customFormat="1" ht="15.75">
      <c r="A46" s="19" t="str">
        <f>IF(F46&lt;&gt;"",1+MAX($A$8:A45),"")</f>
        <v/>
      </c>
      <c r="B46" s="231"/>
      <c r="C46" s="203" t="s">
        <v>125</v>
      </c>
      <c r="D46" s="204"/>
      <c r="E46" s="205"/>
      <c r="F46" s="204"/>
      <c r="G46" s="206"/>
      <c r="H46" s="213"/>
      <c r="I46" s="143"/>
      <c r="J46" s="223"/>
      <c r="K46" s="182"/>
      <c r="L46" s="182"/>
      <c r="M46" s="183"/>
      <c r="N46" s="184"/>
      <c r="O46" s="202"/>
      <c r="P46" s="144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</row>
    <row r="47" spans="1:76" s="28" customFormat="1" ht="15.75">
      <c r="A47" s="19">
        <f>IF(F47&lt;&gt;"",1+MAX($A$8:A46),"")</f>
        <v>26</v>
      </c>
      <c r="B47" s="231"/>
      <c r="C47" s="53" t="s">
        <v>76</v>
      </c>
      <c r="D47" s="55">
        <v>15.97</v>
      </c>
      <c r="E47" s="54">
        <v>0.05</v>
      </c>
      <c r="F47" s="55">
        <f t="shared" ref="F47:F50" si="22">(1+E47)*D47</f>
        <v>16.768500000000003</v>
      </c>
      <c r="G47" s="124" t="s">
        <v>40</v>
      </c>
      <c r="H47" s="211">
        <v>10.49</v>
      </c>
      <c r="I47" s="25">
        <f t="shared" ref="I47:I49" si="23">H47*F47</f>
        <v>175.90156500000003</v>
      </c>
      <c r="J47" s="220">
        <v>14.83</v>
      </c>
      <c r="K47" s="127">
        <f t="shared" ref="K47:K50" si="24">N47/M47</f>
        <v>3.9472516666666668</v>
      </c>
      <c r="L47" s="127">
        <f t="shared" ref="L47:L53" si="25">D47/K47</f>
        <v>4.0458530006743088</v>
      </c>
      <c r="M47" s="128">
        <f t="shared" ref="M47:M53" si="26">$M$35</f>
        <v>60</v>
      </c>
      <c r="N47" s="129">
        <f t="shared" ref="N47:N53" si="27">D47*J47</f>
        <v>236.83510000000001</v>
      </c>
      <c r="O47" s="130">
        <f t="shared" ref="O47:O53" si="28">N47+I47</f>
        <v>412.73666500000002</v>
      </c>
      <c r="P47" s="131">
        <f t="shared" ref="P47:P53" si="29">O47/F47</f>
        <v>24.613809523809522</v>
      </c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</row>
    <row r="48" spans="1:76" s="28" customFormat="1" ht="15.75">
      <c r="A48" s="19">
        <f>IF(F48&lt;&gt;"",1+MAX($A$8:A47),"")</f>
        <v>27</v>
      </c>
      <c r="B48" s="231"/>
      <c r="C48" s="53" t="s">
        <v>79</v>
      </c>
      <c r="D48" s="55">
        <v>39.130000000000003</v>
      </c>
      <c r="E48" s="54">
        <v>0.05</v>
      </c>
      <c r="F48" s="55">
        <f>(1+E48)*D48</f>
        <v>41.086500000000001</v>
      </c>
      <c r="G48" s="124" t="s">
        <v>40</v>
      </c>
      <c r="H48" s="211">
        <v>18.87</v>
      </c>
      <c r="I48" s="25">
        <f>H48*F48</f>
        <v>775.30225500000006</v>
      </c>
      <c r="J48" s="220">
        <v>17.180000000000003</v>
      </c>
      <c r="K48" s="127">
        <f>N48/M48</f>
        <v>11.204223333333337</v>
      </c>
      <c r="L48" s="127">
        <f t="shared" si="25"/>
        <v>3.49243306169965</v>
      </c>
      <c r="M48" s="128">
        <f t="shared" si="26"/>
        <v>60</v>
      </c>
      <c r="N48" s="129">
        <f t="shared" si="27"/>
        <v>672.25340000000017</v>
      </c>
      <c r="O48" s="130">
        <f t="shared" si="28"/>
        <v>1447.5556550000001</v>
      </c>
      <c r="P48" s="131">
        <f t="shared" si="29"/>
        <v>35.231904761904765</v>
      </c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</row>
    <row r="49" spans="1:76" s="28" customFormat="1" ht="15.75">
      <c r="A49" s="19">
        <f>IF(F49&lt;&gt;"",1+MAX($A$8:A48),"")</f>
        <v>28</v>
      </c>
      <c r="B49" s="231"/>
      <c r="C49" s="53" t="s">
        <v>77</v>
      </c>
      <c r="D49" s="55">
        <v>48.92</v>
      </c>
      <c r="E49" s="54">
        <v>0.05</v>
      </c>
      <c r="F49" s="55">
        <f t="shared" si="22"/>
        <v>51.366000000000007</v>
      </c>
      <c r="G49" s="124" t="s">
        <v>40</v>
      </c>
      <c r="H49" s="211">
        <v>13.99</v>
      </c>
      <c r="I49" s="25">
        <f t="shared" si="23"/>
        <v>718.61034000000006</v>
      </c>
      <c r="J49" s="220">
        <v>16.470000000000002</v>
      </c>
      <c r="K49" s="127">
        <f t="shared" si="24"/>
        <v>13.428540000000002</v>
      </c>
      <c r="L49" s="127">
        <f t="shared" si="25"/>
        <v>3.642987249544626</v>
      </c>
      <c r="M49" s="128">
        <f t="shared" si="26"/>
        <v>60</v>
      </c>
      <c r="N49" s="129">
        <f t="shared" si="27"/>
        <v>805.71240000000012</v>
      </c>
      <c r="O49" s="130">
        <f t="shared" si="28"/>
        <v>1524.3227400000001</v>
      </c>
      <c r="P49" s="131">
        <f t="shared" si="29"/>
        <v>29.675714285714282</v>
      </c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</row>
    <row r="50" spans="1:76" s="28" customFormat="1" ht="15.75">
      <c r="A50" s="19">
        <f>IF(F50&lt;&gt;"",1+MAX($A$8:A49),"")</f>
        <v>29</v>
      </c>
      <c r="B50" s="231"/>
      <c r="C50" s="53" t="s">
        <v>78</v>
      </c>
      <c r="D50" s="55">
        <v>48.15</v>
      </c>
      <c r="E50" s="54">
        <v>0.05</v>
      </c>
      <c r="F50" s="55">
        <f t="shared" si="22"/>
        <v>50.557499999999997</v>
      </c>
      <c r="G50" s="124" t="s">
        <v>40</v>
      </c>
      <c r="H50" s="211">
        <v>13.99</v>
      </c>
      <c r="I50" s="25">
        <f>H50*F50</f>
        <v>707.29942499999993</v>
      </c>
      <c r="J50" s="220">
        <v>16.470000000000002</v>
      </c>
      <c r="K50" s="127">
        <f t="shared" si="24"/>
        <v>13.217175000000001</v>
      </c>
      <c r="L50" s="127">
        <f t="shared" si="25"/>
        <v>3.642987249544626</v>
      </c>
      <c r="M50" s="128">
        <f t="shared" si="26"/>
        <v>60</v>
      </c>
      <c r="N50" s="129">
        <f t="shared" si="27"/>
        <v>793.03050000000007</v>
      </c>
      <c r="O50" s="130">
        <f t="shared" si="28"/>
        <v>1500.329925</v>
      </c>
      <c r="P50" s="131">
        <f t="shared" si="29"/>
        <v>29.675714285714289</v>
      </c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</row>
    <row r="51" spans="1:76" s="28" customFormat="1" ht="15.75">
      <c r="A51" s="19">
        <f>IF(F51&lt;&gt;"",1+MAX($A$8:A50),"")</f>
        <v>30</v>
      </c>
      <c r="B51" s="231"/>
      <c r="C51" s="53" t="s">
        <v>80</v>
      </c>
      <c r="D51" s="55">
        <v>17.22</v>
      </c>
      <c r="E51" s="54">
        <v>0.05</v>
      </c>
      <c r="F51" s="55">
        <f t="shared" ref="F51:F52" si="30">(1+E51)*D51</f>
        <v>18.081</v>
      </c>
      <c r="G51" s="124" t="s">
        <v>40</v>
      </c>
      <c r="H51" s="211">
        <v>18.87</v>
      </c>
      <c r="I51" s="25">
        <f>H51*F51</f>
        <v>341.18847</v>
      </c>
      <c r="J51" s="220">
        <v>17.180000000000003</v>
      </c>
      <c r="K51" s="127">
        <f t="shared" ref="K51:K52" si="31">N51/M51</f>
        <v>4.9306600000000005</v>
      </c>
      <c r="L51" s="127">
        <f t="shared" si="25"/>
        <v>3.4924330616996504</v>
      </c>
      <c r="M51" s="128">
        <f t="shared" si="26"/>
        <v>60</v>
      </c>
      <c r="N51" s="129">
        <f t="shared" si="27"/>
        <v>295.83960000000002</v>
      </c>
      <c r="O51" s="130">
        <f t="shared" si="28"/>
        <v>637.02807000000007</v>
      </c>
      <c r="P51" s="131">
        <f t="shared" si="29"/>
        <v>35.231904761904765</v>
      </c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</row>
    <row r="52" spans="1:76" s="28" customFormat="1" ht="15.75">
      <c r="A52" s="19">
        <f>IF(F52&lt;&gt;"",1+MAX($A$8:A51),"")</f>
        <v>31</v>
      </c>
      <c r="B52" s="231"/>
      <c r="C52" s="53" t="s">
        <v>81</v>
      </c>
      <c r="D52" s="55">
        <v>28.77</v>
      </c>
      <c r="E52" s="54">
        <v>0.05</v>
      </c>
      <c r="F52" s="55">
        <f t="shared" si="30"/>
        <v>30.208500000000001</v>
      </c>
      <c r="G52" s="124" t="s">
        <v>40</v>
      </c>
      <c r="H52" s="211">
        <v>24.68</v>
      </c>
      <c r="I52" s="25">
        <f>H52*F52</f>
        <v>745.54578000000004</v>
      </c>
      <c r="J52" s="220">
        <v>25.05</v>
      </c>
      <c r="K52" s="127">
        <f t="shared" si="31"/>
        <v>12.011474999999999</v>
      </c>
      <c r="L52" s="127">
        <f t="shared" si="25"/>
        <v>2.3952095808383236</v>
      </c>
      <c r="M52" s="128">
        <f t="shared" si="26"/>
        <v>60</v>
      </c>
      <c r="N52" s="129">
        <f t="shared" si="27"/>
        <v>720.68849999999998</v>
      </c>
      <c r="O52" s="130">
        <f t="shared" si="28"/>
        <v>1466.2342800000001</v>
      </c>
      <c r="P52" s="131">
        <f t="shared" si="29"/>
        <v>48.537142857142861</v>
      </c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</row>
    <row r="53" spans="1:76" s="28" customFormat="1" ht="15.75">
      <c r="A53" s="19">
        <f>IF(F53&lt;&gt;"",1+MAX($A$8:A52),"")</f>
        <v>32</v>
      </c>
      <c r="B53" s="231"/>
      <c r="C53" s="53" t="s">
        <v>129</v>
      </c>
      <c r="D53" s="55">
        <v>12.64</v>
      </c>
      <c r="E53" s="54">
        <v>0.05</v>
      </c>
      <c r="F53" s="55">
        <f t="shared" ref="F53" si="32">(1+E53)*D53</f>
        <v>13.272000000000002</v>
      </c>
      <c r="G53" s="124" t="s">
        <v>40</v>
      </c>
      <c r="H53" s="211">
        <v>3.4975000000000001</v>
      </c>
      <c r="I53" s="25">
        <f>H53*F53</f>
        <v>46.418820000000011</v>
      </c>
      <c r="J53" s="220">
        <v>7.67</v>
      </c>
      <c r="K53" s="127">
        <f t="shared" ref="K53" si="33">N53/M53</f>
        <v>1.6158133333333333</v>
      </c>
      <c r="L53" s="127">
        <f t="shared" si="25"/>
        <v>7.8226857887874841</v>
      </c>
      <c r="M53" s="128">
        <f t="shared" si="26"/>
        <v>60</v>
      </c>
      <c r="N53" s="129">
        <f t="shared" si="27"/>
        <v>96.948800000000006</v>
      </c>
      <c r="O53" s="130">
        <f t="shared" si="28"/>
        <v>143.36762000000002</v>
      </c>
      <c r="P53" s="131">
        <f t="shared" si="29"/>
        <v>10.802261904761904</v>
      </c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</row>
    <row r="54" spans="1:76" s="28" customFormat="1" ht="15.75">
      <c r="A54" s="19" t="str">
        <f>IF(F54&lt;&gt;"",1+MAX($A$8:A53),"")</f>
        <v/>
      </c>
      <c r="B54" s="231"/>
      <c r="C54" s="268" t="s">
        <v>47</v>
      </c>
      <c r="D54" s="23"/>
      <c r="E54" s="22"/>
      <c r="F54" s="23"/>
      <c r="G54" s="123"/>
      <c r="H54" s="210"/>
      <c r="I54" s="25"/>
      <c r="J54" s="222"/>
      <c r="K54" s="121"/>
      <c r="L54" s="127"/>
      <c r="M54" s="128"/>
      <c r="N54" s="129"/>
      <c r="O54" s="130"/>
      <c r="P54" s="131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</row>
    <row r="55" spans="1:76" s="28" customFormat="1" ht="15.75">
      <c r="A55" s="19">
        <f>IF(F55&lt;&gt;"",1+MAX($A$8:A54),"")</f>
        <v>33</v>
      </c>
      <c r="B55" s="231"/>
      <c r="C55" s="53" t="s">
        <v>82</v>
      </c>
      <c r="D55" s="55">
        <v>3</v>
      </c>
      <c r="E55" s="54">
        <v>0</v>
      </c>
      <c r="F55" s="55">
        <f t="shared" ref="F55:F59" si="34">(1+E55)*D55</f>
        <v>3</v>
      </c>
      <c r="G55" s="124" t="s">
        <v>41</v>
      </c>
      <c r="H55" s="211">
        <v>800</v>
      </c>
      <c r="I55" s="25">
        <f t="shared" ref="I55:I59" si="35">H55*F55</f>
        <v>2400</v>
      </c>
      <c r="J55" s="220">
        <v>442.7</v>
      </c>
      <c r="K55" s="127">
        <f t="shared" ref="K55:K59" si="36">N55/M55</f>
        <v>22.134999999999998</v>
      </c>
      <c r="L55" s="127">
        <f t="shared" ref="L55:L64" si="37">D55/K55</f>
        <v>0.1355319629545968</v>
      </c>
      <c r="M55" s="128">
        <f t="shared" ref="M55:M64" si="38">$M$35</f>
        <v>60</v>
      </c>
      <c r="N55" s="129">
        <f t="shared" ref="N55:N64" si="39">D55*J55</f>
        <v>1328.1</v>
      </c>
      <c r="O55" s="130">
        <f t="shared" ref="O55:O64" si="40">N55+I55</f>
        <v>3728.1</v>
      </c>
      <c r="P55" s="131">
        <f t="shared" ref="P55:P64" si="41">O55/F55</f>
        <v>1242.7</v>
      </c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</row>
    <row r="56" spans="1:76" s="28" customFormat="1" ht="31.5">
      <c r="A56" s="19">
        <f>IF(F56&lt;&gt;"",1+MAX($A$8:A55),"")</f>
        <v>34</v>
      </c>
      <c r="B56" s="231"/>
      <c r="C56" s="53" t="s">
        <v>112</v>
      </c>
      <c r="D56" s="55">
        <v>2</v>
      </c>
      <c r="E56" s="54">
        <v>0</v>
      </c>
      <c r="F56" s="55">
        <f t="shared" si="34"/>
        <v>2</v>
      </c>
      <c r="G56" s="124" t="s">
        <v>41</v>
      </c>
      <c r="H56" s="211">
        <v>800</v>
      </c>
      <c r="I56" s="25">
        <f t="shared" si="35"/>
        <v>1600</v>
      </c>
      <c r="J56" s="220">
        <v>442.7</v>
      </c>
      <c r="K56" s="127">
        <f t="shared" si="36"/>
        <v>14.756666666666666</v>
      </c>
      <c r="L56" s="127">
        <f t="shared" si="37"/>
        <v>0.1355319629545968</v>
      </c>
      <c r="M56" s="128">
        <f t="shared" si="38"/>
        <v>60</v>
      </c>
      <c r="N56" s="129">
        <f t="shared" si="39"/>
        <v>885.4</v>
      </c>
      <c r="O56" s="130">
        <f t="shared" si="40"/>
        <v>2485.4</v>
      </c>
      <c r="P56" s="131">
        <f t="shared" si="41"/>
        <v>1242.7</v>
      </c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</row>
    <row r="57" spans="1:76" s="28" customFormat="1" ht="15.75">
      <c r="A57" s="19">
        <f>IF(F57&lt;&gt;"",1+MAX($A$8:A56),"")</f>
        <v>35</v>
      </c>
      <c r="B57" s="231"/>
      <c r="C57" s="53" t="s">
        <v>83</v>
      </c>
      <c r="D57" s="55">
        <v>1</v>
      </c>
      <c r="E57" s="54">
        <v>0</v>
      </c>
      <c r="F57" s="55">
        <f t="shared" si="34"/>
        <v>1</v>
      </c>
      <c r="G57" s="124" t="s">
        <v>41</v>
      </c>
      <c r="H57" s="211">
        <v>750</v>
      </c>
      <c r="I57" s="25">
        <f t="shared" si="35"/>
        <v>750</v>
      </c>
      <c r="J57" s="220">
        <v>429.40999999999997</v>
      </c>
      <c r="K57" s="127">
        <f t="shared" si="36"/>
        <v>7.1568333333333332</v>
      </c>
      <c r="L57" s="127">
        <f t="shared" si="37"/>
        <v>0.13972660161617104</v>
      </c>
      <c r="M57" s="128">
        <f t="shared" si="38"/>
        <v>60</v>
      </c>
      <c r="N57" s="129">
        <f t="shared" si="39"/>
        <v>429.40999999999997</v>
      </c>
      <c r="O57" s="130">
        <f t="shared" si="40"/>
        <v>1179.4099999999999</v>
      </c>
      <c r="P57" s="131">
        <f t="shared" si="41"/>
        <v>1179.4099999999999</v>
      </c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</row>
    <row r="58" spans="1:76" s="28" customFormat="1" ht="15.75">
      <c r="A58" s="19">
        <f>IF(F58&lt;&gt;"",1+MAX($A$8:A57),"")</f>
        <v>36</v>
      </c>
      <c r="B58" s="231"/>
      <c r="C58" s="53" t="s">
        <v>111</v>
      </c>
      <c r="D58" s="55">
        <v>1</v>
      </c>
      <c r="E58" s="54">
        <v>0</v>
      </c>
      <c r="F58" s="55">
        <f t="shared" si="34"/>
        <v>1</v>
      </c>
      <c r="G58" s="124" t="s">
        <v>41</v>
      </c>
      <c r="H58" s="211">
        <v>750</v>
      </c>
      <c r="I58" s="25">
        <f t="shared" si="35"/>
        <v>750</v>
      </c>
      <c r="J58" s="220">
        <v>485.64</v>
      </c>
      <c r="K58" s="127">
        <f t="shared" si="36"/>
        <v>8.0939999999999994</v>
      </c>
      <c r="L58" s="127">
        <f t="shared" si="37"/>
        <v>0.1235483073881888</v>
      </c>
      <c r="M58" s="128">
        <f t="shared" si="38"/>
        <v>60</v>
      </c>
      <c r="N58" s="129">
        <f t="shared" si="39"/>
        <v>485.64</v>
      </c>
      <c r="O58" s="130">
        <f t="shared" si="40"/>
        <v>1235.6399999999999</v>
      </c>
      <c r="P58" s="131">
        <f t="shared" si="41"/>
        <v>1235.6399999999999</v>
      </c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</row>
    <row r="59" spans="1:76" s="28" customFormat="1" ht="15.75">
      <c r="A59" s="19">
        <f>IF(F59&lt;&gt;"",1+MAX($A$8:A58),"")</f>
        <v>37</v>
      </c>
      <c r="B59" s="231"/>
      <c r="C59" s="53" t="s">
        <v>84</v>
      </c>
      <c r="D59" s="55">
        <v>3</v>
      </c>
      <c r="E59" s="54">
        <v>0</v>
      </c>
      <c r="F59" s="55">
        <f t="shared" si="34"/>
        <v>3</v>
      </c>
      <c r="G59" s="124" t="s">
        <v>41</v>
      </c>
      <c r="H59" s="211">
        <v>700</v>
      </c>
      <c r="I59" s="25">
        <f t="shared" si="35"/>
        <v>2100</v>
      </c>
      <c r="J59" s="220">
        <v>485.64</v>
      </c>
      <c r="K59" s="127">
        <f t="shared" si="36"/>
        <v>24.282</v>
      </c>
      <c r="L59" s="127">
        <f t="shared" si="37"/>
        <v>0.12354830738818878</v>
      </c>
      <c r="M59" s="128">
        <f t="shared" si="38"/>
        <v>60</v>
      </c>
      <c r="N59" s="129">
        <f t="shared" si="39"/>
        <v>1456.92</v>
      </c>
      <c r="O59" s="130">
        <f t="shared" si="40"/>
        <v>3556.92</v>
      </c>
      <c r="P59" s="131">
        <f t="shared" si="41"/>
        <v>1185.6400000000001</v>
      </c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</row>
    <row r="60" spans="1:76" s="28" customFormat="1" ht="47.25">
      <c r="A60" s="19">
        <f>IF(F60&lt;&gt;"",1+MAX($A$8:A59),"")</f>
        <v>38</v>
      </c>
      <c r="B60" s="231"/>
      <c r="C60" s="53" t="s">
        <v>110</v>
      </c>
      <c r="D60" s="55">
        <v>2</v>
      </c>
      <c r="E60" s="54">
        <v>0</v>
      </c>
      <c r="F60" s="55">
        <f t="shared" ref="F60:F63" si="42">(1+E60)*D60</f>
        <v>2</v>
      </c>
      <c r="G60" s="124" t="s">
        <v>41</v>
      </c>
      <c r="H60" s="211">
        <v>700</v>
      </c>
      <c r="I60" s="25">
        <f t="shared" ref="I60:I63" si="43">H60*F60</f>
        <v>1400</v>
      </c>
      <c r="J60" s="220">
        <v>485.64</v>
      </c>
      <c r="K60" s="127">
        <f t="shared" ref="K60:K63" si="44">N60/M60</f>
        <v>16.187999999999999</v>
      </c>
      <c r="L60" s="127">
        <f t="shared" si="37"/>
        <v>0.1235483073881888</v>
      </c>
      <c r="M60" s="128">
        <f t="shared" si="38"/>
        <v>60</v>
      </c>
      <c r="N60" s="129">
        <f t="shared" si="39"/>
        <v>971.28</v>
      </c>
      <c r="O60" s="130">
        <f t="shared" si="40"/>
        <v>2371.2799999999997</v>
      </c>
      <c r="P60" s="131">
        <f t="shared" si="41"/>
        <v>1185.6399999999999</v>
      </c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</row>
    <row r="61" spans="1:76" s="28" customFormat="1" ht="31.5">
      <c r="A61" s="19">
        <f>IF(F61&lt;&gt;"",1+MAX($A$8:A60),"")</f>
        <v>39</v>
      </c>
      <c r="B61" s="231"/>
      <c r="C61" s="53" t="s">
        <v>109</v>
      </c>
      <c r="D61" s="55">
        <v>2</v>
      </c>
      <c r="E61" s="54">
        <v>0</v>
      </c>
      <c r="F61" s="55">
        <f t="shared" si="42"/>
        <v>2</v>
      </c>
      <c r="G61" s="124" t="s">
        <v>41</v>
      </c>
      <c r="H61" s="211">
        <v>1200</v>
      </c>
      <c r="I61" s="25">
        <f t="shared" si="43"/>
        <v>2400</v>
      </c>
      <c r="J61" s="220">
        <v>743.09</v>
      </c>
      <c r="K61" s="127">
        <f t="shared" si="44"/>
        <v>24.769666666666669</v>
      </c>
      <c r="L61" s="127">
        <f t="shared" si="37"/>
        <v>8.0743920655640622E-2</v>
      </c>
      <c r="M61" s="128">
        <f t="shared" si="38"/>
        <v>60</v>
      </c>
      <c r="N61" s="129">
        <f t="shared" si="39"/>
        <v>1486.18</v>
      </c>
      <c r="O61" s="130">
        <f t="shared" si="40"/>
        <v>3886.1800000000003</v>
      </c>
      <c r="P61" s="131">
        <f t="shared" si="41"/>
        <v>1943.0900000000001</v>
      </c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</row>
    <row r="62" spans="1:76" s="28" customFormat="1" ht="15.75">
      <c r="A62" s="19">
        <f>IF(F62&lt;&gt;"",1+MAX($A$8:A61),"")</f>
        <v>40</v>
      </c>
      <c r="B62" s="231"/>
      <c r="C62" s="53" t="s">
        <v>85</v>
      </c>
      <c r="D62" s="55">
        <v>2</v>
      </c>
      <c r="E62" s="54">
        <v>0</v>
      </c>
      <c r="F62" s="55">
        <f t="shared" si="42"/>
        <v>2</v>
      </c>
      <c r="G62" s="124" t="s">
        <v>41</v>
      </c>
      <c r="H62" s="211">
        <v>255</v>
      </c>
      <c r="I62" s="25">
        <f t="shared" si="43"/>
        <v>510</v>
      </c>
      <c r="J62" s="220">
        <v>146.10999999999999</v>
      </c>
      <c r="K62" s="127">
        <f t="shared" si="44"/>
        <v>4.870333333333333</v>
      </c>
      <c r="L62" s="127">
        <f t="shared" si="37"/>
        <v>0.41064951064266653</v>
      </c>
      <c r="M62" s="128">
        <f t="shared" si="38"/>
        <v>60</v>
      </c>
      <c r="N62" s="129">
        <f t="shared" si="39"/>
        <v>292.21999999999997</v>
      </c>
      <c r="O62" s="130">
        <f t="shared" si="40"/>
        <v>802.22</v>
      </c>
      <c r="P62" s="131">
        <f t="shared" si="41"/>
        <v>401.11</v>
      </c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</row>
    <row r="63" spans="1:76" s="28" customFormat="1" ht="15.75">
      <c r="A63" s="19">
        <f>IF(F63&lt;&gt;"",1+MAX($A$8:A62),"")</f>
        <v>41</v>
      </c>
      <c r="B63" s="231"/>
      <c r="C63" s="53" t="s">
        <v>87</v>
      </c>
      <c r="D63" s="55">
        <v>2</v>
      </c>
      <c r="E63" s="54">
        <v>0</v>
      </c>
      <c r="F63" s="55">
        <f t="shared" si="42"/>
        <v>2</v>
      </c>
      <c r="G63" s="124" t="s">
        <v>41</v>
      </c>
      <c r="H63" s="211">
        <v>306.95</v>
      </c>
      <c r="I63" s="25">
        <f t="shared" si="43"/>
        <v>613.9</v>
      </c>
      <c r="J63" s="220">
        <v>273.39</v>
      </c>
      <c r="K63" s="127">
        <f t="shared" si="44"/>
        <v>9.1129999999999995</v>
      </c>
      <c r="L63" s="127">
        <f t="shared" si="37"/>
        <v>0.21946669592889281</v>
      </c>
      <c r="M63" s="128">
        <f t="shared" si="38"/>
        <v>60</v>
      </c>
      <c r="N63" s="129">
        <f t="shared" si="39"/>
        <v>546.78</v>
      </c>
      <c r="O63" s="130">
        <f t="shared" si="40"/>
        <v>1160.6799999999998</v>
      </c>
      <c r="P63" s="131">
        <f t="shared" si="41"/>
        <v>580.33999999999992</v>
      </c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</row>
    <row r="64" spans="1:76" s="28" customFormat="1" ht="15.75">
      <c r="A64" s="19">
        <f>IF(F64&lt;&gt;"",1+MAX($A$8:A63),"")</f>
        <v>42</v>
      </c>
      <c r="B64" s="231"/>
      <c r="C64" s="53" t="s">
        <v>88</v>
      </c>
      <c r="D64" s="55">
        <v>3</v>
      </c>
      <c r="E64" s="54">
        <v>0</v>
      </c>
      <c r="F64" s="55">
        <f t="shared" ref="F64" si="45">(1+E64)*D64</f>
        <v>3</v>
      </c>
      <c r="G64" s="124" t="s">
        <v>41</v>
      </c>
      <c r="H64" s="211">
        <v>355</v>
      </c>
      <c r="I64" s="25">
        <f t="shared" ref="I64" si="46">H64*F64</f>
        <v>1065</v>
      </c>
      <c r="J64" s="220">
        <v>84.15</v>
      </c>
      <c r="K64" s="127">
        <f t="shared" ref="K64" si="47">N64/M64</f>
        <v>4.2075000000000005</v>
      </c>
      <c r="L64" s="127">
        <f t="shared" si="37"/>
        <v>0.71301247771835996</v>
      </c>
      <c r="M64" s="128">
        <f t="shared" si="38"/>
        <v>60</v>
      </c>
      <c r="N64" s="129">
        <f t="shared" si="39"/>
        <v>252.45000000000002</v>
      </c>
      <c r="O64" s="130">
        <f t="shared" si="40"/>
        <v>1317.45</v>
      </c>
      <c r="P64" s="131">
        <f t="shared" si="41"/>
        <v>439.15000000000003</v>
      </c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</row>
    <row r="65" spans="1:76" s="28" customFormat="1" ht="15.75">
      <c r="A65" s="19" t="str">
        <f>IF(F65&lt;&gt;"",1+MAX($A$8:A64),"")</f>
        <v/>
      </c>
      <c r="B65" s="231"/>
      <c r="C65" s="268" t="s">
        <v>89</v>
      </c>
      <c r="D65" s="23"/>
      <c r="E65" s="22"/>
      <c r="F65" s="23"/>
      <c r="G65" s="123"/>
      <c r="H65" s="210"/>
      <c r="I65" s="25"/>
      <c r="J65" s="222"/>
      <c r="K65" s="121"/>
      <c r="L65" s="127"/>
      <c r="M65" s="128"/>
      <c r="N65" s="129"/>
      <c r="O65" s="130"/>
      <c r="P65" s="131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</row>
    <row r="66" spans="1:76" s="28" customFormat="1" ht="15.75">
      <c r="A66" s="19">
        <f>IF(F66&lt;&gt;"",1+MAX($A$8:A65),"")</f>
        <v>43</v>
      </c>
      <c r="B66" s="231"/>
      <c r="C66" s="53" t="s">
        <v>94</v>
      </c>
      <c r="D66" s="55">
        <v>1</v>
      </c>
      <c r="E66" s="54">
        <v>0</v>
      </c>
      <c r="F66" s="55">
        <f t="shared" ref="F66:F69" si="48">(1+E66)*D66</f>
        <v>1</v>
      </c>
      <c r="G66" s="124" t="s">
        <v>41</v>
      </c>
      <c r="H66" s="211">
        <v>23.424000000000003</v>
      </c>
      <c r="I66" s="25">
        <f t="shared" ref="I66:I67" si="49">H66*F66</f>
        <v>23.424000000000003</v>
      </c>
      <c r="J66" s="220">
        <v>26.35</v>
      </c>
      <c r="K66" s="127">
        <f t="shared" ref="K66:K69" si="50">N66/M66</f>
        <v>0.43916666666666671</v>
      </c>
      <c r="L66" s="127">
        <f t="shared" ref="L66:L79" si="51">D66/K66</f>
        <v>2.2770398481973433</v>
      </c>
      <c r="M66" s="128">
        <f t="shared" ref="M66:M79" si="52">$M$35</f>
        <v>60</v>
      </c>
      <c r="N66" s="129">
        <f t="shared" ref="N66:N79" si="53">D66*J66</f>
        <v>26.35</v>
      </c>
      <c r="O66" s="130">
        <f t="shared" ref="O66:O79" si="54">N66+I66</f>
        <v>49.774000000000001</v>
      </c>
      <c r="P66" s="131">
        <f t="shared" ref="P66:P79" si="55">O66/F66</f>
        <v>49.774000000000001</v>
      </c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</row>
    <row r="67" spans="1:76" s="28" customFormat="1" ht="15.75">
      <c r="A67" s="19">
        <f>IF(F67&lt;&gt;"",1+MAX($A$8:A66),"")</f>
        <v>44</v>
      </c>
      <c r="B67" s="231"/>
      <c r="C67" s="53" t="s">
        <v>95</v>
      </c>
      <c r="D67" s="55">
        <v>4</v>
      </c>
      <c r="E67" s="54">
        <v>0</v>
      </c>
      <c r="F67" s="55">
        <f t="shared" si="48"/>
        <v>4</v>
      </c>
      <c r="G67" s="124" t="s">
        <v>41</v>
      </c>
      <c r="H67" s="211">
        <v>15.391249999999999</v>
      </c>
      <c r="I67" s="25">
        <f t="shared" si="49"/>
        <v>61.564999999999998</v>
      </c>
      <c r="J67" s="220">
        <v>17.310000000000002</v>
      </c>
      <c r="K67" s="127">
        <f t="shared" si="50"/>
        <v>1.1540000000000001</v>
      </c>
      <c r="L67" s="127">
        <f t="shared" si="51"/>
        <v>3.4662045060658575</v>
      </c>
      <c r="M67" s="128">
        <f t="shared" si="52"/>
        <v>60</v>
      </c>
      <c r="N67" s="129">
        <f t="shared" si="53"/>
        <v>69.240000000000009</v>
      </c>
      <c r="O67" s="130">
        <f t="shared" si="54"/>
        <v>130.80500000000001</v>
      </c>
      <c r="P67" s="131">
        <f t="shared" si="55"/>
        <v>32.701250000000002</v>
      </c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</row>
    <row r="68" spans="1:76" s="28" customFormat="1" ht="15.75">
      <c r="A68" s="19">
        <f>IF(F68&lt;&gt;"",1+MAX($A$8:A67),"")</f>
        <v>45</v>
      </c>
      <c r="B68" s="231"/>
      <c r="C68" s="53" t="s">
        <v>96</v>
      </c>
      <c r="D68" s="55">
        <v>4</v>
      </c>
      <c r="E68" s="54">
        <v>0</v>
      </c>
      <c r="F68" s="55">
        <f t="shared" si="48"/>
        <v>4</v>
      </c>
      <c r="G68" s="124" t="s">
        <v>41</v>
      </c>
      <c r="H68" s="211">
        <v>21.547749999999997</v>
      </c>
      <c r="I68" s="25">
        <f t="shared" ref="I68:I69" si="56">H68*F68</f>
        <v>86.190999999999988</v>
      </c>
      <c r="J68" s="220">
        <v>24.240000000000002</v>
      </c>
      <c r="K68" s="127">
        <f t="shared" si="50"/>
        <v>1.6160000000000001</v>
      </c>
      <c r="L68" s="127">
        <f t="shared" si="51"/>
        <v>2.4752475247524752</v>
      </c>
      <c r="M68" s="128">
        <f t="shared" si="52"/>
        <v>60</v>
      </c>
      <c r="N68" s="129">
        <f t="shared" si="53"/>
        <v>96.960000000000008</v>
      </c>
      <c r="O68" s="130">
        <f t="shared" si="54"/>
        <v>183.15100000000001</v>
      </c>
      <c r="P68" s="131">
        <f t="shared" si="55"/>
        <v>45.787750000000003</v>
      </c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</row>
    <row r="69" spans="1:76" s="28" customFormat="1" ht="15.75">
      <c r="A69" s="19">
        <f>IF(F69&lt;&gt;"",1+MAX($A$8:A68),"")</f>
        <v>46</v>
      </c>
      <c r="B69" s="231"/>
      <c r="C69" s="53" t="s">
        <v>97</v>
      </c>
      <c r="D69" s="55">
        <v>1</v>
      </c>
      <c r="E69" s="54">
        <v>0</v>
      </c>
      <c r="F69" s="55">
        <f t="shared" si="48"/>
        <v>1</v>
      </c>
      <c r="G69" s="124" t="s">
        <v>41</v>
      </c>
      <c r="H69" s="211">
        <v>16.930374999999998</v>
      </c>
      <c r="I69" s="25">
        <f t="shared" si="56"/>
        <v>16.930374999999998</v>
      </c>
      <c r="J69" s="220">
        <v>19.05</v>
      </c>
      <c r="K69" s="127">
        <f t="shared" si="50"/>
        <v>0.3175</v>
      </c>
      <c r="L69" s="127">
        <f t="shared" si="51"/>
        <v>3.1496062992125982</v>
      </c>
      <c r="M69" s="128">
        <f t="shared" si="52"/>
        <v>60</v>
      </c>
      <c r="N69" s="129">
        <f t="shared" si="53"/>
        <v>19.05</v>
      </c>
      <c r="O69" s="130">
        <f t="shared" si="54"/>
        <v>35.980374999999995</v>
      </c>
      <c r="P69" s="131">
        <f t="shared" si="55"/>
        <v>35.980374999999995</v>
      </c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</row>
    <row r="70" spans="1:76" s="28" customFormat="1" ht="15.75">
      <c r="A70" s="19">
        <f>IF(F70&lt;&gt;"",1+MAX($A$8:A69),"")</f>
        <v>47</v>
      </c>
      <c r="B70" s="231"/>
      <c r="C70" s="53" t="s">
        <v>98</v>
      </c>
      <c r="D70" s="55">
        <v>1</v>
      </c>
      <c r="E70" s="54">
        <v>0</v>
      </c>
      <c r="F70" s="55">
        <f>(1+E70)*D70</f>
        <v>1</v>
      </c>
      <c r="G70" s="124" t="s">
        <v>41</v>
      </c>
      <c r="H70" s="211">
        <v>17.568000000000001</v>
      </c>
      <c r="I70" s="25">
        <f t="shared" ref="I70:I71" si="57">H70*F70</f>
        <v>17.568000000000001</v>
      </c>
      <c r="J70" s="220">
        <v>19.760000000000002</v>
      </c>
      <c r="K70" s="127">
        <f>N70/M70</f>
        <v>0.32933333333333337</v>
      </c>
      <c r="L70" s="127">
        <f t="shared" si="51"/>
        <v>3.0364372469635623</v>
      </c>
      <c r="M70" s="128">
        <f t="shared" si="52"/>
        <v>60</v>
      </c>
      <c r="N70" s="129">
        <f t="shared" si="53"/>
        <v>19.760000000000002</v>
      </c>
      <c r="O70" s="130">
        <f t="shared" si="54"/>
        <v>37.328000000000003</v>
      </c>
      <c r="P70" s="131">
        <f t="shared" si="55"/>
        <v>37.328000000000003</v>
      </c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</row>
    <row r="71" spans="1:76" s="28" customFormat="1" ht="15.75">
      <c r="A71" s="19">
        <f>IF(F71&lt;&gt;"",1+MAX($A$8:A70),"")</f>
        <v>48</v>
      </c>
      <c r="B71" s="231"/>
      <c r="C71" s="53" t="s">
        <v>99</v>
      </c>
      <c r="D71" s="55">
        <v>4</v>
      </c>
      <c r="E71" s="54">
        <v>0</v>
      </c>
      <c r="F71" s="55">
        <f>(1+E71)*D71</f>
        <v>4</v>
      </c>
      <c r="G71" s="124" t="s">
        <v>41</v>
      </c>
      <c r="H71" s="211">
        <v>12.312999999999999</v>
      </c>
      <c r="I71" s="25">
        <f t="shared" si="57"/>
        <v>49.251999999999995</v>
      </c>
      <c r="J71" s="220">
        <v>13.85</v>
      </c>
      <c r="K71" s="127">
        <f>N71/M71</f>
        <v>0.92333333333333334</v>
      </c>
      <c r="L71" s="127">
        <f t="shared" si="51"/>
        <v>4.3321299638989172</v>
      </c>
      <c r="M71" s="128">
        <f t="shared" si="52"/>
        <v>60</v>
      </c>
      <c r="N71" s="129">
        <f t="shared" si="53"/>
        <v>55.4</v>
      </c>
      <c r="O71" s="130">
        <f t="shared" si="54"/>
        <v>104.65199999999999</v>
      </c>
      <c r="P71" s="131">
        <f t="shared" si="55"/>
        <v>26.162999999999997</v>
      </c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</row>
    <row r="72" spans="1:76" s="28" customFormat="1" ht="15.75">
      <c r="A72" s="19">
        <f>IF(F72&lt;&gt;"",1+MAX($A$8:A71),"")</f>
        <v>49</v>
      </c>
      <c r="B72" s="231"/>
      <c r="C72" s="53" t="s">
        <v>90</v>
      </c>
      <c r="D72" s="55">
        <v>2</v>
      </c>
      <c r="E72" s="54">
        <v>0</v>
      </c>
      <c r="F72" s="55">
        <f t="shared" ref="F72:F75" si="58">(1+E72)*D72</f>
        <v>2</v>
      </c>
      <c r="G72" s="124" t="s">
        <v>41</v>
      </c>
      <c r="H72" s="211">
        <v>35.136000000000003</v>
      </c>
      <c r="I72" s="25">
        <f t="shared" ref="I72:I75" si="59">H72*F72</f>
        <v>70.272000000000006</v>
      </c>
      <c r="J72" s="220">
        <v>39.519999999999996</v>
      </c>
      <c r="K72" s="127">
        <f t="shared" ref="K72:K75" si="60">N72/M72</f>
        <v>1.3173333333333332</v>
      </c>
      <c r="L72" s="127">
        <f t="shared" si="51"/>
        <v>1.5182186234817814</v>
      </c>
      <c r="M72" s="128">
        <f t="shared" si="52"/>
        <v>60</v>
      </c>
      <c r="N72" s="129">
        <f t="shared" si="53"/>
        <v>79.039999999999992</v>
      </c>
      <c r="O72" s="130">
        <f t="shared" si="54"/>
        <v>149.31200000000001</v>
      </c>
      <c r="P72" s="131">
        <f t="shared" si="55"/>
        <v>74.656000000000006</v>
      </c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</row>
    <row r="73" spans="1:76" s="28" customFormat="1" ht="15.75">
      <c r="A73" s="19">
        <f>IF(F73&lt;&gt;"",1+MAX($A$8:A72),"")</f>
        <v>50</v>
      </c>
      <c r="B73" s="231"/>
      <c r="C73" s="53" t="s">
        <v>91</v>
      </c>
      <c r="D73" s="55">
        <v>8</v>
      </c>
      <c r="E73" s="54">
        <v>0</v>
      </c>
      <c r="F73" s="55">
        <f t="shared" si="58"/>
        <v>8</v>
      </c>
      <c r="G73" s="124" t="s">
        <v>41</v>
      </c>
      <c r="H73" s="211">
        <v>108.64124999999999</v>
      </c>
      <c r="I73" s="25">
        <f t="shared" si="59"/>
        <v>869.12999999999988</v>
      </c>
      <c r="J73" s="220">
        <v>45.96</v>
      </c>
      <c r="K73" s="127">
        <f t="shared" si="60"/>
        <v>6.1280000000000001</v>
      </c>
      <c r="L73" s="127">
        <f t="shared" si="51"/>
        <v>1.3054830287206267</v>
      </c>
      <c r="M73" s="128">
        <f t="shared" si="52"/>
        <v>60</v>
      </c>
      <c r="N73" s="129">
        <f t="shared" si="53"/>
        <v>367.68</v>
      </c>
      <c r="O73" s="130">
        <f t="shared" si="54"/>
        <v>1236.81</v>
      </c>
      <c r="P73" s="131">
        <f t="shared" si="55"/>
        <v>154.60124999999999</v>
      </c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</row>
    <row r="74" spans="1:76" s="28" customFormat="1" ht="15.75">
      <c r="A74" s="19">
        <f>IF(F74&lt;&gt;"",1+MAX($A$8:A73),"")</f>
        <v>51</v>
      </c>
      <c r="B74" s="231"/>
      <c r="C74" s="53" t="s">
        <v>92</v>
      </c>
      <c r="D74" s="55">
        <v>7</v>
      </c>
      <c r="E74" s="54">
        <v>0</v>
      </c>
      <c r="F74" s="55">
        <f t="shared" si="58"/>
        <v>7</v>
      </c>
      <c r="G74" s="124" t="s">
        <v>41</v>
      </c>
      <c r="H74" s="211">
        <v>30.782499999999999</v>
      </c>
      <c r="I74" s="25">
        <f t="shared" si="59"/>
        <v>215.47749999999999</v>
      </c>
      <c r="J74" s="220">
        <v>34.619999999999997</v>
      </c>
      <c r="K74" s="127">
        <f t="shared" si="60"/>
        <v>4.0389999999999997</v>
      </c>
      <c r="L74" s="127">
        <f t="shared" si="51"/>
        <v>1.733102253032929</v>
      </c>
      <c r="M74" s="128">
        <f t="shared" si="52"/>
        <v>60</v>
      </c>
      <c r="N74" s="129">
        <f t="shared" si="53"/>
        <v>242.33999999999997</v>
      </c>
      <c r="O74" s="130">
        <f t="shared" si="54"/>
        <v>457.8175</v>
      </c>
      <c r="P74" s="131">
        <f t="shared" si="55"/>
        <v>65.402500000000003</v>
      </c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</row>
    <row r="75" spans="1:76" s="28" customFormat="1" ht="15.75">
      <c r="A75" s="19">
        <f>IF(F75&lt;&gt;"",1+MAX($A$8:A74),"")</f>
        <v>52</v>
      </c>
      <c r="B75" s="231"/>
      <c r="C75" s="53" t="s">
        <v>93</v>
      </c>
      <c r="D75" s="55">
        <v>3</v>
      </c>
      <c r="E75" s="54">
        <v>0</v>
      </c>
      <c r="F75" s="55">
        <f t="shared" si="58"/>
        <v>3</v>
      </c>
      <c r="G75" s="124" t="s">
        <v>41</v>
      </c>
      <c r="H75" s="211">
        <v>27.704249999999998</v>
      </c>
      <c r="I75" s="25">
        <f t="shared" si="59"/>
        <v>83.112749999999991</v>
      </c>
      <c r="J75" s="220">
        <v>31.16</v>
      </c>
      <c r="K75" s="127">
        <f t="shared" si="60"/>
        <v>1.5580000000000001</v>
      </c>
      <c r="L75" s="127">
        <f t="shared" si="51"/>
        <v>1.9255455712451861</v>
      </c>
      <c r="M75" s="128">
        <f t="shared" si="52"/>
        <v>60</v>
      </c>
      <c r="N75" s="129">
        <f t="shared" si="53"/>
        <v>93.48</v>
      </c>
      <c r="O75" s="130">
        <f t="shared" si="54"/>
        <v>176.59275</v>
      </c>
      <c r="P75" s="131">
        <f t="shared" si="55"/>
        <v>58.864249999999998</v>
      </c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</row>
    <row r="76" spans="1:76" s="28" customFormat="1" ht="15.75">
      <c r="A76" s="19">
        <f>IF(F76&lt;&gt;"",1+MAX($A$8:A75),"")</f>
        <v>53</v>
      </c>
      <c r="B76" s="231"/>
      <c r="C76" s="53" t="s">
        <v>100</v>
      </c>
      <c r="D76" s="55">
        <v>2</v>
      </c>
      <c r="E76" s="54">
        <v>0</v>
      </c>
      <c r="F76" s="55">
        <f t="shared" ref="F76:F77" si="61">(1+E76)*D76</f>
        <v>2</v>
      </c>
      <c r="G76" s="124" t="s">
        <v>41</v>
      </c>
      <c r="H76" s="211">
        <v>108.64124999999999</v>
      </c>
      <c r="I76" s="25">
        <f t="shared" ref="I76" si="62">H76*F76</f>
        <v>217.28249999999997</v>
      </c>
      <c r="J76" s="220">
        <v>45.96</v>
      </c>
      <c r="K76" s="127">
        <f t="shared" ref="K76:K77" si="63">N76/M76</f>
        <v>1.532</v>
      </c>
      <c r="L76" s="127">
        <f t="shared" si="51"/>
        <v>1.3054830287206267</v>
      </c>
      <c r="M76" s="128">
        <f t="shared" si="52"/>
        <v>60</v>
      </c>
      <c r="N76" s="129">
        <f t="shared" si="53"/>
        <v>91.92</v>
      </c>
      <c r="O76" s="130">
        <f t="shared" si="54"/>
        <v>309.20249999999999</v>
      </c>
      <c r="P76" s="131">
        <f t="shared" si="55"/>
        <v>154.60124999999999</v>
      </c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</row>
    <row r="77" spans="1:76" s="28" customFormat="1" ht="15.75">
      <c r="A77" s="19">
        <f>IF(F77&lt;&gt;"",1+MAX($A$8:A76),"")</f>
        <v>54</v>
      </c>
      <c r="B77" s="231"/>
      <c r="C77" s="53" t="s">
        <v>101</v>
      </c>
      <c r="D77" s="55">
        <v>2</v>
      </c>
      <c r="E77" s="54">
        <v>0</v>
      </c>
      <c r="F77" s="55">
        <f t="shared" si="61"/>
        <v>2</v>
      </c>
      <c r="G77" s="124" t="s">
        <v>41</v>
      </c>
      <c r="H77" s="211">
        <v>46.848000000000006</v>
      </c>
      <c r="I77" s="25">
        <f t="shared" ref="I77:I79" si="64">H77*F77</f>
        <v>93.696000000000012</v>
      </c>
      <c r="J77" s="220">
        <v>52.69</v>
      </c>
      <c r="K77" s="127">
        <f t="shared" si="63"/>
        <v>1.7563333333333333</v>
      </c>
      <c r="L77" s="127">
        <f t="shared" si="51"/>
        <v>1.1387360030366294</v>
      </c>
      <c r="M77" s="128">
        <f t="shared" si="52"/>
        <v>60</v>
      </c>
      <c r="N77" s="129">
        <f t="shared" si="53"/>
        <v>105.38</v>
      </c>
      <c r="O77" s="130">
        <f t="shared" si="54"/>
        <v>199.07600000000002</v>
      </c>
      <c r="P77" s="131">
        <f t="shared" si="55"/>
        <v>99.538000000000011</v>
      </c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</row>
    <row r="78" spans="1:76" s="28" customFormat="1" ht="15.75">
      <c r="A78" s="19">
        <f>IF(F78&lt;&gt;"",1+MAX($A$8:A77),"")</f>
        <v>55</v>
      </c>
      <c r="B78" s="231"/>
      <c r="C78" s="53" t="s">
        <v>102</v>
      </c>
      <c r="D78" s="55">
        <v>7</v>
      </c>
      <c r="E78" s="54">
        <v>0</v>
      </c>
      <c r="F78" s="55">
        <f t="shared" ref="F78" si="65">(1+E78)*D78</f>
        <v>7</v>
      </c>
      <c r="G78" s="124" t="s">
        <v>41</v>
      </c>
      <c r="H78" s="211">
        <v>36.938999999999993</v>
      </c>
      <c r="I78" s="25">
        <f t="shared" si="64"/>
        <v>258.57299999999998</v>
      </c>
      <c r="J78" s="220">
        <v>41.55</v>
      </c>
      <c r="K78" s="127">
        <f t="shared" ref="K78" si="66">N78/M78</f>
        <v>4.8474999999999993</v>
      </c>
      <c r="L78" s="127">
        <f t="shared" si="51"/>
        <v>1.4440433212996393</v>
      </c>
      <c r="M78" s="128">
        <f t="shared" si="52"/>
        <v>60</v>
      </c>
      <c r="N78" s="129">
        <f t="shared" si="53"/>
        <v>290.84999999999997</v>
      </c>
      <c r="O78" s="130">
        <f t="shared" si="54"/>
        <v>549.423</v>
      </c>
      <c r="P78" s="131">
        <f t="shared" si="55"/>
        <v>78.489000000000004</v>
      </c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</row>
    <row r="79" spans="1:76" s="28" customFormat="1" ht="15.75">
      <c r="A79" s="19">
        <f>IF(F79&lt;&gt;"",1+MAX($A$8:A78),"")</f>
        <v>56</v>
      </c>
      <c r="B79" s="231"/>
      <c r="C79" s="53" t="s">
        <v>103</v>
      </c>
      <c r="D79" s="55">
        <v>3</v>
      </c>
      <c r="E79" s="54">
        <v>0</v>
      </c>
      <c r="F79" s="55">
        <f t="shared" ref="F79" si="67">(1+E79)*D79</f>
        <v>3</v>
      </c>
      <c r="G79" s="124" t="s">
        <v>41</v>
      </c>
      <c r="H79" s="211">
        <v>43.095499999999994</v>
      </c>
      <c r="I79" s="25">
        <f t="shared" si="64"/>
        <v>129.28649999999999</v>
      </c>
      <c r="J79" s="220">
        <v>48.47</v>
      </c>
      <c r="K79" s="127">
        <f t="shared" ref="K79" si="68">N79/M79</f>
        <v>2.4234999999999998</v>
      </c>
      <c r="L79" s="127">
        <f t="shared" si="51"/>
        <v>1.2378791004745204</v>
      </c>
      <c r="M79" s="128">
        <f t="shared" si="52"/>
        <v>60</v>
      </c>
      <c r="N79" s="129">
        <f t="shared" si="53"/>
        <v>145.41</v>
      </c>
      <c r="O79" s="130">
        <f t="shared" si="54"/>
        <v>274.69650000000001</v>
      </c>
      <c r="P79" s="131">
        <f t="shared" si="55"/>
        <v>91.5655</v>
      </c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</row>
    <row r="80" spans="1:76" s="28" customFormat="1" ht="15.75">
      <c r="A80" s="19" t="str">
        <f>IF(F80&lt;&gt;"",1+MAX($A$8:A79),"")</f>
        <v/>
      </c>
      <c r="B80" s="231"/>
      <c r="C80" s="268" t="s">
        <v>55</v>
      </c>
      <c r="D80" s="23"/>
      <c r="E80" s="22"/>
      <c r="F80" s="23"/>
      <c r="G80" s="123"/>
      <c r="H80" s="210"/>
      <c r="I80" s="25"/>
      <c r="J80" s="222"/>
      <c r="K80" s="121"/>
      <c r="L80" s="127"/>
      <c r="M80" s="128"/>
      <c r="N80" s="129"/>
      <c r="O80" s="130"/>
      <c r="P80" s="131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</row>
    <row r="81" spans="1:76" s="28" customFormat="1" ht="15.75">
      <c r="A81" s="19">
        <f>IF(F81&lt;&gt;"",1+MAX($A$8:A80),"")</f>
        <v>57</v>
      </c>
      <c r="B81" s="231"/>
      <c r="C81" s="53" t="s">
        <v>86</v>
      </c>
      <c r="D81" s="55">
        <v>2</v>
      </c>
      <c r="E81" s="54">
        <v>0</v>
      </c>
      <c r="F81" s="55">
        <f t="shared" ref="F81:F84" si="69">(1+E81)*D81</f>
        <v>2</v>
      </c>
      <c r="G81" s="124" t="s">
        <v>41</v>
      </c>
      <c r="H81" s="211">
        <v>119.64</v>
      </c>
      <c r="I81" s="25">
        <f t="shared" ref="I81:I84" si="70">H81*F81</f>
        <v>239.28</v>
      </c>
      <c r="J81" s="220">
        <v>109.30000000000001</v>
      </c>
      <c r="K81" s="127">
        <f t="shared" ref="K81:K84" si="71">N81/M81</f>
        <v>3.6433333333333335</v>
      </c>
      <c r="L81" s="127">
        <f>D81/K81</f>
        <v>0.54894784995425427</v>
      </c>
      <c r="M81" s="128">
        <f t="shared" ref="M81:M84" si="72">$M$35</f>
        <v>60</v>
      </c>
      <c r="N81" s="129">
        <f>D81*J81</f>
        <v>218.60000000000002</v>
      </c>
      <c r="O81" s="130">
        <f>N81+I81</f>
        <v>457.88</v>
      </c>
      <c r="P81" s="131">
        <f>O81/F81</f>
        <v>228.94</v>
      </c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</row>
    <row r="82" spans="1:76" s="28" customFormat="1" ht="15.75">
      <c r="A82" s="19">
        <f>IF(F82&lt;&gt;"",1+MAX($A$8:A81),"")</f>
        <v>58</v>
      </c>
      <c r="B82" s="231"/>
      <c r="C82" s="53" t="s">
        <v>126</v>
      </c>
      <c r="D82" s="55">
        <v>7</v>
      </c>
      <c r="E82" s="54">
        <v>0</v>
      </c>
      <c r="F82" s="55">
        <f t="shared" si="69"/>
        <v>7</v>
      </c>
      <c r="G82" s="124" t="s">
        <v>41</v>
      </c>
      <c r="H82" s="211">
        <v>40.299999999999997</v>
      </c>
      <c r="I82" s="25">
        <f t="shared" si="70"/>
        <v>282.09999999999997</v>
      </c>
      <c r="J82" s="220">
        <v>61.86</v>
      </c>
      <c r="K82" s="127">
        <f t="shared" si="71"/>
        <v>7.2169999999999996</v>
      </c>
      <c r="L82" s="127">
        <f>D82/K82</f>
        <v>0.96993210475266733</v>
      </c>
      <c r="M82" s="128">
        <f t="shared" si="72"/>
        <v>60</v>
      </c>
      <c r="N82" s="129">
        <f>D82*J82</f>
        <v>433.02</v>
      </c>
      <c r="O82" s="130">
        <f>N82+I82</f>
        <v>715.11999999999989</v>
      </c>
      <c r="P82" s="131">
        <f>O82/F82</f>
        <v>102.15999999999998</v>
      </c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</row>
    <row r="83" spans="1:76" s="28" customFormat="1" ht="15.75">
      <c r="A83" s="19">
        <f>IF(F83&lt;&gt;"",1+MAX($A$8:A82),"")</f>
        <v>59</v>
      </c>
      <c r="B83" s="231"/>
      <c r="C83" s="53" t="s">
        <v>127</v>
      </c>
      <c r="D83" s="55">
        <v>15</v>
      </c>
      <c r="E83" s="54">
        <v>0</v>
      </c>
      <c r="F83" s="55">
        <f t="shared" ref="F83" si="73">(1+E83)*D83</f>
        <v>15</v>
      </c>
      <c r="G83" s="124" t="s">
        <v>41</v>
      </c>
      <c r="H83" s="211">
        <v>13.43</v>
      </c>
      <c r="I83" s="25">
        <f t="shared" ref="I83" si="74">H83*F83</f>
        <v>201.45</v>
      </c>
      <c r="J83" s="220">
        <v>20.66</v>
      </c>
      <c r="K83" s="127">
        <f t="shared" ref="K83" si="75">N83/M83</f>
        <v>5.165</v>
      </c>
      <c r="L83" s="127">
        <f>D83/K83</f>
        <v>2.9041626331074539</v>
      </c>
      <c r="M83" s="128">
        <f t="shared" si="72"/>
        <v>60</v>
      </c>
      <c r="N83" s="129">
        <f>D83*J83</f>
        <v>309.89999999999998</v>
      </c>
      <c r="O83" s="130">
        <f>N83+I83</f>
        <v>511.34999999999997</v>
      </c>
      <c r="P83" s="131">
        <f>O83/F83</f>
        <v>34.089999999999996</v>
      </c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</row>
    <row r="84" spans="1:76" s="28" customFormat="1" ht="15.75">
      <c r="A84" s="19">
        <f>IF(F84&lt;&gt;"",1+MAX($A$8:A83),"")</f>
        <v>60</v>
      </c>
      <c r="B84" s="231"/>
      <c r="C84" s="53" t="s">
        <v>128</v>
      </c>
      <c r="D84" s="55">
        <v>1</v>
      </c>
      <c r="E84" s="54">
        <v>0</v>
      </c>
      <c r="F84" s="55">
        <f t="shared" si="69"/>
        <v>1</v>
      </c>
      <c r="G84" s="124" t="s">
        <v>41</v>
      </c>
      <c r="H84" s="211">
        <v>20.149999999999999</v>
      </c>
      <c r="I84" s="25">
        <f t="shared" si="70"/>
        <v>20.149999999999999</v>
      </c>
      <c r="J84" s="220">
        <v>30.880000000000003</v>
      </c>
      <c r="K84" s="127">
        <f t="shared" si="71"/>
        <v>0.51466666666666672</v>
      </c>
      <c r="L84" s="127">
        <f>D84/K84</f>
        <v>1.9430051813471501</v>
      </c>
      <c r="M84" s="128">
        <f t="shared" si="72"/>
        <v>60</v>
      </c>
      <c r="N84" s="129">
        <f>D84*J84</f>
        <v>30.880000000000003</v>
      </c>
      <c r="O84" s="130">
        <f>N84+I84</f>
        <v>51.03</v>
      </c>
      <c r="P84" s="131">
        <f>O84/F84</f>
        <v>51.03</v>
      </c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</row>
    <row r="85" spans="1:76" s="28" customFormat="1" ht="15.75">
      <c r="A85" s="19" t="str">
        <f>IF(F85&lt;&gt;"",1+MAX($A$8:A84),"")</f>
        <v/>
      </c>
      <c r="B85" s="231"/>
      <c r="C85" s="268" t="s">
        <v>104</v>
      </c>
      <c r="D85" s="23"/>
      <c r="E85" s="22"/>
      <c r="F85" s="23"/>
      <c r="G85" s="123"/>
      <c r="H85" s="210"/>
      <c r="I85" s="25"/>
      <c r="J85" s="222"/>
      <c r="K85" s="121"/>
      <c r="L85" s="127"/>
      <c r="M85" s="128"/>
      <c r="N85" s="129"/>
      <c r="O85" s="130"/>
      <c r="P85" s="131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</row>
    <row r="86" spans="1:76" s="28" customFormat="1" ht="31.5">
      <c r="A86" s="19">
        <f>IF(F86&lt;&gt;"",1+MAX($A$8:A85),"")</f>
        <v>61</v>
      </c>
      <c r="B86" s="231"/>
      <c r="C86" s="53" t="s">
        <v>105</v>
      </c>
      <c r="D86" s="55">
        <v>2</v>
      </c>
      <c r="E86" s="54">
        <v>0</v>
      </c>
      <c r="F86" s="55">
        <f t="shared" ref="F86" si="76">(1+E86)*D86</f>
        <v>2</v>
      </c>
      <c r="G86" s="124" t="s">
        <v>41</v>
      </c>
      <c r="H86" s="211">
        <v>53.35</v>
      </c>
      <c r="I86" s="25">
        <f t="shared" ref="I86" si="77">H86*F86</f>
        <v>106.7</v>
      </c>
      <c r="J86" s="220">
        <v>77.300000000000011</v>
      </c>
      <c r="K86" s="127">
        <f t="shared" ref="K86" si="78">N86/M86</f>
        <v>2.5766666666666671</v>
      </c>
      <c r="L86" s="127">
        <f>D86/K86</f>
        <v>0.77619663648124182</v>
      </c>
      <c r="M86" s="128">
        <f>$M$35</f>
        <v>60</v>
      </c>
      <c r="N86" s="129">
        <f>D86*J86</f>
        <v>154.60000000000002</v>
      </c>
      <c r="O86" s="130">
        <f>N86+I86</f>
        <v>261.3</v>
      </c>
      <c r="P86" s="131">
        <f>O86/F86</f>
        <v>130.65</v>
      </c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</row>
    <row r="87" spans="1:76" s="28" customFormat="1" ht="15.75">
      <c r="A87" s="19" t="str">
        <f>IF(F87&lt;&gt;"",1+MAX($A$8:A86),"")</f>
        <v/>
      </c>
      <c r="B87" s="231"/>
      <c r="C87" s="268" t="s">
        <v>116</v>
      </c>
      <c r="D87" s="23"/>
      <c r="E87" s="22"/>
      <c r="F87" s="23"/>
      <c r="G87" s="123"/>
      <c r="H87" s="210"/>
      <c r="I87" s="25"/>
      <c r="J87" s="222"/>
      <c r="K87" s="121"/>
      <c r="L87" s="127"/>
      <c r="M87" s="128"/>
      <c r="N87" s="129"/>
      <c r="O87" s="130"/>
      <c r="P87" s="131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</row>
    <row r="88" spans="1:76" s="28" customFormat="1" ht="15.75">
      <c r="A88" s="19">
        <f>IF(F88&lt;&gt;"",1+MAX($A$8:A87),"")</f>
        <v>62</v>
      </c>
      <c r="B88" s="231"/>
      <c r="C88" s="53" t="s">
        <v>117</v>
      </c>
      <c r="D88" s="55">
        <v>6</v>
      </c>
      <c r="E88" s="54">
        <v>0</v>
      </c>
      <c r="F88" s="55">
        <f t="shared" ref="F88" si="79">(1+E88)*D88</f>
        <v>6</v>
      </c>
      <c r="G88" s="124" t="s">
        <v>41</v>
      </c>
      <c r="H88" s="211">
        <v>1.19</v>
      </c>
      <c r="I88" s="25">
        <f t="shared" ref="I88" si="80">H88*F88</f>
        <v>7.14</v>
      </c>
      <c r="J88" s="220">
        <v>9.6199999999999992</v>
      </c>
      <c r="K88" s="127">
        <f t="shared" ref="K88" si="81">N88/M88</f>
        <v>0.96199999999999997</v>
      </c>
      <c r="L88" s="127">
        <f t="shared" ref="L88:L94" si="82">D88/K88</f>
        <v>6.2370062370062369</v>
      </c>
      <c r="M88" s="128">
        <f t="shared" ref="M88:M94" si="83">$M$35</f>
        <v>60</v>
      </c>
      <c r="N88" s="129">
        <f t="shared" ref="N88:N94" si="84">D88*J88</f>
        <v>57.72</v>
      </c>
      <c r="O88" s="130">
        <f t="shared" ref="O88:O94" si="85">N88+I88</f>
        <v>64.86</v>
      </c>
      <c r="P88" s="131">
        <f t="shared" ref="P88:P94" si="86">O88/F88</f>
        <v>10.81</v>
      </c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</row>
    <row r="89" spans="1:76" s="28" customFormat="1" ht="15.75">
      <c r="A89" s="19">
        <f>IF(F89&lt;&gt;"",1+MAX($A$8:A88),"")</f>
        <v>63</v>
      </c>
      <c r="B89" s="231"/>
      <c r="C89" s="53" t="s">
        <v>118</v>
      </c>
      <c r="D89" s="55">
        <v>1</v>
      </c>
      <c r="E89" s="54">
        <v>0</v>
      </c>
      <c r="F89" s="55">
        <f t="shared" ref="F89" si="87">(1+E89)*D89</f>
        <v>1</v>
      </c>
      <c r="G89" s="124" t="s">
        <v>41</v>
      </c>
      <c r="H89" s="211">
        <v>1.89</v>
      </c>
      <c r="I89" s="25">
        <f t="shared" ref="I89" si="88">H89*F89</f>
        <v>1.89</v>
      </c>
      <c r="J89" s="220">
        <v>9.7200000000000006</v>
      </c>
      <c r="K89" s="127">
        <f t="shared" ref="K89" si="89">N89/M89</f>
        <v>0.16200000000000001</v>
      </c>
      <c r="L89" s="127">
        <f t="shared" si="82"/>
        <v>6.1728395061728394</v>
      </c>
      <c r="M89" s="128">
        <f t="shared" si="83"/>
        <v>60</v>
      </c>
      <c r="N89" s="129">
        <f t="shared" si="84"/>
        <v>9.7200000000000006</v>
      </c>
      <c r="O89" s="130">
        <f t="shared" si="85"/>
        <v>11.610000000000001</v>
      </c>
      <c r="P89" s="131">
        <f t="shared" si="86"/>
        <v>11.610000000000001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</row>
    <row r="90" spans="1:76" s="28" customFormat="1" ht="15.75">
      <c r="A90" s="19">
        <f>IF(F90&lt;&gt;"",1+MAX($A$8:A89),"")</f>
        <v>64</v>
      </c>
      <c r="B90" s="231"/>
      <c r="C90" s="53" t="s">
        <v>119</v>
      </c>
      <c r="D90" s="55">
        <v>7</v>
      </c>
      <c r="E90" s="54">
        <v>0</v>
      </c>
      <c r="F90" s="55">
        <f t="shared" ref="F90:F94" si="90">(1+E90)*D90</f>
        <v>7</v>
      </c>
      <c r="G90" s="124" t="s">
        <v>41</v>
      </c>
      <c r="H90" s="211">
        <v>2</v>
      </c>
      <c r="I90" s="25">
        <f t="shared" ref="I90:I94" si="91">H90*F90</f>
        <v>14</v>
      </c>
      <c r="J90" s="220">
        <v>10.33</v>
      </c>
      <c r="K90" s="127">
        <f t="shared" ref="K90:K94" si="92">N90/M90</f>
        <v>1.2051666666666667</v>
      </c>
      <c r="L90" s="127">
        <f t="shared" si="82"/>
        <v>5.8083252662149079</v>
      </c>
      <c r="M90" s="128">
        <f t="shared" si="83"/>
        <v>60</v>
      </c>
      <c r="N90" s="129">
        <f t="shared" si="84"/>
        <v>72.31</v>
      </c>
      <c r="O90" s="130">
        <f t="shared" si="85"/>
        <v>86.31</v>
      </c>
      <c r="P90" s="131">
        <f t="shared" si="86"/>
        <v>12.33</v>
      </c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</row>
    <row r="91" spans="1:76" s="28" customFormat="1" ht="15.75">
      <c r="A91" s="19">
        <f>IF(F91&lt;&gt;"",1+MAX($A$8:A90),"")</f>
        <v>65</v>
      </c>
      <c r="B91" s="231"/>
      <c r="C91" s="53" t="s">
        <v>120</v>
      </c>
      <c r="D91" s="55">
        <v>12</v>
      </c>
      <c r="E91" s="54">
        <v>0</v>
      </c>
      <c r="F91" s="55">
        <f t="shared" si="90"/>
        <v>12</v>
      </c>
      <c r="G91" s="124" t="s">
        <v>41</v>
      </c>
      <c r="H91" s="211">
        <v>2.6</v>
      </c>
      <c r="I91" s="25">
        <f t="shared" si="91"/>
        <v>31.200000000000003</v>
      </c>
      <c r="J91" s="220">
        <v>10.56</v>
      </c>
      <c r="K91" s="127">
        <f t="shared" si="92"/>
        <v>2.1120000000000001</v>
      </c>
      <c r="L91" s="127">
        <f t="shared" si="82"/>
        <v>5.6818181818181817</v>
      </c>
      <c r="M91" s="128">
        <f t="shared" si="83"/>
        <v>60</v>
      </c>
      <c r="N91" s="129">
        <f t="shared" si="84"/>
        <v>126.72</v>
      </c>
      <c r="O91" s="130">
        <f t="shared" si="85"/>
        <v>157.92000000000002</v>
      </c>
      <c r="P91" s="131">
        <f t="shared" si="86"/>
        <v>13.160000000000002</v>
      </c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</row>
    <row r="92" spans="1:76" s="28" customFormat="1" ht="15.75">
      <c r="A92" s="19">
        <f>IF(F92&lt;&gt;"",1+MAX($A$8:A91),"")</f>
        <v>66</v>
      </c>
      <c r="B92" s="231"/>
      <c r="C92" s="53" t="s">
        <v>121</v>
      </c>
      <c r="D92" s="55">
        <v>5</v>
      </c>
      <c r="E92" s="54">
        <v>0</v>
      </c>
      <c r="F92" s="55">
        <f t="shared" si="90"/>
        <v>5</v>
      </c>
      <c r="G92" s="124" t="s">
        <v>41</v>
      </c>
      <c r="H92" s="211">
        <v>5.15</v>
      </c>
      <c r="I92" s="25">
        <f t="shared" si="91"/>
        <v>25.75</v>
      </c>
      <c r="J92" s="220">
        <v>11.209999999999999</v>
      </c>
      <c r="K92" s="127">
        <f t="shared" si="92"/>
        <v>0.93416666666666659</v>
      </c>
      <c r="L92" s="127">
        <f t="shared" si="82"/>
        <v>5.3523639607493312</v>
      </c>
      <c r="M92" s="128">
        <f t="shared" si="83"/>
        <v>60</v>
      </c>
      <c r="N92" s="129">
        <f t="shared" si="84"/>
        <v>56.05</v>
      </c>
      <c r="O92" s="130">
        <f t="shared" si="85"/>
        <v>81.8</v>
      </c>
      <c r="P92" s="131">
        <f t="shared" si="86"/>
        <v>16.36</v>
      </c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</row>
    <row r="93" spans="1:76" s="28" customFormat="1" ht="15.75">
      <c r="A93" s="19">
        <f>IF(F93&lt;&gt;"",1+MAX($A$8:A92),"")</f>
        <v>67</v>
      </c>
      <c r="B93" s="231"/>
      <c r="C93" s="53" t="s">
        <v>122</v>
      </c>
      <c r="D93" s="55">
        <v>26</v>
      </c>
      <c r="E93" s="54">
        <v>0</v>
      </c>
      <c r="F93" s="55">
        <f t="shared" si="90"/>
        <v>26</v>
      </c>
      <c r="G93" s="124" t="s">
        <v>41</v>
      </c>
      <c r="H93" s="211">
        <v>14.36</v>
      </c>
      <c r="I93" s="25">
        <f t="shared" si="91"/>
        <v>373.36</v>
      </c>
      <c r="J93" s="220">
        <v>15.85</v>
      </c>
      <c r="K93" s="127">
        <f t="shared" si="92"/>
        <v>6.8683333333333332</v>
      </c>
      <c r="L93" s="127">
        <f t="shared" si="82"/>
        <v>3.7854889589905363</v>
      </c>
      <c r="M93" s="128">
        <f t="shared" si="83"/>
        <v>60</v>
      </c>
      <c r="N93" s="129">
        <f t="shared" si="84"/>
        <v>412.09999999999997</v>
      </c>
      <c r="O93" s="130">
        <f t="shared" si="85"/>
        <v>785.46</v>
      </c>
      <c r="P93" s="131">
        <f t="shared" si="86"/>
        <v>30.21</v>
      </c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</row>
    <row r="94" spans="1:76" s="28" customFormat="1" ht="15.75">
      <c r="A94" s="19">
        <f>IF(F94&lt;&gt;"",1+MAX($A$8:A93),"")</f>
        <v>68</v>
      </c>
      <c r="B94" s="232"/>
      <c r="C94" s="53" t="s">
        <v>123</v>
      </c>
      <c r="D94" s="55">
        <v>5</v>
      </c>
      <c r="E94" s="54">
        <v>0</v>
      </c>
      <c r="F94" s="55">
        <f t="shared" si="90"/>
        <v>5</v>
      </c>
      <c r="G94" s="124" t="s">
        <v>41</v>
      </c>
      <c r="H94" s="211">
        <v>16.93</v>
      </c>
      <c r="I94" s="25">
        <f t="shared" si="91"/>
        <v>84.65</v>
      </c>
      <c r="J94" s="220">
        <v>18.920000000000002</v>
      </c>
      <c r="K94" s="127">
        <f t="shared" si="92"/>
        <v>1.5766666666666669</v>
      </c>
      <c r="L94" s="127">
        <f t="shared" si="82"/>
        <v>3.1712473572938684</v>
      </c>
      <c r="M94" s="128">
        <f t="shared" si="83"/>
        <v>60</v>
      </c>
      <c r="N94" s="129">
        <f t="shared" si="84"/>
        <v>94.600000000000009</v>
      </c>
      <c r="O94" s="130">
        <f t="shared" si="85"/>
        <v>179.25</v>
      </c>
      <c r="P94" s="131">
        <f t="shared" si="86"/>
        <v>35.85</v>
      </c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</row>
    <row r="95" spans="1:76" s="28" customFormat="1" ht="16.5" thickBot="1">
      <c r="A95" s="201" t="str">
        <f>IF(F95&lt;&gt;"",1+MAX($A$8:A94),"")</f>
        <v/>
      </c>
      <c r="B95" s="166"/>
      <c r="C95" s="191"/>
      <c r="D95" s="145"/>
      <c r="E95" s="146"/>
      <c r="F95" s="145"/>
      <c r="G95" s="147"/>
      <c r="H95" s="214"/>
      <c r="I95" s="148"/>
      <c r="J95" s="214"/>
      <c r="K95" s="149"/>
      <c r="L95" s="149"/>
      <c r="M95" s="150"/>
      <c r="N95" s="151"/>
      <c r="O95" s="152"/>
      <c r="P95" s="153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</row>
    <row r="96" spans="1:76" s="27" customFormat="1" ht="21" thickBot="1">
      <c r="A96" s="281" t="s">
        <v>42</v>
      </c>
      <c r="B96" s="282"/>
      <c r="C96" s="283"/>
      <c r="D96" s="31"/>
      <c r="E96" s="31"/>
      <c r="F96" s="31"/>
      <c r="G96" s="125"/>
      <c r="H96" s="215"/>
      <c r="I96" s="51"/>
      <c r="J96" s="215"/>
      <c r="K96" s="270" t="s">
        <v>43</v>
      </c>
      <c r="L96" s="271"/>
      <c r="M96" s="271"/>
      <c r="N96" s="271"/>
      <c r="O96" s="272"/>
      <c r="P96" s="273">
        <f>SUM(O7:O95)/2</f>
        <v>46388.503565000006</v>
      </c>
      <c r="Q96" s="29"/>
    </row>
    <row r="97" spans="1:409" s="27" customFormat="1" ht="15.75" customHeight="1" thickBot="1">
      <c r="A97" s="235" t="s">
        <v>44</v>
      </c>
      <c r="B97" s="236"/>
      <c r="C97" s="236"/>
      <c r="D97" s="31"/>
      <c r="E97" s="31"/>
      <c r="F97" s="31"/>
      <c r="G97" s="125"/>
      <c r="H97" s="215"/>
      <c r="I97" s="51"/>
      <c r="J97" s="215"/>
      <c r="K97" s="39"/>
      <c r="L97" s="40"/>
      <c r="M97" s="40"/>
      <c r="N97" s="40"/>
      <c r="O97" s="40"/>
      <c r="P97" s="41"/>
      <c r="Q97" s="29"/>
    </row>
    <row r="98" spans="1:409" ht="20.25">
      <c r="A98" s="235"/>
      <c r="B98" s="236"/>
      <c r="C98" s="236"/>
      <c r="D98" s="156"/>
      <c r="E98" s="156"/>
      <c r="F98" s="156"/>
      <c r="G98" s="125"/>
      <c r="H98" s="215"/>
      <c r="I98" s="51"/>
      <c r="J98" s="215"/>
      <c r="K98" s="274" t="s">
        <v>45</v>
      </c>
      <c r="L98" s="275"/>
      <c r="M98" s="275"/>
      <c r="N98" s="275"/>
      <c r="O98" s="275"/>
      <c r="P98" s="276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  <c r="DB98" s="42"/>
      <c r="DC98" s="42"/>
      <c r="DD98" s="42"/>
      <c r="DE98" s="42"/>
      <c r="DF98" s="42"/>
      <c r="DG98" s="42"/>
      <c r="DH98" s="42"/>
      <c r="DI98" s="42"/>
      <c r="DJ98" s="42"/>
      <c r="DK98" s="42"/>
      <c r="DL98" s="42"/>
      <c r="DM98" s="42"/>
      <c r="DN98" s="42"/>
      <c r="DO98" s="42"/>
      <c r="DP98" s="42"/>
      <c r="DQ98" s="42"/>
      <c r="DR98" s="42"/>
      <c r="DS98" s="42"/>
      <c r="DT98" s="42"/>
      <c r="DU98" s="42"/>
      <c r="DV98" s="42"/>
      <c r="DW98" s="42"/>
      <c r="DX98" s="42"/>
      <c r="DY98" s="42"/>
      <c r="DZ98" s="42"/>
      <c r="EA98" s="42"/>
      <c r="EB98" s="42"/>
      <c r="EC98" s="42"/>
      <c r="ED98" s="42"/>
      <c r="EE98" s="42"/>
      <c r="EF98" s="42"/>
      <c r="EG98" s="42"/>
      <c r="EH98" s="42"/>
      <c r="EI98" s="42"/>
      <c r="EJ98" s="42"/>
      <c r="EK98" s="42"/>
      <c r="EL98" s="42"/>
      <c r="EM98" s="42"/>
      <c r="EN98" s="42"/>
      <c r="EO98" s="42"/>
      <c r="EP98" s="42"/>
      <c r="EQ98" s="42"/>
      <c r="ER98" s="42"/>
      <c r="ES98" s="42"/>
      <c r="ET98" s="42"/>
      <c r="EU98" s="42"/>
      <c r="EV98" s="42"/>
      <c r="EW98" s="42"/>
      <c r="EX98" s="42"/>
      <c r="EY98" s="42"/>
      <c r="EZ98" s="42"/>
      <c r="FA98" s="42"/>
      <c r="FB98" s="42"/>
      <c r="FC98" s="42"/>
      <c r="FD98" s="42"/>
      <c r="FE98" s="42"/>
      <c r="FF98" s="42"/>
      <c r="FG98" s="42"/>
      <c r="FH98" s="42"/>
      <c r="FI98" s="42"/>
      <c r="FJ98" s="42"/>
      <c r="FK98" s="42"/>
      <c r="FL98" s="42"/>
      <c r="FM98" s="42"/>
      <c r="FN98" s="42"/>
      <c r="FO98" s="42"/>
      <c r="FP98" s="42"/>
      <c r="FQ98" s="42"/>
      <c r="FR98" s="42"/>
      <c r="FS98" s="42"/>
      <c r="FT98" s="42"/>
      <c r="FU98" s="42"/>
      <c r="FV98" s="42"/>
      <c r="FW98" s="42"/>
      <c r="FX98" s="42"/>
      <c r="FY98" s="42"/>
      <c r="FZ98" s="42"/>
      <c r="GA98" s="42"/>
      <c r="GB98" s="42"/>
      <c r="GC98" s="42"/>
      <c r="GD98" s="42"/>
      <c r="GE98" s="42"/>
      <c r="GF98" s="42"/>
      <c r="GG98" s="42"/>
      <c r="GH98" s="42"/>
      <c r="GI98" s="42"/>
      <c r="GJ98" s="42"/>
      <c r="GK98" s="42"/>
      <c r="GL98" s="42"/>
      <c r="GM98" s="42"/>
      <c r="GN98" s="42"/>
      <c r="GO98" s="42"/>
      <c r="GP98" s="42"/>
      <c r="GQ98" s="42"/>
      <c r="GR98" s="42"/>
      <c r="GS98" s="42"/>
      <c r="GT98" s="42"/>
      <c r="GU98" s="42"/>
      <c r="GV98" s="42"/>
      <c r="GW98" s="42"/>
      <c r="GX98" s="42"/>
      <c r="GY98" s="42"/>
      <c r="GZ98" s="42"/>
      <c r="HA98" s="42"/>
      <c r="HB98" s="42"/>
      <c r="HC98" s="42"/>
      <c r="HD98" s="42"/>
      <c r="HE98" s="42"/>
      <c r="HF98" s="42"/>
      <c r="HG98" s="42"/>
      <c r="HH98" s="42"/>
      <c r="HI98" s="42"/>
      <c r="HJ98" s="42"/>
      <c r="HK98" s="42"/>
      <c r="HL98" s="42"/>
      <c r="HM98" s="42"/>
      <c r="HN98" s="42"/>
      <c r="HO98" s="42"/>
      <c r="HP98" s="42"/>
      <c r="HQ98" s="42"/>
      <c r="HR98" s="42"/>
      <c r="HS98" s="42"/>
      <c r="HT98" s="42"/>
      <c r="HU98" s="42"/>
      <c r="HV98" s="42"/>
      <c r="HW98" s="42"/>
      <c r="HX98" s="42"/>
      <c r="HY98" s="42"/>
      <c r="HZ98" s="42"/>
      <c r="IA98" s="42"/>
      <c r="IB98" s="42"/>
      <c r="IC98" s="42"/>
      <c r="ID98" s="42"/>
      <c r="IE98" s="42"/>
      <c r="IF98" s="42"/>
      <c r="IG98" s="42"/>
      <c r="IH98" s="42"/>
      <c r="II98" s="42"/>
      <c r="IJ98" s="42"/>
      <c r="IK98" s="42"/>
      <c r="IL98" s="42"/>
      <c r="IM98" s="42"/>
      <c r="IN98" s="42"/>
      <c r="IO98" s="42"/>
      <c r="IP98" s="42"/>
      <c r="IQ98" s="42"/>
      <c r="IR98" s="42"/>
      <c r="IS98" s="42"/>
      <c r="IT98" s="42"/>
      <c r="IU98" s="42"/>
      <c r="IV98" s="42"/>
      <c r="IW98" s="42"/>
      <c r="IX98" s="42"/>
      <c r="IY98" s="42"/>
      <c r="IZ98" s="42"/>
      <c r="JA98" s="42"/>
      <c r="JB98" s="42"/>
      <c r="JC98" s="42"/>
      <c r="JD98" s="42"/>
      <c r="JE98" s="42"/>
      <c r="JF98" s="42"/>
      <c r="JG98" s="42"/>
      <c r="JH98" s="42"/>
      <c r="JI98" s="42"/>
      <c r="JJ98" s="42"/>
      <c r="JK98" s="42"/>
      <c r="JL98" s="42"/>
      <c r="JM98" s="42"/>
      <c r="JN98" s="42"/>
      <c r="JO98" s="42"/>
      <c r="JP98" s="42"/>
      <c r="JQ98" s="42"/>
      <c r="JR98" s="42"/>
      <c r="JS98" s="42"/>
      <c r="JT98" s="42"/>
      <c r="JU98" s="42"/>
      <c r="JV98" s="42"/>
      <c r="JW98" s="42"/>
      <c r="JX98" s="42"/>
      <c r="JY98" s="42"/>
      <c r="JZ98" s="42"/>
      <c r="KA98" s="42"/>
      <c r="KB98" s="42"/>
      <c r="KC98" s="42"/>
      <c r="KD98" s="42"/>
      <c r="KE98" s="42"/>
      <c r="KF98" s="42"/>
      <c r="KG98" s="42"/>
      <c r="KH98" s="42"/>
      <c r="KI98" s="42"/>
      <c r="KJ98" s="42"/>
      <c r="KK98" s="42"/>
      <c r="KL98" s="42"/>
      <c r="KM98" s="42"/>
      <c r="KN98" s="42"/>
      <c r="KO98" s="42"/>
      <c r="KP98" s="42"/>
      <c r="KQ98" s="42"/>
      <c r="KR98" s="42"/>
      <c r="KS98" s="42"/>
      <c r="KT98" s="42"/>
      <c r="KU98" s="42"/>
      <c r="KV98" s="42"/>
      <c r="KW98" s="42"/>
      <c r="KX98" s="42"/>
      <c r="KY98" s="42"/>
      <c r="KZ98" s="42"/>
      <c r="LA98" s="42"/>
      <c r="LB98" s="42"/>
      <c r="LC98" s="42"/>
      <c r="LD98" s="42"/>
      <c r="LE98" s="42"/>
      <c r="LF98" s="42"/>
      <c r="LG98" s="42"/>
      <c r="LH98" s="42"/>
      <c r="LI98" s="42"/>
      <c r="LJ98" s="42"/>
      <c r="LK98" s="42"/>
      <c r="LL98" s="42"/>
      <c r="LM98" s="42"/>
      <c r="LN98" s="42"/>
      <c r="LO98" s="42"/>
      <c r="LP98" s="42"/>
      <c r="LQ98" s="42"/>
      <c r="LR98" s="42"/>
      <c r="LS98" s="42"/>
      <c r="LT98" s="42"/>
      <c r="LU98" s="42"/>
      <c r="LV98" s="42"/>
      <c r="LW98" s="42"/>
      <c r="LX98" s="42"/>
      <c r="LY98" s="42"/>
      <c r="LZ98" s="42"/>
      <c r="MA98" s="42"/>
      <c r="MB98" s="42"/>
      <c r="MC98" s="42"/>
      <c r="MD98" s="42"/>
      <c r="ME98" s="42"/>
      <c r="MF98" s="42"/>
      <c r="MG98" s="42"/>
      <c r="MH98" s="42"/>
      <c r="MI98" s="42"/>
      <c r="MJ98" s="42"/>
      <c r="MK98" s="42"/>
      <c r="ML98" s="42"/>
      <c r="MM98" s="42"/>
      <c r="MN98" s="42"/>
      <c r="MO98" s="42"/>
      <c r="MP98" s="42"/>
      <c r="MQ98" s="42"/>
      <c r="MR98" s="42"/>
      <c r="MS98" s="42"/>
      <c r="MT98" s="42"/>
      <c r="MU98" s="42"/>
      <c r="MV98" s="42"/>
      <c r="MW98" s="42"/>
      <c r="MX98" s="42"/>
      <c r="MY98" s="42"/>
      <c r="MZ98" s="42"/>
      <c r="NA98" s="42"/>
      <c r="NB98" s="42"/>
      <c r="NC98" s="42"/>
      <c r="ND98" s="42"/>
      <c r="NE98" s="42"/>
      <c r="NF98" s="42"/>
      <c r="NG98" s="42"/>
      <c r="NH98" s="42"/>
      <c r="NI98" s="42"/>
      <c r="NJ98" s="42"/>
      <c r="NK98" s="42"/>
      <c r="NL98" s="42"/>
      <c r="NM98" s="42"/>
      <c r="NN98" s="42"/>
      <c r="NO98" s="42"/>
      <c r="NP98" s="42"/>
      <c r="NQ98" s="42"/>
      <c r="NR98" s="42"/>
      <c r="NS98" s="42"/>
      <c r="NT98" s="42"/>
      <c r="NU98" s="42"/>
      <c r="NV98" s="42"/>
      <c r="NW98" s="42"/>
      <c r="NX98" s="42"/>
      <c r="NY98" s="42"/>
      <c r="NZ98" s="42"/>
      <c r="OA98" s="42"/>
      <c r="OB98" s="42"/>
      <c r="OC98" s="42"/>
      <c r="OD98" s="42"/>
      <c r="OE98" s="42"/>
      <c r="OF98" s="42"/>
      <c r="OG98" s="42"/>
      <c r="OH98" s="42"/>
      <c r="OI98" s="42"/>
      <c r="OJ98" s="42"/>
      <c r="OK98" s="42"/>
      <c r="OL98" s="42"/>
      <c r="OM98" s="42"/>
      <c r="ON98" s="42"/>
      <c r="OO98" s="42"/>
      <c r="OP98" s="42"/>
      <c r="OQ98" s="42"/>
      <c r="OR98" s="42"/>
      <c r="OS98" s="42"/>
    </row>
    <row r="99" spans="1:409" ht="15.75">
      <c r="A99" s="235"/>
      <c r="B99" s="236"/>
      <c r="C99" s="236"/>
      <c r="D99" s="157"/>
      <c r="E99" s="156"/>
      <c r="F99" s="156"/>
      <c r="G99" s="125"/>
      <c r="H99" s="215"/>
      <c r="I99" s="51"/>
      <c r="J99" s="215"/>
      <c r="K99" s="237" t="s">
        <v>16</v>
      </c>
      <c r="L99" s="238"/>
      <c r="M99" s="239"/>
      <c r="N99" s="137">
        <v>0.1</v>
      </c>
      <c r="O99" s="137"/>
      <c r="P99" s="138">
        <f>P96*N99</f>
        <v>4638.850356500001</v>
      </c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  <c r="DB99" s="42"/>
      <c r="DC99" s="42"/>
      <c r="DD99" s="42"/>
      <c r="DE99" s="42"/>
      <c r="DF99" s="42"/>
      <c r="DG99" s="42"/>
      <c r="DH99" s="42"/>
      <c r="DI99" s="42"/>
      <c r="DJ99" s="42"/>
      <c r="DK99" s="42"/>
      <c r="DL99" s="42"/>
      <c r="DM99" s="42"/>
      <c r="DN99" s="42"/>
      <c r="DO99" s="42"/>
      <c r="DP99" s="42"/>
      <c r="DQ99" s="42"/>
      <c r="DR99" s="42"/>
      <c r="DS99" s="42"/>
      <c r="DT99" s="42"/>
      <c r="DU99" s="42"/>
      <c r="DV99" s="42"/>
      <c r="DW99" s="42"/>
      <c r="DX99" s="42"/>
      <c r="DY99" s="42"/>
      <c r="DZ99" s="42"/>
      <c r="EA99" s="42"/>
      <c r="EB99" s="42"/>
      <c r="EC99" s="42"/>
      <c r="ED99" s="42"/>
      <c r="EE99" s="42"/>
      <c r="EF99" s="42"/>
      <c r="EG99" s="42"/>
      <c r="EH99" s="42"/>
      <c r="EI99" s="42"/>
      <c r="EJ99" s="42"/>
      <c r="EK99" s="42"/>
      <c r="EL99" s="42"/>
      <c r="EM99" s="42"/>
      <c r="EN99" s="42"/>
      <c r="EO99" s="42"/>
      <c r="EP99" s="42"/>
      <c r="EQ99" s="42"/>
      <c r="ER99" s="42"/>
      <c r="ES99" s="42"/>
      <c r="ET99" s="42"/>
      <c r="EU99" s="42"/>
      <c r="EV99" s="42"/>
      <c r="EW99" s="42"/>
      <c r="EX99" s="42"/>
      <c r="EY99" s="42"/>
      <c r="EZ99" s="42"/>
      <c r="FA99" s="42"/>
      <c r="FB99" s="42"/>
      <c r="FC99" s="42"/>
      <c r="FD99" s="42"/>
      <c r="FE99" s="42"/>
      <c r="FF99" s="42"/>
      <c r="FG99" s="42"/>
      <c r="FH99" s="42"/>
      <c r="FI99" s="42"/>
      <c r="FJ99" s="42"/>
      <c r="FK99" s="42"/>
      <c r="FL99" s="42"/>
      <c r="FM99" s="42"/>
      <c r="FN99" s="42"/>
      <c r="FO99" s="42"/>
      <c r="FP99" s="42"/>
      <c r="FQ99" s="42"/>
      <c r="FR99" s="42"/>
      <c r="FS99" s="42"/>
      <c r="FT99" s="42"/>
      <c r="FU99" s="42"/>
      <c r="FV99" s="42"/>
      <c r="FW99" s="42"/>
      <c r="FX99" s="42"/>
      <c r="FY99" s="42"/>
      <c r="FZ99" s="42"/>
      <c r="GA99" s="42"/>
      <c r="GB99" s="42"/>
      <c r="GC99" s="42"/>
      <c r="GD99" s="42"/>
      <c r="GE99" s="42"/>
      <c r="GF99" s="42"/>
      <c r="GG99" s="42"/>
      <c r="GH99" s="42"/>
      <c r="GI99" s="42"/>
      <c r="GJ99" s="42"/>
      <c r="GK99" s="42"/>
      <c r="GL99" s="42"/>
      <c r="GM99" s="42"/>
      <c r="GN99" s="42"/>
      <c r="GO99" s="42"/>
      <c r="GP99" s="42"/>
      <c r="GQ99" s="42"/>
      <c r="GR99" s="42"/>
      <c r="GS99" s="42"/>
      <c r="GT99" s="42"/>
      <c r="GU99" s="42"/>
      <c r="GV99" s="42"/>
      <c r="GW99" s="42"/>
      <c r="GX99" s="42"/>
      <c r="GY99" s="42"/>
      <c r="GZ99" s="42"/>
      <c r="HA99" s="42"/>
      <c r="HB99" s="42"/>
      <c r="HC99" s="42"/>
      <c r="HD99" s="42"/>
      <c r="HE99" s="42"/>
      <c r="HF99" s="42"/>
      <c r="HG99" s="42"/>
      <c r="HH99" s="42"/>
      <c r="HI99" s="42"/>
      <c r="HJ99" s="42"/>
      <c r="HK99" s="42"/>
      <c r="HL99" s="42"/>
      <c r="HM99" s="42"/>
      <c r="HN99" s="42"/>
      <c r="HO99" s="42"/>
      <c r="HP99" s="42"/>
      <c r="HQ99" s="42"/>
      <c r="HR99" s="42"/>
      <c r="HS99" s="42"/>
      <c r="HT99" s="42"/>
      <c r="HU99" s="42"/>
      <c r="HV99" s="42"/>
      <c r="HW99" s="42"/>
      <c r="HX99" s="42"/>
      <c r="HY99" s="42"/>
      <c r="HZ99" s="42"/>
      <c r="IA99" s="42"/>
      <c r="IB99" s="42"/>
      <c r="IC99" s="42"/>
      <c r="ID99" s="42"/>
      <c r="IE99" s="42"/>
      <c r="IF99" s="42"/>
      <c r="IG99" s="42"/>
      <c r="IH99" s="42"/>
      <c r="II99" s="42"/>
      <c r="IJ99" s="42"/>
      <c r="IK99" s="42"/>
      <c r="IL99" s="42"/>
      <c r="IM99" s="42"/>
      <c r="IN99" s="42"/>
      <c r="IO99" s="42"/>
      <c r="IP99" s="42"/>
      <c r="IQ99" s="42"/>
      <c r="IR99" s="42"/>
      <c r="IS99" s="42"/>
      <c r="IT99" s="42"/>
      <c r="IU99" s="42"/>
      <c r="IV99" s="42"/>
      <c r="IW99" s="42"/>
      <c r="IX99" s="42"/>
      <c r="IY99" s="42"/>
      <c r="IZ99" s="42"/>
      <c r="JA99" s="42"/>
      <c r="JB99" s="42"/>
      <c r="JC99" s="42"/>
      <c r="JD99" s="42"/>
      <c r="JE99" s="42"/>
      <c r="JF99" s="42"/>
      <c r="JG99" s="42"/>
      <c r="JH99" s="42"/>
      <c r="JI99" s="42"/>
      <c r="JJ99" s="42"/>
      <c r="JK99" s="42"/>
      <c r="JL99" s="42"/>
      <c r="JM99" s="42"/>
      <c r="JN99" s="42"/>
      <c r="JO99" s="42"/>
      <c r="JP99" s="42"/>
      <c r="JQ99" s="42"/>
      <c r="JR99" s="42"/>
      <c r="JS99" s="42"/>
      <c r="JT99" s="42"/>
      <c r="JU99" s="42"/>
      <c r="JV99" s="42"/>
      <c r="JW99" s="42"/>
      <c r="JX99" s="42"/>
      <c r="JY99" s="42"/>
      <c r="JZ99" s="42"/>
      <c r="KA99" s="42"/>
      <c r="KB99" s="42"/>
      <c r="KC99" s="42"/>
      <c r="KD99" s="42"/>
      <c r="KE99" s="42"/>
      <c r="KF99" s="42"/>
      <c r="KG99" s="42"/>
      <c r="KH99" s="42"/>
      <c r="KI99" s="42"/>
      <c r="KJ99" s="42"/>
      <c r="KK99" s="42"/>
      <c r="KL99" s="42"/>
      <c r="KM99" s="42"/>
      <c r="KN99" s="42"/>
      <c r="KO99" s="42"/>
      <c r="KP99" s="42"/>
      <c r="KQ99" s="42"/>
      <c r="KR99" s="42"/>
      <c r="KS99" s="42"/>
      <c r="KT99" s="42"/>
      <c r="KU99" s="42"/>
      <c r="KV99" s="42"/>
      <c r="KW99" s="42"/>
      <c r="KX99" s="42"/>
      <c r="KY99" s="42"/>
      <c r="KZ99" s="42"/>
      <c r="LA99" s="42"/>
      <c r="LB99" s="42"/>
      <c r="LC99" s="42"/>
      <c r="LD99" s="42"/>
      <c r="LE99" s="42"/>
      <c r="LF99" s="42"/>
      <c r="LG99" s="42"/>
      <c r="LH99" s="42"/>
      <c r="LI99" s="42"/>
      <c r="LJ99" s="42"/>
      <c r="LK99" s="42"/>
      <c r="LL99" s="42"/>
      <c r="LM99" s="42"/>
      <c r="LN99" s="42"/>
      <c r="LO99" s="42"/>
      <c r="LP99" s="42"/>
      <c r="LQ99" s="42"/>
      <c r="LR99" s="42"/>
      <c r="LS99" s="42"/>
      <c r="LT99" s="42"/>
      <c r="LU99" s="42"/>
      <c r="LV99" s="42"/>
      <c r="LW99" s="42"/>
      <c r="LX99" s="42"/>
      <c r="LY99" s="42"/>
      <c r="LZ99" s="42"/>
      <c r="MA99" s="42"/>
      <c r="MB99" s="42"/>
      <c r="MC99" s="42"/>
      <c r="MD99" s="42"/>
      <c r="ME99" s="42"/>
      <c r="MF99" s="42"/>
      <c r="MG99" s="42"/>
      <c r="MH99" s="42"/>
      <c r="MI99" s="42"/>
      <c r="MJ99" s="42"/>
      <c r="MK99" s="42"/>
      <c r="ML99" s="42"/>
      <c r="MM99" s="42"/>
      <c r="MN99" s="42"/>
      <c r="MO99" s="42"/>
      <c r="MP99" s="42"/>
      <c r="MQ99" s="42"/>
      <c r="MR99" s="42"/>
      <c r="MS99" s="42"/>
      <c r="MT99" s="42"/>
      <c r="MU99" s="42"/>
      <c r="MV99" s="42"/>
      <c r="MW99" s="42"/>
      <c r="MX99" s="42"/>
      <c r="MY99" s="42"/>
      <c r="MZ99" s="42"/>
      <c r="NA99" s="42"/>
      <c r="NB99" s="42"/>
      <c r="NC99" s="42"/>
      <c r="ND99" s="42"/>
      <c r="NE99" s="42"/>
      <c r="NF99" s="42"/>
      <c r="NG99" s="42"/>
      <c r="NH99" s="42"/>
      <c r="NI99" s="42"/>
      <c r="NJ99" s="42"/>
      <c r="NK99" s="42"/>
      <c r="NL99" s="42"/>
      <c r="NM99" s="42"/>
      <c r="NN99" s="42"/>
      <c r="NO99" s="42"/>
      <c r="NP99" s="42"/>
      <c r="NQ99" s="42"/>
      <c r="NR99" s="42"/>
      <c r="NS99" s="42"/>
      <c r="NT99" s="42"/>
      <c r="NU99" s="42"/>
      <c r="NV99" s="42"/>
      <c r="NW99" s="42"/>
      <c r="NX99" s="42"/>
      <c r="NY99" s="42"/>
      <c r="NZ99" s="42"/>
      <c r="OA99" s="42"/>
      <c r="OB99" s="42"/>
      <c r="OC99" s="42"/>
      <c r="OD99" s="42"/>
      <c r="OE99" s="42"/>
      <c r="OF99" s="42"/>
      <c r="OG99" s="42"/>
      <c r="OH99" s="42"/>
      <c r="OI99" s="42"/>
      <c r="OJ99" s="42"/>
      <c r="OK99" s="42"/>
      <c r="OL99" s="42"/>
      <c r="OM99" s="42"/>
      <c r="ON99" s="42"/>
      <c r="OO99" s="42"/>
      <c r="OP99" s="42"/>
      <c r="OQ99" s="42"/>
      <c r="OR99" s="42"/>
      <c r="OS99" s="42"/>
    </row>
    <row r="100" spans="1:409" ht="15.75">
      <c r="A100" s="43"/>
      <c r="B100" s="158"/>
      <c r="C100" s="156"/>
      <c r="D100" s="29"/>
      <c r="E100" s="156"/>
      <c r="F100" s="156"/>
      <c r="G100" s="125"/>
      <c r="H100" s="215"/>
      <c r="I100" s="51"/>
      <c r="J100" s="215"/>
      <c r="K100" s="237" t="s">
        <v>17</v>
      </c>
      <c r="L100" s="238"/>
      <c r="M100" s="239"/>
      <c r="N100" s="137">
        <v>0.2</v>
      </c>
      <c r="O100" s="137"/>
      <c r="P100" s="138">
        <f>P96*N100</f>
        <v>9277.700713000002</v>
      </c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  <c r="EF100" s="42"/>
      <c r="EG100" s="42"/>
      <c r="EH100" s="42"/>
      <c r="EI100" s="42"/>
      <c r="EJ100" s="42"/>
      <c r="EK100" s="42"/>
      <c r="EL100" s="42"/>
      <c r="EM100" s="42"/>
      <c r="EN100" s="42"/>
      <c r="EO100" s="42"/>
      <c r="EP100" s="42"/>
      <c r="EQ100" s="42"/>
      <c r="ER100" s="42"/>
      <c r="ES100" s="42"/>
      <c r="ET100" s="42"/>
      <c r="EU100" s="42"/>
      <c r="EV100" s="42"/>
      <c r="EW100" s="42"/>
      <c r="EX100" s="42"/>
      <c r="EY100" s="42"/>
      <c r="EZ100" s="42"/>
      <c r="FA100" s="42"/>
      <c r="FB100" s="42"/>
      <c r="FC100" s="42"/>
      <c r="FD100" s="42"/>
      <c r="FE100" s="42"/>
      <c r="FF100" s="42"/>
      <c r="FG100" s="42"/>
      <c r="FH100" s="42"/>
      <c r="FI100" s="42"/>
      <c r="FJ100" s="42"/>
      <c r="FK100" s="42"/>
      <c r="FL100" s="42"/>
      <c r="FM100" s="42"/>
      <c r="FN100" s="42"/>
      <c r="FO100" s="42"/>
      <c r="FP100" s="42"/>
      <c r="FQ100" s="42"/>
      <c r="FR100" s="42"/>
      <c r="FS100" s="42"/>
      <c r="FT100" s="42"/>
      <c r="FU100" s="42"/>
      <c r="FV100" s="42"/>
      <c r="FW100" s="42"/>
      <c r="FX100" s="42"/>
      <c r="FY100" s="42"/>
      <c r="FZ100" s="42"/>
      <c r="GA100" s="42"/>
      <c r="GB100" s="42"/>
      <c r="GC100" s="42"/>
      <c r="GD100" s="42"/>
      <c r="GE100" s="42"/>
      <c r="GF100" s="42"/>
      <c r="GG100" s="42"/>
      <c r="GH100" s="42"/>
      <c r="GI100" s="42"/>
      <c r="GJ100" s="42"/>
      <c r="GK100" s="42"/>
      <c r="GL100" s="42"/>
      <c r="GM100" s="42"/>
      <c r="GN100" s="42"/>
      <c r="GO100" s="42"/>
      <c r="GP100" s="42"/>
      <c r="GQ100" s="42"/>
      <c r="GR100" s="42"/>
      <c r="GS100" s="42"/>
      <c r="GT100" s="42"/>
      <c r="GU100" s="42"/>
      <c r="GV100" s="42"/>
      <c r="GW100" s="42"/>
      <c r="GX100" s="42"/>
      <c r="GY100" s="42"/>
      <c r="GZ100" s="42"/>
      <c r="HA100" s="42"/>
      <c r="HB100" s="42"/>
      <c r="HC100" s="42"/>
      <c r="HD100" s="42"/>
      <c r="HE100" s="42"/>
      <c r="HF100" s="42"/>
      <c r="HG100" s="42"/>
      <c r="HH100" s="42"/>
      <c r="HI100" s="42"/>
      <c r="HJ100" s="42"/>
      <c r="HK100" s="42"/>
      <c r="HL100" s="42"/>
      <c r="HM100" s="42"/>
      <c r="HN100" s="42"/>
      <c r="HO100" s="42"/>
      <c r="HP100" s="42"/>
      <c r="HQ100" s="42"/>
      <c r="HR100" s="42"/>
      <c r="HS100" s="42"/>
      <c r="HT100" s="42"/>
      <c r="HU100" s="42"/>
      <c r="HV100" s="42"/>
      <c r="HW100" s="42"/>
      <c r="HX100" s="42"/>
      <c r="HY100" s="42"/>
      <c r="HZ100" s="42"/>
      <c r="IA100" s="42"/>
      <c r="IB100" s="42"/>
      <c r="IC100" s="42"/>
      <c r="ID100" s="42"/>
      <c r="IE100" s="42"/>
      <c r="IF100" s="42"/>
      <c r="IG100" s="42"/>
      <c r="IH100" s="42"/>
      <c r="II100" s="42"/>
      <c r="IJ100" s="42"/>
      <c r="IK100" s="42"/>
      <c r="IL100" s="42"/>
      <c r="IM100" s="42"/>
      <c r="IN100" s="42"/>
      <c r="IO100" s="42"/>
      <c r="IP100" s="42"/>
      <c r="IQ100" s="42"/>
      <c r="IR100" s="42"/>
      <c r="IS100" s="42"/>
      <c r="IT100" s="42"/>
      <c r="IU100" s="42"/>
      <c r="IV100" s="42"/>
      <c r="IW100" s="42"/>
      <c r="IX100" s="42"/>
      <c r="IY100" s="42"/>
      <c r="IZ100" s="42"/>
      <c r="JA100" s="42"/>
      <c r="JB100" s="42"/>
      <c r="JC100" s="42"/>
      <c r="JD100" s="42"/>
      <c r="JE100" s="42"/>
      <c r="JF100" s="42"/>
      <c r="JG100" s="42"/>
      <c r="JH100" s="42"/>
      <c r="JI100" s="42"/>
      <c r="JJ100" s="42"/>
      <c r="JK100" s="42"/>
      <c r="JL100" s="42"/>
      <c r="JM100" s="42"/>
      <c r="JN100" s="42"/>
      <c r="JO100" s="42"/>
      <c r="JP100" s="42"/>
      <c r="JQ100" s="42"/>
      <c r="JR100" s="42"/>
      <c r="JS100" s="42"/>
      <c r="JT100" s="42"/>
      <c r="JU100" s="42"/>
      <c r="JV100" s="42"/>
      <c r="JW100" s="42"/>
      <c r="JX100" s="42"/>
      <c r="JY100" s="42"/>
      <c r="JZ100" s="42"/>
      <c r="KA100" s="42"/>
      <c r="KB100" s="42"/>
      <c r="KC100" s="42"/>
      <c r="KD100" s="42"/>
      <c r="KE100" s="42"/>
      <c r="KF100" s="42"/>
      <c r="KG100" s="42"/>
      <c r="KH100" s="42"/>
      <c r="KI100" s="42"/>
      <c r="KJ100" s="42"/>
      <c r="KK100" s="42"/>
      <c r="KL100" s="42"/>
      <c r="KM100" s="42"/>
      <c r="KN100" s="42"/>
      <c r="KO100" s="42"/>
      <c r="KP100" s="42"/>
      <c r="KQ100" s="42"/>
      <c r="KR100" s="42"/>
      <c r="KS100" s="42"/>
      <c r="KT100" s="42"/>
      <c r="KU100" s="42"/>
      <c r="KV100" s="42"/>
      <c r="KW100" s="42"/>
      <c r="KX100" s="42"/>
      <c r="KY100" s="42"/>
      <c r="KZ100" s="42"/>
      <c r="LA100" s="42"/>
      <c r="LB100" s="42"/>
      <c r="LC100" s="42"/>
      <c r="LD100" s="42"/>
      <c r="LE100" s="42"/>
      <c r="LF100" s="42"/>
      <c r="LG100" s="42"/>
      <c r="LH100" s="42"/>
      <c r="LI100" s="42"/>
      <c r="LJ100" s="42"/>
      <c r="LK100" s="42"/>
      <c r="LL100" s="42"/>
      <c r="LM100" s="42"/>
      <c r="LN100" s="42"/>
      <c r="LO100" s="42"/>
      <c r="LP100" s="42"/>
      <c r="LQ100" s="42"/>
      <c r="LR100" s="42"/>
      <c r="LS100" s="42"/>
      <c r="LT100" s="42"/>
      <c r="LU100" s="42"/>
      <c r="LV100" s="42"/>
      <c r="LW100" s="42"/>
      <c r="LX100" s="42"/>
      <c r="LY100" s="42"/>
      <c r="LZ100" s="42"/>
      <c r="MA100" s="42"/>
      <c r="MB100" s="42"/>
      <c r="MC100" s="42"/>
      <c r="MD100" s="42"/>
      <c r="ME100" s="42"/>
      <c r="MF100" s="42"/>
      <c r="MG100" s="42"/>
      <c r="MH100" s="42"/>
      <c r="MI100" s="42"/>
      <c r="MJ100" s="42"/>
      <c r="MK100" s="42"/>
      <c r="ML100" s="42"/>
      <c r="MM100" s="42"/>
      <c r="MN100" s="42"/>
      <c r="MO100" s="42"/>
      <c r="MP100" s="42"/>
      <c r="MQ100" s="42"/>
      <c r="MR100" s="42"/>
      <c r="MS100" s="42"/>
      <c r="MT100" s="42"/>
      <c r="MU100" s="42"/>
      <c r="MV100" s="42"/>
      <c r="MW100" s="42"/>
      <c r="MX100" s="42"/>
      <c r="MY100" s="42"/>
      <c r="MZ100" s="42"/>
      <c r="NA100" s="42"/>
      <c r="NB100" s="42"/>
      <c r="NC100" s="42"/>
      <c r="ND100" s="42"/>
      <c r="NE100" s="42"/>
      <c r="NF100" s="42"/>
      <c r="NG100" s="42"/>
      <c r="NH100" s="42"/>
      <c r="NI100" s="42"/>
      <c r="NJ100" s="42"/>
      <c r="NK100" s="42"/>
      <c r="NL100" s="42"/>
      <c r="NM100" s="42"/>
      <c r="NN100" s="42"/>
      <c r="NO100" s="42"/>
      <c r="NP100" s="42"/>
      <c r="NQ100" s="42"/>
      <c r="NR100" s="42"/>
      <c r="NS100" s="42"/>
      <c r="NT100" s="42"/>
      <c r="NU100" s="42"/>
      <c r="NV100" s="42"/>
      <c r="NW100" s="42"/>
      <c r="NX100" s="42"/>
      <c r="NY100" s="42"/>
      <c r="NZ100" s="42"/>
      <c r="OA100" s="42"/>
      <c r="OB100" s="42"/>
      <c r="OC100" s="42"/>
      <c r="OD100" s="42"/>
      <c r="OE100" s="42"/>
      <c r="OF100" s="42"/>
      <c r="OG100" s="42"/>
      <c r="OH100" s="42"/>
      <c r="OI100" s="42"/>
      <c r="OJ100" s="42"/>
      <c r="OK100" s="42"/>
      <c r="OL100" s="42"/>
      <c r="OM100" s="42"/>
      <c r="ON100" s="42"/>
      <c r="OO100" s="42"/>
      <c r="OP100" s="42"/>
      <c r="OQ100" s="42"/>
      <c r="OR100" s="42"/>
      <c r="OS100" s="42"/>
    </row>
    <row r="101" spans="1:409" ht="15.75">
      <c r="A101" s="43"/>
      <c r="B101" s="158"/>
      <c r="C101" s="156"/>
      <c r="D101" s="29"/>
      <c r="E101" s="156"/>
      <c r="F101" s="156"/>
      <c r="G101" s="125"/>
      <c r="H101" s="215"/>
      <c r="I101" s="51"/>
      <c r="J101" s="215"/>
      <c r="K101" s="237" t="s">
        <v>18</v>
      </c>
      <c r="L101" s="238"/>
      <c r="M101" s="239"/>
      <c r="N101" s="137">
        <v>0</v>
      </c>
      <c r="O101" s="137"/>
      <c r="P101" s="138">
        <f>P96*N101</f>
        <v>0</v>
      </c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2"/>
      <c r="DD101" s="42"/>
      <c r="DE101" s="42"/>
      <c r="DF101" s="42"/>
      <c r="DG101" s="42"/>
      <c r="DH101" s="42"/>
      <c r="DI101" s="42"/>
      <c r="DJ101" s="42"/>
      <c r="DK101" s="42"/>
      <c r="DL101" s="42"/>
      <c r="DM101" s="42"/>
      <c r="DN101" s="42"/>
      <c r="DO101" s="42"/>
      <c r="DP101" s="42"/>
      <c r="DQ101" s="42"/>
      <c r="DR101" s="42"/>
      <c r="DS101" s="42"/>
      <c r="DT101" s="42"/>
      <c r="DU101" s="42"/>
      <c r="DV101" s="42"/>
      <c r="DW101" s="42"/>
      <c r="DX101" s="42"/>
      <c r="DY101" s="42"/>
      <c r="DZ101" s="42"/>
      <c r="EA101" s="42"/>
      <c r="EB101" s="42"/>
      <c r="EC101" s="42"/>
      <c r="ED101" s="42"/>
      <c r="EE101" s="42"/>
      <c r="EF101" s="42"/>
      <c r="EG101" s="42"/>
      <c r="EH101" s="42"/>
      <c r="EI101" s="42"/>
      <c r="EJ101" s="42"/>
      <c r="EK101" s="42"/>
      <c r="EL101" s="42"/>
      <c r="EM101" s="42"/>
      <c r="EN101" s="42"/>
      <c r="EO101" s="42"/>
      <c r="EP101" s="42"/>
      <c r="EQ101" s="42"/>
      <c r="ER101" s="42"/>
      <c r="ES101" s="42"/>
      <c r="ET101" s="42"/>
      <c r="EU101" s="42"/>
      <c r="EV101" s="42"/>
      <c r="EW101" s="42"/>
      <c r="EX101" s="42"/>
      <c r="EY101" s="42"/>
      <c r="EZ101" s="42"/>
      <c r="FA101" s="42"/>
      <c r="FB101" s="42"/>
      <c r="FC101" s="42"/>
      <c r="FD101" s="42"/>
      <c r="FE101" s="42"/>
      <c r="FF101" s="42"/>
      <c r="FG101" s="42"/>
      <c r="FH101" s="42"/>
      <c r="FI101" s="42"/>
      <c r="FJ101" s="42"/>
      <c r="FK101" s="42"/>
      <c r="FL101" s="42"/>
      <c r="FM101" s="42"/>
      <c r="FN101" s="42"/>
      <c r="FO101" s="42"/>
      <c r="FP101" s="42"/>
      <c r="FQ101" s="42"/>
      <c r="FR101" s="42"/>
      <c r="FS101" s="42"/>
      <c r="FT101" s="42"/>
      <c r="FU101" s="42"/>
      <c r="FV101" s="42"/>
      <c r="FW101" s="42"/>
      <c r="FX101" s="42"/>
      <c r="FY101" s="42"/>
      <c r="FZ101" s="42"/>
      <c r="GA101" s="42"/>
      <c r="GB101" s="42"/>
      <c r="GC101" s="42"/>
      <c r="GD101" s="42"/>
      <c r="GE101" s="42"/>
      <c r="GF101" s="42"/>
      <c r="GG101" s="42"/>
      <c r="GH101" s="42"/>
      <c r="GI101" s="42"/>
      <c r="GJ101" s="42"/>
      <c r="GK101" s="42"/>
      <c r="GL101" s="42"/>
      <c r="GM101" s="42"/>
      <c r="GN101" s="42"/>
      <c r="GO101" s="42"/>
      <c r="GP101" s="42"/>
      <c r="GQ101" s="42"/>
      <c r="GR101" s="42"/>
      <c r="GS101" s="42"/>
      <c r="GT101" s="42"/>
      <c r="GU101" s="42"/>
      <c r="GV101" s="42"/>
      <c r="GW101" s="42"/>
      <c r="GX101" s="42"/>
      <c r="GY101" s="42"/>
      <c r="GZ101" s="42"/>
      <c r="HA101" s="42"/>
      <c r="HB101" s="42"/>
      <c r="HC101" s="42"/>
      <c r="HD101" s="42"/>
      <c r="HE101" s="42"/>
      <c r="HF101" s="42"/>
      <c r="HG101" s="42"/>
      <c r="HH101" s="42"/>
      <c r="HI101" s="42"/>
      <c r="HJ101" s="42"/>
      <c r="HK101" s="42"/>
      <c r="HL101" s="42"/>
      <c r="HM101" s="42"/>
      <c r="HN101" s="42"/>
      <c r="HO101" s="42"/>
      <c r="HP101" s="42"/>
      <c r="HQ101" s="42"/>
      <c r="HR101" s="42"/>
      <c r="HS101" s="42"/>
      <c r="HT101" s="42"/>
      <c r="HU101" s="42"/>
      <c r="HV101" s="42"/>
      <c r="HW101" s="42"/>
      <c r="HX101" s="42"/>
      <c r="HY101" s="42"/>
      <c r="HZ101" s="42"/>
      <c r="IA101" s="42"/>
      <c r="IB101" s="42"/>
      <c r="IC101" s="42"/>
      <c r="ID101" s="42"/>
      <c r="IE101" s="42"/>
      <c r="IF101" s="42"/>
      <c r="IG101" s="42"/>
      <c r="IH101" s="42"/>
      <c r="II101" s="42"/>
      <c r="IJ101" s="42"/>
      <c r="IK101" s="42"/>
      <c r="IL101" s="42"/>
      <c r="IM101" s="42"/>
      <c r="IN101" s="42"/>
      <c r="IO101" s="42"/>
      <c r="IP101" s="42"/>
      <c r="IQ101" s="42"/>
      <c r="IR101" s="42"/>
      <c r="IS101" s="42"/>
      <c r="IT101" s="42"/>
      <c r="IU101" s="42"/>
      <c r="IV101" s="42"/>
      <c r="IW101" s="42"/>
      <c r="IX101" s="42"/>
      <c r="IY101" s="42"/>
      <c r="IZ101" s="42"/>
      <c r="JA101" s="42"/>
      <c r="JB101" s="42"/>
      <c r="JC101" s="42"/>
      <c r="JD101" s="42"/>
      <c r="JE101" s="42"/>
      <c r="JF101" s="42"/>
      <c r="JG101" s="42"/>
      <c r="JH101" s="42"/>
      <c r="JI101" s="42"/>
      <c r="JJ101" s="42"/>
      <c r="JK101" s="42"/>
      <c r="JL101" s="42"/>
      <c r="JM101" s="42"/>
      <c r="JN101" s="42"/>
      <c r="JO101" s="42"/>
      <c r="JP101" s="42"/>
      <c r="JQ101" s="42"/>
      <c r="JR101" s="42"/>
      <c r="JS101" s="42"/>
      <c r="JT101" s="42"/>
      <c r="JU101" s="42"/>
      <c r="JV101" s="42"/>
      <c r="JW101" s="42"/>
      <c r="JX101" s="42"/>
      <c r="JY101" s="42"/>
      <c r="JZ101" s="42"/>
      <c r="KA101" s="42"/>
      <c r="KB101" s="42"/>
      <c r="KC101" s="42"/>
      <c r="KD101" s="42"/>
      <c r="KE101" s="42"/>
      <c r="KF101" s="42"/>
      <c r="KG101" s="42"/>
      <c r="KH101" s="42"/>
      <c r="KI101" s="42"/>
      <c r="KJ101" s="42"/>
      <c r="KK101" s="42"/>
      <c r="KL101" s="42"/>
      <c r="KM101" s="42"/>
      <c r="KN101" s="42"/>
      <c r="KO101" s="42"/>
      <c r="KP101" s="42"/>
      <c r="KQ101" s="42"/>
      <c r="KR101" s="42"/>
      <c r="KS101" s="42"/>
      <c r="KT101" s="42"/>
      <c r="KU101" s="42"/>
      <c r="KV101" s="42"/>
      <c r="KW101" s="42"/>
      <c r="KX101" s="42"/>
      <c r="KY101" s="42"/>
      <c r="KZ101" s="42"/>
      <c r="LA101" s="42"/>
      <c r="LB101" s="42"/>
      <c r="LC101" s="42"/>
      <c r="LD101" s="42"/>
      <c r="LE101" s="42"/>
      <c r="LF101" s="42"/>
      <c r="LG101" s="42"/>
      <c r="LH101" s="42"/>
      <c r="LI101" s="42"/>
      <c r="LJ101" s="42"/>
      <c r="LK101" s="42"/>
      <c r="LL101" s="42"/>
      <c r="LM101" s="42"/>
      <c r="LN101" s="42"/>
      <c r="LO101" s="42"/>
      <c r="LP101" s="42"/>
      <c r="LQ101" s="42"/>
      <c r="LR101" s="42"/>
      <c r="LS101" s="42"/>
      <c r="LT101" s="42"/>
      <c r="LU101" s="42"/>
      <c r="LV101" s="42"/>
      <c r="LW101" s="42"/>
      <c r="LX101" s="42"/>
      <c r="LY101" s="42"/>
      <c r="LZ101" s="42"/>
      <c r="MA101" s="42"/>
      <c r="MB101" s="42"/>
      <c r="MC101" s="42"/>
      <c r="MD101" s="42"/>
      <c r="ME101" s="42"/>
      <c r="MF101" s="42"/>
      <c r="MG101" s="42"/>
      <c r="MH101" s="42"/>
      <c r="MI101" s="42"/>
      <c r="MJ101" s="42"/>
      <c r="MK101" s="42"/>
      <c r="ML101" s="42"/>
      <c r="MM101" s="42"/>
      <c r="MN101" s="42"/>
      <c r="MO101" s="42"/>
      <c r="MP101" s="42"/>
      <c r="MQ101" s="42"/>
      <c r="MR101" s="42"/>
      <c r="MS101" s="42"/>
      <c r="MT101" s="42"/>
      <c r="MU101" s="42"/>
      <c r="MV101" s="42"/>
      <c r="MW101" s="42"/>
      <c r="MX101" s="42"/>
      <c r="MY101" s="42"/>
      <c r="MZ101" s="42"/>
      <c r="NA101" s="42"/>
      <c r="NB101" s="42"/>
      <c r="NC101" s="42"/>
      <c r="ND101" s="42"/>
      <c r="NE101" s="42"/>
      <c r="NF101" s="42"/>
      <c r="NG101" s="42"/>
      <c r="NH101" s="42"/>
      <c r="NI101" s="42"/>
      <c r="NJ101" s="42"/>
      <c r="NK101" s="42"/>
      <c r="NL101" s="42"/>
      <c r="NM101" s="42"/>
      <c r="NN101" s="42"/>
      <c r="NO101" s="42"/>
      <c r="NP101" s="42"/>
      <c r="NQ101" s="42"/>
      <c r="NR101" s="42"/>
      <c r="NS101" s="42"/>
      <c r="NT101" s="42"/>
      <c r="NU101" s="42"/>
      <c r="NV101" s="42"/>
      <c r="NW101" s="42"/>
      <c r="NX101" s="42"/>
      <c r="NY101" s="42"/>
      <c r="NZ101" s="42"/>
      <c r="OA101" s="42"/>
      <c r="OB101" s="42"/>
      <c r="OC101" s="42"/>
      <c r="OD101" s="42"/>
      <c r="OE101" s="42"/>
      <c r="OF101" s="42"/>
      <c r="OG101" s="42"/>
      <c r="OH101" s="42"/>
      <c r="OI101" s="42"/>
      <c r="OJ101" s="42"/>
      <c r="OK101" s="42"/>
      <c r="OL101" s="42"/>
      <c r="OM101" s="42"/>
      <c r="ON101" s="42"/>
      <c r="OO101" s="42"/>
      <c r="OP101" s="42"/>
      <c r="OQ101" s="42"/>
      <c r="OR101" s="42"/>
      <c r="OS101" s="42"/>
    </row>
    <row r="102" spans="1:409" ht="15.75">
      <c r="A102" s="43"/>
      <c r="B102" s="158"/>
      <c r="C102" s="156"/>
      <c r="D102" s="29"/>
      <c r="E102" s="156"/>
      <c r="F102" s="156"/>
      <c r="G102" s="125"/>
      <c r="H102" s="215"/>
      <c r="I102" s="51"/>
      <c r="J102" s="215"/>
      <c r="K102" s="237" t="s">
        <v>19</v>
      </c>
      <c r="L102" s="238"/>
      <c r="M102" s="239"/>
      <c r="N102" s="137">
        <v>0.05</v>
      </c>
      <c r="O102" s="137"/>
      <c r="P102" s="138">
        <f>P96*N102</f>
        <v>2319.4251782500005</v>
      </c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  <c r="DB102" s="42"/>
      <c r="DC102" s="42"/>
      <c r="DD102" s="42"/>
      <c r="DE102" s="42"/>
      <c r="DF102" s="42"/>
      <c r="DG102" s="42"/>
      <c r="DH102" s="42"/>
      <c r="DI102" s="42"/>
      <c r="DJ102" s="42"/>
      <c r="DK102" s="42"/>
      <c r="DL102" s="42"/>
      <c r="DM102" s="42"/>
      <c r="DN102" s="42"/>
      <c r="DO102" s="42"/>
      <c r="DP102" s="42"/>
      <c r="DQ102" s="42"/>
      <c r="DR102" s="42"/>
      <c r="DS102" s="42"/>
      <c r="DT102" s="42"/>
      <c r="DU102" s="42"/>
      <c r="DV102" s="42"/>
      <c r="DW102" s="42"/>
      <c r="DX102" s="42"/>
      <c r="DY102" s="42"/>
      <c r="DZ102" s="42"/>
      <c r="EA102" s="42"/>
      <c r="EB102" s="42"/>
      <c r="EC102" s="42"/>
      <c r="ED102" s="42"/>
      <c r="EE102" s="42"/>
      <c r="EF102" s="42"/>
      <c r="EG102" s="42"/>
      <c r="EH102" s="42"/>
      <c r="EI102" s="42"/>
      <c r="EJ102" s="42"/>
      <c r="EK102" s="42"/>
      <c r="EL102" s="42"/>
      <c r="EM102" s="42"/>
      <c r="EN102" s="42"/>
      <c r="EO102" s="42"/>
      <c r="EP102" s="42"/>
      <c r="EQ102" s="42"/>
      <c r="ER102" s="42"/>
      <c r="ES102" s="42"/>
      <c r="ET102" s="42"/>
      <c r="EU102" s="42"/>
      <c r="EV102" s="42"/>
      <c r="EW102" s="42"/>
      <c r="EX102" s="42"/>
      <c r="EY102" s="42"/>
      <c r="EZ102" s="42"/>
      <c r="FA102" s="42"/>
      <c r="FB102" s="42"/>
      <c r="FC102" s="42"/>
      <c r="FD102" s="42"/>
      <c r="FE102" s="42"/>
      <c r="FF102" s="42"/>
      <c r="FG102" s="42"/>
      <c r="FH102" s="42"/>
      <c r="FI102" s="42"/>
      <c r="FJ102" s="42"/>
      <c r="FK102" s="42"/>
      <c r="FL102" s="42"/>
      <c r="FM102" s="42"/>
      <c r="FN102" s="42"/>
      <c r="FO102" s="42"/>
      <c r="FP102" s="42"/>
      <c r="FQ102" s="42"/>
      <c r="FR102" s="42"/>
      <c r="FS102" s="42"/>
      <c r="FT102" s="42"/>
      <c r="FU102" s="42"/>
      <c r="FV102" s="42"/>
      <c r="FW102" s="42"/>
      <c r="FX102" s="42"/>
      <c r="FY102" s="42"/>
      <c r="FZ102" s="42"/>
      <c r="GA102" s="42"/>
      <c r="GB102" s="42"/>
      <c r="GC102" s="42"/>
      <c r="GD102" s="42"/>
      <c r="GE102" s="42"/>
      <c r="GF102" s="42"/>
      <c r="GG102" s="42"/>
      <c r="GH102" s="42"/>
      <c r="GI102" s="42"/>
      <c r="GJ102" s="42"/>
      <c r="GK102" s="42"/>
      <c r="GL102" s="42"/>
      <c r="GM102" s="42"/>
      <c r="GN102" s="42"/>
      <c r="GO102" s="42"/>
      <c r="GP102" s="42"/>
      <c r="GQ102" s="42"/>
      <c r="GR102" s="42"/>
      <c r="GS102" s="42"/>
      <c r="GT102" s="42"/>
      <c r="GU102" s="42"/>
      <c r="GV102" s="42"/>
      <c r="GW102" s="42"/>
      <c r="GX102" s="42"/>
      <c r="GY102" s="42"/>
      <c r="GZ102" s="42"/>
      <c r="HA102" s="42"/>
      <c r="HB102" s="42"/>
      <c r="HC102" s="42"/>
      <c r="HD102" s="42"/>
      <c r="HE102" s="42"/>
      <c r="HF102" s="42"/>
      <c r="HG102" s="42"/>
      <c r="HH102" s="42"/>
      <c r="HI102" s="42"/>
      <c r="HJ102" s="42"/>
      <c r="HK102" s="42"/>
      <c r="HL102" s="42"/>
      <c r="HM102" s="42"/>
      <c r="HN102" s="42"/>
      <c r="HO102" s="42"/>
      <c r="HP102" s="42"/>
      <c r="HQ102" s="42"/>
      <c r="HR102" s="42"/>
      <c r="HS102" s="42"/>
      <c r="HT102" s="42"/>
      <c r="HU102" s="42"/>
      <c r="HV102" s="42"/>
      <c r="HW102" s="42"/>
      <c r="HX102" s="42"/>
      <c r="HY102" s="42"/>
      <c r="HZ102" s="42"/>
      <c r="IA102" s="42"/>
      <c r="IB102" s="42"/>
      <c r="IC102" s="42"/>
      <c r="ID102" s="42"/>
      <c r="IE102" s="42"/>
      <c r="IF102" s="42"/>
      <c r="IG102" s="42"/>
      <c r="IH102" s="42"/>
      <c r="II102" s="42"/>
      <c r="IJ102" s="42"/>
      <c r="IK102" s="42"/>
      <c r="IL102" s="42"/>
      <c r="IM102" s="42"/>
      <c r="IN102" s="42"/>
      <c r="IO102" s="42"/>
      <c r="IP102" s="42"/>
      <c r="IQ102" s="42"/>
      <c r="IR102" s="42"/>
      <c r="IS102" s="42"/>
      <c r="IT102" s="42"/>
      <c r="IU102" s="42"/>
      <c r="IV102" s="42"/>
      <c r="IW102" s="42"/>
      <c r="IX102" s="42"/>
      <c r="IY102" s="42"/>
      <c r="IZ102" s="42"/>
      <c r="JA102" s="42"/>
      <c r="JB102" s="42"/>
      <c r="JC102" s="42"/>
      <c r="JD102" s="42"/>
      <c r="JE102" s="42"/>
      <c r="JF102" s="42"/>
      <c r="JG102" s="42"/>
      <c r="JH102" s="42"/>
      <c r="JI102" s="42"/>
      <c r="JJ102" s="42"/>
      <c r="JK102" s="42"/>
      <c r="JL102" s="42"/>
      <c r="JM102" s="42"/>
      <c r="JN102" s="42"/>
      <c r="JO102" s="42"/>
      <c r="JP102" s="42"/>
      <c r="JQ102" s="42"/>
      <c r="JR102" s="42"/>
      <c r="JS102" s="42"/>
      <c r="JT102" s="42"/>
      <c r="JU102" s="42"/>
      <c r="JV102" s="42"/>
      <c r="JW102" s="42"/>
      <c r="JX102" s="42"/>
      <c r="JY102" s="42"/>
      <c r="JZ102" s="42"/>
      <c r="KA102" s="42"/>
      <c r="KB102" s="42"/>
      <c r="KC102" s="42"/>
      <c r="KD102" s="42"/>
      <c r="KE102" s="42"/>
      <c r="KF102" s="42"/>
      <c r="KG102" s="42"/>
      <c r="KH102" s="42"/>
      <c r="KI102" s="42"/>
      <c r="KJ102" s="42"/>
      <c r="KK102" s="42"/>
      <c r="KL102" s="42"/>
      <c r="KM102" s="42"/>
      <c r="KN102" s="42"/>
      <c r="KO102" s="42"/>
      <c r="KP102" s="42"/>
      <c r="KQ102" s="42"/>
      <c r="KR102" s="42"/>
      <c r="KS102" s="42"/>
      <c r="KT102" s="42"/>
      <c r="KU102" s="42"/>
      <c r="KV102" s="42"/>
      <c r="KW102" s="42"/>
      <c r="KX102" s="42"/>
      <c r="KY102" s="42"/>
      <c r="KZ102" s="42"/>
      <c r="LA102" s="42"/>
      <c r="LB102" s="42"/>
      <c r="LC102" s="42"/>
      <c r="LD102" s="42"/>
      <c r="LE102" s="42"/>
      <c r="LF102" s="42"/>
      <c r="LG102" s="42"/>
      <c r="LH102" s="42"/>
      <c r="LI102" s="42"/>
      <c r="LJ102" s="42"/>
      <c r="LK102" s="42"/>
      <c r="LL102" s="42"/>
      <c r="LM102" s="42"/>
      <c r="LN102" s="42"/>
      <c r="LO102" s="42"/>
      <c r="LP102" s="42"/>
      <c r="LQ102" s="42"/>
      <c r="LR102" s="42"/>
      <c r="LS102" s="42"/>
      <c r="LT102" s="42"/>
      <c r="LU102" s="42"/>
      <c r="LV102" s="42"/>
      <c r="LW102" s="42"/>
      <c r="LX102" s="42"/>
      <c r="LY102" s="42"/>
      <c r="LZ102" s="42"/>
      <c r="MA102" s="42"/>
      <c r="MB102" s="42"/>
      <c r="MC102" s="42"/>
      <c r="MD102" s="42"/>
      <c r="ME102" s="42"/>
      <c r="MF102" s="42"/>
      <c r="MG102" s="42"/>
      <c r="MH102" s="42"/>
      <c r="MI102" s="42"/>
      <c r="MJ102" s="42"/>
      <c r="MK102" s="42"/>
      <c r="ML102" s="42"/>
      <c r="MM102" s="42"/>
      <c r="MN102" s="42"/>
      <c r="MO102" s="42"/>
      <c r="MP102" s="42"/>
      <c r="MQ102" s="42"/>
      <c r="MR102" s="42"/>
      <c r="MS102" s="42"/>
      <c r="MT102" s="42"/>
      <c r="MU102" s="42"/>
      <c r="MV102" s="42"/>
      <c r="MW102" s="42"/>
      <c r="MX102" s="42"/>
      <c r="MY102" s="42"/>
      <c r="MZ102" s="42"/>
      <c r="NA102" s="42"/>
      <c r="NB102" s="42"/>
      <c r="NC102" s="42"/>
      <c r="ND102" s="42"/>
      <c r="NE102" s="42"/>
      <c r="NF102" s="42"/>
      <c r="NG102" s="42"/>
      <c r="NH102" s="42"/>
      <c r="NI102" s="42"/>
      <c r="NJ102" s="42"/>
      <c r="NK102" s="42"/>
      <c r="NL102" s="42"/>
      <c r="NM102" s="42"/>
      <c r="NN102" s="42"/>
      <c r="NO102" s="42"/>
      <c r="NP102" s="42"/>
      <c r="NQ102" s="42"/>
      <c r="NR102" s="42"/>
      <c r="NS102" s="42"/>
      <c r="NT102" s="42"/>
      <c r="NU102" s="42"/>
      <c r="NV102" s="42"/>
      <c r="NW102" s="42"/>
      <c r="NX102" s="42"/>
      <c r="NY102" s="42"/>
      <c r="NZ102" s="42"/>
      <c r="OA102" s="42"/>
      <c r="OB102" s="42"/>
      <c r="OC102" s="42"/>
      <c r="OD102" s="42"/>
      <c r="OE102" s="42"/>
      <c r="OF102" s="42"/>
      <c r="OG102" s="42"/>
      <c r="OH102" s="42"/>
      <c r="OI102" s="42"/>
      <c r="OJ102" s="42"/>
      <c r="OK102" s="42"/>
      <c r="OL102" s="42"/>
      <c r="OM102" s="42"/>
      <c r="ON102" s="42"/>
      <c r="OO102" s="42"/>
      <c r="OP102" s="42"/>
      <c r="OQ102" s="42"/>
      <c r="OR102" s="42"/>
      <c r="OS102" s="42"/>
    </row>
    <row r="103" spans="1:409" ht="16.5" thickBot="1">
      <c r="A103" s="43"/>
      <c r="B103" s="158"/>
      <c r="C103" s="156"/>
      <c r="D103" s="29"/>
      <c r="E103" s="156"/>
      <c r="F103" s="156"/>
      <c r="G103" s="125"/>
      <c r="H103" s="215"/>
      <c r="I103" s="51"/>
      <c r="J103" s="215"/>
      <c r="K103" s="44"/>
      <c r="L103" s="233"/>
      <c r="M103" s="233"/>
      <c r="N103" s="233"/>
      <c r="O103" s="234"/>
      <c r="P103" s="139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  <c r="DB103" s="42"/>
      <c r="DC103" s="42"/>
      <c r="DD103" s="42"/>
      <c r="DE103" s="42"/>
      <c r="DF103" s="42"/>
      <c r="DG103" s="42"/>
      <c r="DH103" s="42"/>
      <c r="DI103" s="42"/>
      <c r="DJ103" s="42"/>
      <c r="DK103" s="42"/>
      <c r="DL103" s="42"/>
      <c r="DM103" s="42"/>
      <c r="DN103" s="42"/>
      <c r="DO103" s="42"/>
      <c r="DP103" s="42"/>
      <c r="DQ103" s="42"/>
      <c r="DR103" s="42"/>
      <c r="DS103" s="42"/>
      <c r="DT103" s="42"/>
      <c r="DU103" s="42"/>
      <c r="DV103" s="42"/>
      <c r="DW103" s="42"/>
      <c r="DX103" s="42"/>
      <c r="DY103" s="42"/>
      <c r="DZ103" s="42"/>
      <c r="EA103" s="42"/>
      <c r="EB103" s="42"/>
      <c r="EC103" s="42"/>
      <c r="ED103" s="42"/>
      <c r="EE103" s="42"/>
      <c r="EF103" s="42"/>
      <c r="EG103" s="42"/>
      <c r="EH103" s="42"/>
      <c r="EI103" s="42"/>
      <c r="EJ103" s="42"/>
      <c r="EK103" s="42"/>
      <c r="EL103" s="42"/>
      <c r="EM103" s="42"/>
      <c r="EN103" s="42"/>
      <c r="EO103" s="42"/>
      <c r="EP103" s="42"/>
      <c r="EQ103" s="42"/>
      <c r="ER103" s="42"/>
      <c r="ES103" s="42"/>
      <c r="ET103" s="42"/>
      <c r="EU103" s="42"/>
      <c r="EV103" s="42"/>
      <c r="EW103" s="42"/>
      <c r="EX103" s="42"/>
      <c r="EY103" s="42"/>
      <c r="EZ103" s="42"/>
      <c r="FA103" s="42"/>
      <c r="FB103" s="42"/>
      <c r="FC103" s="42"/>
      <c r="FD103" s="42"/>
      <c r="FE103" s="42"/>
      <c r="FF103" s="42"/>
      <c r="FG103" s="42"/>
      <c r="FH103" s="42"/>
      <c r="FI103" s="42"/>
      <c r="FJ103" s="42"/>
      <c r="FK103" s="42"/>
      <c r="FL103" s="42"/>
      <c r="FM103" s="42"/>
      <c r="FN103" s="42"/>
      <c r="FO103" s="42"/>
      <c r="FP103" s="42"/>
      <c r="FQ103" s="42"/>
      <c r="FR103" s="42"/>
      <c r="FS103" s="42"/>
      <c r="FT103" s="42"/>
      <c r="FU103" s="42"/>
      <c r="FV103" s="42"/>
      <c r="FW103" s="42"/>
      <c r="FX103" s="42"/>
      <c r="FY103" s="42"/>
      <c r="FZ103" s="42"/>
      <c r="GA103" s="42"/>
      <c r="GB103" s="42"/>
      <c r="GC103" s="42"/>
      <c r="GD103" s="42"/>
      <c r="GE103" s="42"/>
      <c r="GF103" s="42"/>
      <c r="GG103" s="42"/>
      <c r="GH103" s="42"/>
      <c r="GI103" s="42"/>
      <c r="GJ103" s="42"/>
      <c r="GK103" s="42"/>
      <c r="GL103" s="42"/>
      <c r="GM103" s="42"/>
      <c r="GN103" s="42"/>
      <c r="GO103" s="42"/>
      <c r="GP103" s="42"/>
      <c r="GQ103" s="42"/>
      <c r="GR103" s="42"/>
      <c r="GS103" s="42"/>
      <c r="GT103" s="42"/>
      <c r="GU103" s="42"/>
      <c r="GV103" s="42"/>
      <c r="GW103" s="42"/>
      <c r="GX103" s="42"/>
      <c r="GY103" s="42"/>
      <c r="GZ103" s="42"/>
      <c r="HA103" s="42"/>
      <c r="HB103" s="42"/>
      <c r="HC103" s="42"/>
      <c r="HD103" s="42"/>
      <c r="HE103" s="42"/>
      <c r="HF103" s="42"/>
      <c r="HG103" s="42"/>
      <c r="HH103" s="42"/>
      <c r="HI103" s="42"/>
      <c r="HJ103" s="42"/>
      <c r="HK103" s="42"/>
      <c r="HL103" s="42"/>
      <c r="HM103" s="42"/>
      <c r="HN103" s="42"/>
      <c r="HO103" s="42"/>
      <c r="HP103" s="42"/>
      <c r="HQ103" s="42"/>
      <c r="HR103" s="42"/>
      <c r="HS103" s="42"/>
      <c r="HT103" s="42"/>
      <c r="HU103" s="42"/>
      <c r="HV103" s="42"/>
      <c r="HW103" s="42"/>
      <c r="HX103" s="42"/>
      <c r="HY103" s="42"/>
      <c r="HZ103" s="42"/>
      <c r="IA103" s="42"/>
      <c r="IB103" s="42"/>
      <c r="IC103" s="42"/>
      <c r="ID103" s="42"/>
      <c r="IE103" s="42"/>
      <c r="IF103" s="42"/>
      <c r="IG103" s="42"/>
      <c r="IH103" s="42"/>
      <c r="II103" s="42"/>
      <c r="IJ103" s="42"/>
      <c r="IK103" s="42"/>
      <c r="IL103" s="42"/>
      <c r="IM103" s="42"/>
      <c r="IN103" s="42"/>
      <c r="IO103" s="42"/>
      <c r="IP103" s="42"/>
      <c r="IQ103" s="42"/>
      <c r="IR103" s="42"/>
      <c r="IS103" s="42"/>
      <c r="IT103" s="42"/>
      <c r="IU103" s="42"/>
      <c r="IV103" s="42"/>
      <c r="IW103" s="42"/>
      <c r="IX103" s="42"/>
      <c r="IY103" s="42"/>
      <c r="IZ103" s="42"/>
      <c r="JA103" s="42"/>
      <c r="JB103" s="42"/>
      <c r="JC103" s="42"/>
      <c r="JD103" s="42"/>
      <c r="JE103" s="42"/>
      <c r="JF103" s="42"/>
      <c r="JG103" s="42"/>
      <c r="JH103" s="42"/>
      <c r="JI103" s="42"/>
      <c r="JJ103" s="42"/>
      <c r="JK103" s="42"/>
      <c r="JL103" s="42"/>
      <c r="JM103" s="42"/>
      <c r="JN103" s="42"/>
      <c r="JO103" s="42"/>
      <c r="JP103" s="42"/>
      <c r="JQ103" s="42"/>
      <c r="JR103" s="42"/>
      <c r="JS103" s="42"/>
      <c r="JT103" s="42"/>
      <c r="JU103" s="42"/>
      <c r="JV103" s="42"/>
      <c r="JW103" s="42"/>
      <c r="JX103" s="42"/>
      <c r="JY103" s="42"/>
      <c r="JZ103" s="42"/>
      <c r="KA103" s="42"/>
      <c r="KB103" s="42"/>
      <c r="KC103" s="42"/>
      <c r="KD103" s="42"/>
      <c r="KE103" s="42"/>
      <c r="KF103" s="42"/>
      <c r="KG103" s="42"/>
      <c r="KH103" s="42"/>
      <c r="KI103" s="42"/>
      <c r="KJ103" s="42"/>
      <c r="KK103" s="42"/>
      <c r="KL103" s="42"/>
      <c r="KM103" s="42"/>
      <c r="KN103" s="42"/>
      <c r="KO103" s="42"/>
      <c r="KP103" s="42"/>
      <c r="KQ103" s="42"/>
      <c r="KR103" s="42"/>
      <c r="KS103" s="42"/>
      <c r="KT103" s="42"/>
      <c r="KU103" s="42"/>
      <c r="KV103" s="42"/>
      <c r="KW103" s="42"/>
      <c r="KX103" s="42"/>
      <c r="KY103" s="42"/>
      <c r="KZ103" s="42"/>
      <c r="LA103" s="42"/>
      <c r="LB103" s="42"/>
      <c r="LC103" s="42"/>
      <c r="LD103" s="42"/>
      <c r="LE103" s="42"/>
      <c r="LF103" s="42"/>
      <c r="LG103" s="42"/>
      <c r="LH103" s="42"/>
      <c r="LI103" s="42"/>
      <c r="LJ103" s="42"/>
      <c r="LK103" s="42"/>
      <c r="LL103" s="42"/>
      <c r="LM103" s="42"/>
      <c r="LN103" s="42"/>
      <c r="LO103" s="42"/>
      <c r="LP103" s="42"/>
      <c r="LQ103" s="42"/>
      <c r="LR103" s="42"/>
      <c r="LS103" s="42"/>
      <c r="LT103" s="42"/>
      <c r="LU103" s="42"/>
      <c r="LV103" s="42"/>
      <c r="LW103" s="42"/>
      <c r="LX103" s="42"/>
      <c r="LY103" s="42"/>
      <c r="LZ103" s="42"/>
      <c r="MA103" s="42"/>
      <c r="MB103" s="42"/>
      <c r="MC103" s="42"/>
      <c r="MD103" s="42"/>
      <c r="ME103" s="42"/>
      <c r="MF103" s="42"/>
      <c r="MG103" s="42"/>
      <c r="MH103" s="42"/>
      <c r="MI103" s="42"/>
      <c r="MJ103" s="42"/>
      <c r="MK103" s="42"/>
      <c r="ML103" s="42"/>
      <c r="MM103" s="42"/>
      <c r="MN103" s="42"/>
      <c r="MO103" s="42"/>
      <c r="MP103" s="42"/>
      <c r="MQ103" s="42"/>
      <c r="MR103" s="42"/>
      <c r="MS103" s="42"/>
      <c r="MT103" s="42"/>
      <c r="MU103" s="42"/>
      <c r="MV103" s="42"/>
      <c r="MW103" s="42"/>
      <c r="MX103" s="42"/>
      <c r="MY103" s="42"/>
      <c r="MZ103" s="42"/>
      <c r="NA103" s="42"/>
      <c r="NB103" s="42"/>
      <c r="NC103" s="42"/>
      <c r="ND103" s="42"/>
      <c r="NE103" s="42"/>
      <c r="NF103" s="42"/>
      <c r="NG103" s="42"/>
      <c r="NH103" s="42"/>
      <c r="NI103" s="42"/>
      <c r="NJ103" s="42"/>
      <c r="NK103" s="42"/>
      <c r="NL103" s="42"/>
      <c r="NM103" s="42"/>
      <c r="NN103" s="42"/>
      <c r="NO103" s="42"/>
      <c r="NP103" s="42"/>
      <c r="NQ103" s="42"/>
      <c r="NR103" s="42"/>
      <c r="NS103" s="42"/>
      <c r="NT103" s="42"/>
      <c r="NU103" s="42"/>
      <c r="NV103" s="42"/>
      <c r="NW103" s="42"/>
      <c r="NX103" s="42"/>
      <c r="NY103" s="42"/>
      <c r="NZ103" s="42"/>
      <c r="OA103" s="42"/>
      <c r="OB103" s="42"/>
      <c r="OC103" s="42"/>
      <c r="OD103" s="42"/>
      <c r="OE103" s="42"/>
      <c r="OF103" s="42"/>
      <c r="OG103" s="42"/>
      <c r="OH103" s="42"/>
      <c r="OI103" s="42"/>
      <c r="OJ103" s="42"/>
      <c r="OK103" s="42"/>
      <c r="OL103" s="42"/>
      <c r="OM103" s="42"/>
      <c r="ON103" s="42"/>
      <c r="OO103" s="42"/>
      <c r="OP103" s="42"/>
      <c r="OQ103" s="42"/>
      <c r="OR103" s="42"/>
      <c r="OS103" s="42"/>
    </row>
    <row r="104" spans="1:409" ht="21" thickBot="1">
      <c r="A104" s="159"/>
      <c r="B104" s="160"/>
      <c r="C104" s="161"/>
      <c r="D104" s="162"/>
      <c r="E104" s="163"/>
      <c r="F104" s="163"/>
      <c r="G104" s="164"/>
      <c r="H104" s="216"/>
      <c r="I104" s="165"/>
      <c r="J104" s="216"/>
      <c r="K104" s="277"/>
      <c r="L104" s="278"/>
      <c r="M104" s="278"/>
      <c r="N104" s="278"/>
      <c r="O104" s="279"/>
      <c r="P104" s="280">
        <f>SUM(P96:P102)</f>
        <v>62624.479812750003</v>
      </c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  <c r="DB104" s="42"/>
      <c r="DC104" s="42"/>
      <c r="DD104" s="42"/>
      <c r="DE104" s="42"/>
      <c r="DF104" s="42"/>
      <c r="DG104" s="42"/>
      <c r="DH104" s="42"/>
      <c r="DI104" s="42"/>
      <c r="DJ104" s="42"/>
      <c r="DK104" s="42"/>
      <c r="DL104" s="42"/>
      <c r="DM104" s="42"/>
      <c r="DN104" s="42"/>
      <c r="DO104" s="42"/>
      <c r="DP104" s="42"/>
      <c r="DQ104" s="42"/>
      <c r="DR104" s="42"/>
      <c r="DS104" s="42"/>
      <c r="DT104" s="42"/>
      <c r="DU104" s="42"/>
      <c r="DV104" s="42"/>
      <c r="DW104" s="42"/>
      <c r="DX104" s="42"/>
      <c r="DY104" s="42"/>
      <c r="DZ104" s="42"/>
      <c r="EA104" s="42"/>
      <c r="EB104" s="42"/>
      <c r="EC104" s="42"/>
      <c r="ED104" s="42"/>
      <c r="EE104" s="42"/>
      <c r="EF104" s="42"/>
      <c r="EG104" s="42"/>
      <c r="EH104" s="42"/>
      <c r="EI104" s="42"/>
      <c r="EJ104" s="42"/>
      <c r="EK104" s="42"/>
      <c r="EL104" s="42"/>
      <c r="EM104" s="42"/>
      <c r="EN104" s="42"/>
      <c r="EO104" s="42"/>
      <c r="EP104" s="42"/>
      <c r="EQ104" s="42"/>
      <c r="ER104" s="42"/>
      <c r="ES104" s="42"/>
      <c r="ET104" s="42"/>
      <c r="EU104" s="42"/>
      <c r="EV104" s="42"/>
      <c r="EW104" s="42"/>
      <c r="EX104" s="42"/>
      <c r="EY104" s="42"/>
      <c r="EZ104" s="42"/>
      <c r="FA104" s="42"/>
      <c r="FB104" s="42"/>
      <c r="FC104" s="42"/>
      <c r="FD104" s="42"/>
      <c r="FE104" s="42"/>
      <c r="FF104" s="42"/>
      <c r="FG104" s="42"/>
      <c r="FH104" s="42"/>
      <c r="FI104" s="42"/>
      <c r="FJ104" s="42"/>
      <c r="FK104" s="42"/>
      <c r="FL104" s="42"/>
      <c r="FM104" s="42"/>
      <c r="FN104" s="42"/>
      <c r="FO104" s="42"/>
      <c r="FP104" s="42"/>
      <c r="FQ104" s="42"/>
      <c r="FR104" s="42"/>
      <c r="FS104" s="42"/>
      <c r="FT104" s="42"/>
      <c r="FU104" s="42"/>
      <c r="FV104" s="42"/>
      <c r="FW104" s="42"/>
      <c r="FX104" s="42"/>
      <c r="FY104" s="42"/>
      <c r="FZ104" s="42"/>
      <c r="GA104" s="42"/>
      <c r="GB104" s="42"/>
      <c r="GC104" s="42"/>
      <c r="GD104" s="42"/>
      <c r="GE104" s="42"/>
      <c r="GF104" s="42"/>
      <c r="GG104" s="42"/>
      <c r="GH104" s="42"/>
      <c r="GI104" s="42"/>
      <c r="GJ104" s="42"/>
      <c r="GK104" s="42"/>
      <c r="GL104" s="42"/>
      <c r="GM104" s="42"/>
      <c r="GN104" s="42"/>
      <c r="GO104" s="42"/>
      <c r="GP104" s="42"/>
      <c r="GQ104" s="42"/>
      <c r="GR104" s="42"/>
      <c r="GS104" s="42"/>
      <c r="GT104" s="42"/>
      <c r="GU104" s="42"/>
      <c r="GV104" s="42"/>
      <c r="GW104" s="42"/>
      <c r="GX104" s="42"/>
      <c r="GY104" s="42"/>
      <c r="GZ104" s="42"/>
      <c r="HA104" s="42"/>
      <c r="HB104" s="42"/>
      <c r="HC104" s="42"/>
      <c r="HD104" s="42"/>
      <c r="HE104" s="42"/>
      <c r="HF104" s="42"/>
      <c r="HG104" s="42"/>
      <c r="HH104" s="42"/>
      <c r="HI104" s="42"/>
      <c r="HJ104" s="42"/>
      <c r="HK104" s="42"/>
      <c r="HL104" s="42"/>
      <c r="HM104" s="42"/>
      <c r="HN104" s="42"/>
      <c r="HO104" s="42"/>
      <c r="HP104" s="42"/>
      <c r="HQ104" s="42"/>
      <c r="HR104" s="42"/>
      <c r="HS104" s="42"/>
      <c r="HT104" s="42"/>
      <c r="HU104" s="42"/>
      <c r="HV104" s="42"/>
      <c r="HW104" s="42"/>
      <c r="HX104" s="42"/>
      <c r="HY104" s="42"/>
      <c r="HZ104" s="42"/>
      <c r="IA104" s="42"/>
      <c r="IB104" s="42"/>
      <c r="IC104" s="42"/>
      <c r="ID104" s="42"/>
      <c r="IE104" s="42"/>
      <c r="IF104" s="42"/>
      <c r="IG104" s="42"/>
      <c r="IH104" s="42"/>
      <c r="II104" s="42"/>
      <c r="IJ104" s="42"/>
      <c r="IK104" s="42"/>
      <c r="IL104" s="42"/>
      <c r="IM104" s="42"/>
      <c r="IN104" s="42"/>
      <c r="IO104" s="42"/>
      <c r="IP104" s="42"/>
      <c r="IQ104" s="42"/>
      <c r="IR104" s="42"/>
      <c r="IS104" s="42"/>
      <c r="IT104" s="42"/>
      <c r="IU104" s="42"/>
      <c r="IV104" s="42"/>
      <c r="IW104" s="42"/>
      <c r="IX104" s="42"/>
      <c r="IY104" s="42"/>
      <c r="IZ104" s="42"/>
      <c r="JA104" s="42"/>
      <c r="JB104" s="42"/>
      <c r="JC104" s="42"/>
      <c r="JD104" s="42"/>
      <c r="JE104" s="42"/>
      <c r="JF104" s="42"/>
      <c r="JG104" s="42"/>
      <c r="JH104" s="42"/>
      <c r="JI104" s="42"/>
      <c r="JJ104" s="42"/>
      <c r="JK104" s="42"/>
      <c r="JL104" s="42"/>
      <c r="JM104" s="42"/>
      <c r="JN104" s="42"/>
      <c r="JO104" s="42"/>
      <c r="JP104" s="42"/>
      <c r="JQ104" s="42"/>
      <c r="JR104" s="42"/>
      <c r="JS104" s="42"/>
      <c r="JT104" s="42"/>
      <c r="JU104" s="42"/>
      <c r="JV104" s="42"/>
      <c r="JW104" s="42"/>
      <c r="JX104" s="42"/>
      <c r="JY104" s="42"/>
      <c r="JZ104" s="42"/>
      <c r="KA104" s="42"/>
      <c r="KB104" s="42"/>
      <c r="KC104" s="42"/>
      <c r="KD104" s="42"/>
      <c r="KE104" s="42"/>
      <c r="KF104" s="42"/>
      <c r="KG104" s="42"/>
      <c r="KH104" s="42"/>
      <c r="KI104" s="42"/>
      <c r="KJ104" s="42"/>
      <c r="KK104" s="42"/>
      <c r="KL104" s="42"/>
      <c r="KM104" s="42"/>
      <c r="KN104" s="42"/>
      <c r="KO104" s="42"/>
      <c r="KP104" s="42"/>
      <c r="KQ104" s="42"/>
      <c r="KR104" s="42"/>
      <c r="KS104" s="42"/>
      <c r="KT104" s="42"/>
      <c r="KU104" s="42"/>
      <c r="KV104" s="42"/>
      <c r="KW104" s="42"/>
      <c r="KX104" s="42"/>
      <c r="KY104" s="42"/>
      <c r="KZ104" s="42"/>
      <c r="LA104" s="42"/>
      <c r="LB104" s="42"/>
      <c r="LC104" s="42"/>
      <c r="LD104" s="42"/>
      <c r="LE104" s="42"/>
      <c r="LF104" s="42"/>
      <c r="LG104" s="42"/>
      <c r="LH104" s="42"/>
      <c r="LI104" s="42"/>
      <c r="LJ104" s="42"/>
      <c r="LK104" s="42"/>
      <c r="LL104" s="42"/>
      <c r="LM104" s="42"/>
      <c r="LN104" s="42"/>
      <c r="LO104" s="42"/>
      <c r="LP104" s="42"/>
      <c r="LQ104" s="42"/>
      <c r="LR104" s="42"/>
      <c r="LS104" s="42"/>
      <c r="LT104" s="42"/>
      <c r="LU104" s="42"/>
      <c r="LV104" s="42"/>
      <c r="LW104" s="42"/>
      <c r="LX104" s="42"/>
      <c r="LY104" s="42"/>
      <c r="LZ104" s="42"/>
      <c r="MA104" s="42"/>
      <c r="MB104" s="42"/>
      <c r="MC104" s="42"/>
      <c r="MD104" s="42"/>
      <c r="ME104" s="42"/>
      <c r="MF104" s="42"/>
      <c r="MG104" s="42"/>
      <c r="MH104" s="42"/>
      <c r="MI104" s="42"/>
      <c r="MJ104" s="42"/>
      <c r="MK104" s="42"/>
      <c r="ML104" s="42"/>
      <c r="MM104" s="42"/>
      <c r="MN104" s="42"/>
      <c r="MO104" s="42"/>
      <c r="MP104" s="42"/>
      <c r="MQ104" s="42"/>
      <c r="MR104" s="42"/>
      <c r="MS104" s="42"/>
      <c r="MT104" s="42"/>
      <c r="MU104" s="42"/>
      <c r="MV104" s="42"/>
      <c r="MW104" s="42"/>
      <c r="MX104" s="42"/>
      <c r="MY104" s="42"/>
      <c r="MZ104" s="42"/>
      <c r="NA104" s="42"/>
      <c r="NB104" s="42"/>
      <c r="NC104" s="42"/>
      <c r="ND104" s="42"/>
      <c r="NE104" s="42"/>
      <c r="NF104" s="42"/>
      <c r="NG104" s="42"/>
      <c r="NH104" s="42"/>
      <c r="NI104" s="42"/>
      <c r="NJ104" s="42"/>
      <c r="NK104" s="42"/>
      <c r="NL104" s="42"/>
      <c r="NM104" s="42"/>
      <c r="NN104" s="42"/>
      <c r="NO104" s="42"/>
      <c r="NP104" s="42"/>
      <c r="NQ104" s="42"/>
      <c r="NR104" s="42"/>
      <c r="NS104" s="42"/>
      <c r="NT104" s="42"/>
      <c r="NU104" s="42"/>
      <c r="NV104" s="42"/>
      <c r="NW104" s="42"/>
      <c r="NX104" s="42"/>
      <c r="NY104" s="42"/>
      <c r="NZ104" s="42"/>
      <c r="OA104" s="42"/>
      <c r="OB104" s="42"/>
      <c r="OC104" s="42"/>
      <c r="OD104" s="42"/>
      <c r="OE104" s="42"/>
      <c r="OF104" s="42"/>
      <c r="OG104" s="42"/>
      <c r="OH104" s="42"/>
      <c r="OI104" s="42"/>
      <c r="OJ104" s="42"/>
      <c r="OK104" s="42"/>
      <c r="OL104" s="42"/>
      <c r="OM104" s="42"/>
      <c r="ON104" s="42"/>
      <c r="OO104" s="42"/>
      <c r="OP104" s="42"/>
      <c r="OQ104" s="42"/>
      <c r="OR104" s="42"/>
      <c r="OS104" s="42"/>
    </row>
    <row r="105" spans="1:409" s="30" customFormat="1" ht="15.75">
      <c r="A105" s="31" t="str">
        <f>IF(F105&lt;&gt;"",1+MAX(#REF!),"")</f>
        <v/>
      </c>
      <c r="B105" s="45"/>
      <c r="C105" s="46"/>
      <c r="D105" s="47"/>
      <c r="E105" s="48"/>
      <c r="F105" s="49"/>
      <c r="G105" s="125"/>
      <c r="H105" s="215"/>
      <c r="I105" s="51"/>
      <c r="J105" s="215"/>
      <c r="K105" s="140">
        <f>SUM(K25:K95)</f>
        <v>403.96970833333324</v>
      </c>
      <c r="L105" s="190" t="s">
        <v>64</v>
      </c>
      <c r="M105" s="50"/>
      <c r="N105" s="52"/>
      <c r="O105" s="52"/>
      <c r="P105" s="29"/>
      <c r="Q105" s="29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8"/>
      <c r="BZ105" s="28"/>
      <c r="CA105" s="28"/>
      <c r="CB105" s="28"/>
      <c r="CC105" s="28"/>
      <c r="CD105" s="28"/>
      <c r="CE105" s="28"/>
      <c r="CF105" s="28"/>
      <c r="CG105" s="28"/>
    </row>
    <row r="106" spans="1:409" s="30" customFormat="1" ht="15.75">
      <c r="A106" s="31" t="str">
        <f>IF(F106&lt;&gt;"",1+MAX($A$105:A105),"")</f>
        <v/>
      </c>
      <c r="B106" s="45"/>
      <c r="C106" s="46"/>
      <c r="D106" s="47"/>
      <c r="E106" s="48"/>
      <c r="F106" s="49"/>
      <c r="G106" s="125"/>
      <c r="H106" s="215"/>
      <c r="I106" s="51"/>
      <c r="J106" s="215"/>
      <c r="K106" s="141">
        <v>3</v>
      </c>
      <c r="L106" s="126" t="s">
        <v>57</v>
      </c>
      <c r="M106" s="50"/>
      <c r="N106" s="52"/>
      <c r="O106" s="52"/>
      <c r="P106" s="29"/>
      <c r="Q106" s="29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8"/>
      <c r="BZ106" s="28"/>
      <c r="CA106" s="28"/>
      <c r="CB106" s="28"/>
      <c r="CC106" s="28"/>
      <c r="CD106" s="28"/>
      <c r="CE106" s="28"/>
      <c r="CF106" s="28"/>
      <c r="CG106" s="28"/>
    </row>
    <row r="107" spans="1:409" s="30" customFormat="1" ht="15.75">
      <c r="A107" s="31" t="str">
        <f>IF(F107&lt;&gt;"",1+MAX($A$105:A106),"")</f>
        <v/>
      </c>
      <c r="B107" s="45"/>
      <c r="C107" s="46"/>
      <c r="D107" s="47"/>
      <c r="E107" s="48"/>
      <c r="F107" s="49"/>
      <c r="G107" s="125"/>
      <c r="H107" s="215"/>
      <c r="I107" s="51"/>
      <c r="J107" s="215"/>
      <c r="K107" s="142">
        <f>K105/K106/8</f>
        <v>16.832071180555552</v>
      </c>
      <c r="L107" s="126" t="s">
        <v>58</v>
      </c>
      <c r="M107" s="50"/>
      <c r="N107" s="52"/>
      <c r="O107" s="52"/>
      <c r="P107" s="29"/>
      <c r="Q107" s="29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8"/>
      <c r="BZ107" s="28"/>
      <c r="CA107" s="28"/>
      <c r="CB107" s="28"/>
      <c r="CC107" s="28"/>
      <c r="CD107" s="28"/>
      <c r="CE107" s="28"/>
      <c r="CF107" s="28"/>
      <c r="CG107" s="28"/>
    </row>
    <row r="108" spans="1:409" s="30" customFormat="1" ht="15.75">
      <c r="A108" s="31" t="str">
        <f>IF(F108&lt;&gt;"",1+MAX($A$105:A107),"")</f>
        <v/>
      </c>
      <c r="B108" s="45"/>
      <c r="C108" s="46"/>
      <c r="D108" s="47"/>
      <c r="E108" s="48"/>
      <c r="F108" s="49"/>
      <c r="G108" s="125"/>
      <c r="H108" s="215"/>
      <c r="I108" s="51"/>
      <c r="J108" s="215"/>
      <c r="K108" s="142">
        <f>K107/20</f>
        <v>0.84160355902777761</v>
      </c>
      <c r="L108" s="126" t="s">
        <v>59</v>
      </c>
      <c r="M108" s="50"/>
      <c r="N108" s="52"/>
      <c r="O108" s="52"/>
      <c r="P108" s="29"/>
      <c r="Q108" s="29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8"/>
      <c r="BZ108" s="28"/>
      <c r="CA108" s="28"/>
      <c r="CB108" s="28"/>
      <c r="CC108" s="28"/>
      <c r="CD108" s="28"/>
      <c r="CE108" s="28"/>
      <c r="CF108" s="28"/>
      <c r="CG108" s="28"/>
    </row>
    <row r="109" spans="1:409" s="30" customFormat="1" ht="15.75">
      <c r="A109" s="31" t="str">
        <f>IF(F109&lt;&gt;"",1+MAX($A$105:A108),"")</f>
        <v/>
      </c>
      <c r="B109" s="45"/>
      <c r="C109" s="46"/>
      <c r="D109" s="47"/>
      <c r="E109" s="48"/>
      <c r="F109" s="49"/>
      <c r="G109" s="125"/>
      <c r="H109" s="215"/>
      <c r="I109" s="51"/>
      <c r="J109" s="215"/>
      <c r="K109" s="51"/>
      <c r="L109" s="50"/>
      <c r="M109" s="50"/>
      <c r="N109" s="52"/>
      <c r="O109" s="52"/>
      <c r="P109" s="29"/>
      <c r="Q109" s="29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8"/>
      <c r="BZ109" s="28"/>
      <c r="CA109" s="28"/>
      <c r="CB109" s="28"/>
      <c r="CC109" s="28"/>
      <c r="CD109" s="28"/>
      <c r="CE109" s="28"/>
      <c r="CF109" s="28"/>
      <c r="CG109" s="28"/>
    </row>
    <row r="110" spans="1:409" s="30" customFormat="1" ht="15.75">
      <c r="A110" s="31" t="str">
        <f>IF(F110&lt;&gt;"",1+MAX($A$105:A109),"")</f>
        <v/>
      </c>
      <c r="B110" s="45"/>
      <c r="C110" s="46"/>
      <c r="D110" s="47"/>
      <c r="E110" s="48"/>
      <c r="F110" s="49"/>
      <c r="G110" s="125"/>
      <c r="H110" s="215"/>
      <c r="I110" s="51"/>
      <c r="J110" s="215"/>
      <c r="K110" s="51"/>
      <c r="L110" s="50"/>
      <c r="M110" s="50"/>
      <c r="N110" s="52"/>
      <c r="O110" s="52"/>
      <c r="P110" s="29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8"/>
      <c r="BZ110" s="28"/>
      <c r="CA110" s="28"/>
      <c r="CB110" s="28"/>
      <c r="CC110" s="28"/>
      <c r="CD110" s="28"/>
      <c r="CE110" s="28"/>
      <c r="CF110" s="28"/>
      <c r="CG110" s="28"/>
    </row>
    <row r="111" spans="1:409" s="30" customFormat="1">
      <c r="A111" s="31" t="str">
        <f>IF(F111&lt;&gt;"",1+MAX($A$105:A110),"")</f>
        <v/>
      </c>
      <c r="B111" s="45"/>
      <c r="C111" s="46"/>
      <c r="D111" s="47"/>
      <c r="E111" s="48"/>
      <c r="F111" s="49"/>
      <c r="G111" s="125"/>
      <c r="H111" s="215"/>
      <c r="I111" s="51"/>
      <c r="J111" s="215"/>
      <c r="K111" s="51"/>
      <c r="L111" s="50"/>
      <c r="M111" s="50"/>
      <c r="N111" s="52"/>
      <c r="O111" s="52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</row>
    <row r="112" spans="1:409" s="30" customFormat="1">
      <c r="A112" s="31" t="str">
        <f>IF(F112&lt;&gt;"",1+MAX($A$105:A111),"")</f>
        <v/>
      </c>
      <c r="B112" s="45"/>
      <c r="C112" s="46"/>
      <c r="D112" s="47"/>
      <c r="E112" s="48"/>
      <c r="F112" s="49"/>
      <c r="G112" s="125"/>
      <c r="H112" s="215"/>
      <c r="I112" s="51"/>
      <c r="J112" s="215"/>
      <c r="K112" s="51"/>
      <c r="L112" s="50"/>
      <c r="M112" s="50"/>
      <c r="N112" s="52"/>
      <c r="O112" s="52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</row>
    <row r="113" spans="1:76" s="30" customFormat="1">
      <c r="A113" s="31" t="str">
        <f>IF(F113&lt;&gt;"",1+MAX($A$105:A112),"")</f>
        <v/>
      </c>
      <c r="B113" s="45"/>
      <c r="C113" s="46"/>
      <c r="D113" s="47"/>
      <c r="E113" s="48"/>
      <c r="F113" s="49"/>
      <c r="G113" s="125"/>
      <c r="H113" s="215"/>
      <c r="I113" s="51"/>
      <c r="J113" s="215"/>
      <c r="K113" s="51"/>
      <c r="L113" s="50"/>
      <c r="M113" s="50"/>
      <c r="N113" s="52"/>
      <c r="O113" s="52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</row>
    <row r="114" spans="1:76" s="30" customFormat="1">
      <c r="A114" s="31" t="str">
        <f>IF(F114&lt;&gt;"",1+MAX($A$105:A113),"")</f>
        <v/>
      </c>
      <c r="B114" s="45"/>
      <c r="C114" s="46"/>
      <c r="D114" s="47"/>
      <c r="E114" s="48"/>
      <c r="F114" s="49"/>
      <c r="G114" s="125"/>
      <c r="H114" s="215"/>
      <c r="I114" s="51"/>
      <c r="J114" s="215"/>
      <c r="K114" s="51"/>
      <c r="L114" s="50"/>
      <c r="M114" s="50"/>
      <c r="N114" s="52"/>
      <c r="O114" s="52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</row>
    <row r="115" spans="1:76" s="30" customFormat="1">
      <c r="A115" s="31" t="str">
        <f>IF(F115&lt;&gt;"",1+MAX($A$105:A114),"")</f>
        <v/>
      </c>
      <c r="B115" s="45"/>
      <c r="C115" s="46"/>
      <c r="D115" s="47"/>
      <c r="E115" s="48"/>
      <c r="F115" s="49"/>
      <c r="G115" s="125"/>
      <c r="H115" s="215"/>
      <c r="I115" s="51"/>
      <c r="J115" s="215"/>
      <c r="K115" s="51"/>
      <c r="L115" s="50"/>
      <c r="M115" s="50"/>
      <c r="N115" s="52"/>
      <c r="O115" s="52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</row>
    <row r="116" spans="1:76" s="30" customFormat="1">
      <c r="A116" s="31" t="str">
        <f>IF(F116&lt;&gt;"",1+MAX($A$105:A115),"")</f>
        <v/>
      </c>
      <c r="B116" s="45"/>
      <c r="C116" s="46"/>
      <c r="D116" s="47"/>
      <c r="E116" s="48"/>
      <c r="F116" s="49"/>
      <c r="G116" s="125"/>
      <c r="H116" s="215"/>
      <c r="I116" s="51"/>
      <c r="J116" s="215"/>
      <c r="K116" s="51"/>
      <c r="L116" s="50"/>
      <c r="M116" s="50"/>
      <c r="N116" s="52"/>
      <c r="O116" s="52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</row>
    <row r="117" spans="1:76" s="30" customFormat="1">
      <c r="A117" s="31" t="str">
        <f>IF(F117&lt;&gt;"",1+MAX($A$105:A116),"")</f>
        <v/>
      </c>
      <c r="B117" s="45"/>
      <c r="C117" s="46"/>
      <c r="D117" s="47"/>
      <c r="E117" s="48"/>
      <c r="F117" s="49"/>
      <c r="G117" s="125"/>
      <c r="H117" s="215"/>
      <c r="I117" s="51"/>
      <c r="J117" s="215"/>
      <c r="K117" s="51"/>
      <c r="L117" s="50"/>
      <c r="M117" s="50"/>
      <c r="N117" s="52"/>
      <c r="O117" s="52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</row>
    <row r="118" spans="1:76" s="30" customFormat="1">
      <c r="A118" s="31" t="str">
        <f>IF(F118&lt;&gt;"",1+MAX($A$105:A117),"")</f>
        <v/>
      </c>
      <c r="B118" s="45"/>
      <c r="C118" s="46"/>
      <c r="D118" s="47"/>
      <c r="E118" s="48"/>
      <c r="F118" s="49"/>
      <c r="G118" s="125"/>
      <c r="H118" s="215"/>
      <c r="I118" s="51"/>
      <c r="J118" s="215"/>
      <c r="K118" s="51"/>
      <c r="L118" s="50"/>
      <c r="M118" s="52"/>
      <c r="N118" s="52"/>
      <c r="O118" s="52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</row>
    <row r="119" spans="1:76" s="30" customFormat="1">
      <c r="A119" s="31" t="str">
        <f>IF(F119&lt;&gt;"",1+MAX($A$105:A118),"")</f>
        <v/>
      </c>
      <c r="B119" s="45"/>
      <c r="C119" s="46"/>
      <c r="D119" s="47"/>
      <c r="E119" s="48"/>
      <c r="F119" s="49"/>
      <c r="G119" s="125"/>
      <c r="H119" s="215"/>
      <c r="I119" s="51"/>
      <c r="J119" s="215"/>
      <c r="K119" s="51"/>
      <c r="L119" s="50"/>
      <c r="M119" s="50"/>
      <c r="N119" s="52"/>
      <c r="O119" s="52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</row>
    <row r="120" spans="1:76" s="30" customFormat="1">
      <c r="A120" s="31" t="str">
        <f>IF(F120&lt;&gt;"",1+MAX($A$105:A119),"")</f>
        <v/>
      </c>
      <c r="B120" s="45"/>
      <c r="C120" s="46"/>
      <c r="D120" s="47"/>
      <c r="E120" s="48"/>
      <c r="F120" s="49"/>
      <c r="G120" s="125"/>
      <c r="H120" s="215"/>
      <c r="I120" s="51"/>
      <c r="J120" s="215"/>
      <c r="K120" s="51"/>
      <c r="L120" s="50"/>
      <c r="M120" s="50"/>
      <c r="N120" s="52"/>
      <c r="O120" s="52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</row>
    <row r="121" spans="1:76" s="30" customFormat="1">
      <c r="A121" s="31" t="str">
        <f>IF(F121&lt;&gt;"",1+MAX($A$105:A120),"")</f>
        <v/>
      </c>
      <c r="B121" s="45"/>
      <c r="C121" s="46"/>
      <c r="D121" s="47"/>
      <c r="E121" s="48"/>
      <c r="F121" s="49"/>
      <c r="G121" s="125"/>
      <c r="H121" s="215"/>
      <c r="I121" s="51"/>
      <c r="J121" s="215"/>
      <c r="K121" s="51"/>
      <c r="L121" s="50"/>
      <c r="M121" s="50"/>
      <c r="N121" s="52"/>
      <c r="O121" s="52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</row>
    <row r="122" spans="1:76" s="30" customFormat="1">
      <c r="A122" s="31" t="str">
        <f>IF(F122&lt;&gt;"",1+MAX($A$105:A121),"")</f>
        <v/>
      </c>
      <c r="B122" s="45"/>
      <c r="C122" s="46"/>
      <c r="D122" s="47"/>
      <c r="E122" s="48"/>
      <c r="F122" s="49"/>
      <c r="G122" s="125"/>
      <c r="H122" s="215"/>
      <c r="I122" s="51"/>
      <c r="J122" s="215"/>
      <c r="K122" s="51"/>
      <c r="L122" s="50"/>
      <c r="M122" s="50"/>
      <c r="N122" s="52"/>
      <c r="O122" s="52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</row>
    <row r="123" spans="1:76" s="30" customFormat="1">
      <c r="A123" s="31" t="str">
        <f>IF(F123&lt;&gt;"",1+MAX($A$105:A122),"")</f>
        <v/>
      </c>
      <c r="B123" s="45"/>
      <c r="C123" s="46"/>
      <c r="D123" s="47"/>
      <c r="E123" s="48"/>
      <c r="F123" s="49"/>
      <c r="G123" s="125"/>
      <c r="H123" s="215"/>
      <c r="I123" s="51"/>
      <c r="J123" s="215"/>
      <c r="K123" s="51"/>
      <c r="L123" s="50"/>
      <c r="M123" s="50"/>
      <c r="N123" s="52"/>
      <c r="O123" s="52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</row>
    <row r="124" spans="1:76" s="30" customFormat="1">
      <c r="A124" s="31" t="str">
        <f>IF(F124&lt;&gt;"",1+MAX($A$105:A123),"")</f>
        <v/>
      </c>
      <c r="B124" s="45"/>
      <c r="C124" s="46"/>
      <c r="D124" s="47"/>
      <c r="E124" s="48"/>
      <c r="F124" s="49"/>
      <c r="G124" s="125"/>
      <c r="H124" s="215"/>
      <c r="I124" s="51"/>
      <c r="J124" s="215"/>
      <c r="K124" s="51"/>
      <c r="L124" s="50"/>
      <c r="M124" s="50"/>
      <c r="N124" s="52"/>
      <c r="O124" s="52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</row>
    <row r="125" spans="1:76" s="30" customFormat="1">
      <c r="A125" s="31" t="str">
        <f>IF(F125&lt;&gt;"",1+MAX($A$105:A124),"")</f>
        <v/>
      </c>
      <c r="B125" s="45"/>
      <c r="C125" s="46"/>
      <c r="D125" s="47"/>
      <c r="E125" s="48"/>
      <c r="F125" s="49"/>
      <c r="G125" s="125"/>
      <c r="H125" s="215"/>
      <c r="I125" s="51"/>
      <c r="J125" s="215"/>
      <c r="K125" s="51"/>
      <c r="L125" s="50"/>
      <c r="M125" s="50"/>
      <c r="N125" s="52"/>
      <c r="O125" s="52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</row>
    <row r="126" spans="1:76" s="30" customFormat="1">
      <c r="A126" s="31" t="str">
        <f>IF(F126&lt;&gt;"",1+MAX($A$105:A125),"")</f>
        <v/>
      </c>
      <c r="B126" s="45"/>
      <c r="C126" s="46"/>
      <c r="D126" s="47"/>
      <c r="E126" s="48"/>
      <c r="F126" s="49"/>
      <c r="G126" s="125"/>
      <c r="H126" s="215"/>
      <c r="I126" s="51"/>
      <c r="J126" s="215"/>
      <c r="K126" s="51"/>
      <c r="L126" s="50"/>
      <c r="M126" s="50"/>
      <c r="N126" s="50"/>
      <c r="O126" s="50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</row>
    <row r="127" spans="1:76" s="30" customFormat="1">
      <c r="A127" s="31" t="str">
        <f>IF(F127&lt;&gt;"",1+MAX($A$105:A126),"")</f>
        <v/>
      </c>
      <c r="B127" s="45"/>
      <c r="C127" s="46"/>
      <c r="D127" s="47"/>
      <c r="E127" s="48"/>
      <c r="F127" s="49"/>
      <c r="G127" s="125"/>
      <c r="H127" s="215"/>
      <c r="I127" s="51"/>
      <c r="J127" s="215"/>
      <c r="K127" s="51"/>
      <c r="L127" s="50"/>
      <c r="M127" s="50"/>
      <c r="N127" s="50"/>
      <c r="O127" s="50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</row>
    <row r="128" spans="1:76" s="30" customFormat="1">
      <c r="A128" s="31" t="str">
        <f>IF(F128&lt;&gt;"",1+MAX($A$105:A127),"")</f>
        <v/>
      </c>
      <c r="B128" s="45"/>
      <c r="C128" s="46"/>
      <c r="D128" s="47"/>
      <c r="E128" s="48"/>
      <c r="F128" s="49"/>
      <c r="G128" s="125"/>
      <c r="H128" s="215"/>
      <c r="I128" s="51"/>
      <c r="J128" s="215"/>
      <c r="K128" s="51"/>
      <c r="L128" s="50"/>
      <c r="M128" s="50"/>
      <c r="N128" s="50"/>
      <c r="O128" s="50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</row>
    <row r="129" spans="1:76" s="30" customFormat="1">
      <c r="A129" s="31" t="str">
        <f>IF(F129&lt;&gt;"",1+MAX($A$105:A128),"")</f>
        <v/>
      </c>
      <c r="B129" s="45"/>
      <c r="C129" s="46"/>
      <c r="D129" s="47"/>
      <c r="E129" s="48"/>
      <c r="F129" s="49"/>
      <c r="G129" s="125"/>
      <c r="H129" s="215"/>
      <c r="I129" s="51"/>
      <c r="J129" s="215"/>
      <c r="K129" s="51"/>
      <c r="L129" s="50"/>
      <c r="M129" s="50"/>
      <c r="N129" s="50"/>
      <c r="O129" s="50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</row>
    <row r="130" spans="1:76" s="30" customFormat="1">
      <c r="A130" s="31" t="str">
        <f>IF(F130&lt;&gt;"",1+MAX($A$105:A129),"")</f>
        <v/>
      </c>
      <c r="B130" s="45"/>
      <c r="C130" s="46"/>
      <c r="D130" s="47"/>
      <c r="E130" s="48"/>
      <c r="F130" s="49"/>
      <c r="G130" s="125"/>
      <c r="H130" s="215"/>
      <c r="I130" s="51"/>
      <c r="J130" s="215"/>
      <c r="K130" s="51"/>
      <c r="L130" s="50"/>
      <c r="M130" s="50"/>
      <c r="N130" s="50"/>
      <c r="O130" s="50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</row>
    <row r="131" spans="1:76" s="30" customFormat="1">
      <c r="A131" s="31" t="str">
        <f>IF(F131&lt;&gt;"",1+MAX($A$105:A130),"")</f>
        <v/>
      </c>
      <c r="B131" s="45"/>
      <c r="C131" s="46"/>
      <c r="D131" s="47"/>
      <c r="E131" s="48"/>
      <c r="F131" s="49"/>
      <c r="G131" s="125"/>
      <c r="H131" s="215"/>
      <c r="I131" s="51"/>
      <c r="J131" s="215"/>
      <c r="K131" s="51"/>
      <c r="L131" s="50"/>
      <c r="M131" s="50"/>
      <c r="N131" s="50"/>
      <c r="O131" s="50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</row>
    <row r="132" spans="1:76" s="30" customFormat="1">
      <c r="A132" s="31" t="str">
        <f>IF(F132&lt;&gt;"",1+MAX($A$105:A131),"")</f>
        <v/>
      </c>
      <c r="B132" s="45"/>
      <c r="C132" s="46"/>
      <c r="D132" s="47"/>
      <c r="E132" s="48"/>
      <c r="F132" s="49"/>
      <c r="G132" s="125"/>
      <c r="H132" s="215"/>
      <c r="I132" s="51"/>
      <c r="J132" s="215"/>
      <c r="K132" s="51"/>
      <c r="L132" s="50"/>
      <c r="M132" s="50"/>
      <c r="N132" s="50"/>
      <c r="O132" s="50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</row>
    <row r="133" spans="1:76" s="30" customFormat="1">
      <c r="A133" s="31" t="str">
        <f>IF(F133&lt;&gt;"",1+MAX($A$105:A132),"")</f>
        <v/>
      </c>
      <c r="B133" s="45"/>
      <c r="C133" s="46"/>
      <c r="D133" s="47"/>
      <c r="E133" s="48"/>
      <c r="F133" s="49"/>
      <c r="G133" s="125"/>
      <c r="H133" s="215"/>
      <c r="I133" s="51"/>
      <c r="J133" s="215"/>
      <c r="K133" s="51"/>
      <c r="L133" s="50"/>
      <c r="M133" s="50"/>
      <c r="N133" s="50"/>
      <c r="O133" s="50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</row>
    <row r="134" spans="1:76" s="30" customFormat="1">
      <c r="A134" s="31" t="str">
        <f>IF(F134&lt;&gt;"",1+MAX($A$105:A133),"")</f>
        <v/>
      </c>
      <c r="B134" s="45"/>
      <c r="C134" s="46"/>
      <c r="D134" s="47"/>
      <c r="E134" s="48"/>
      <c r="F134" s="49"/>
      <c r="G134" s="125"/>
      <c r="H134" s="215"/>
      <c r="I134" s="51"/>
      <c r="J134" s="215"/>
      <c r="K134" s="51"/>
      <c r="L134" s="50"/>
      <c r="M134" s="50"/>
      <c r="N134" s="50"/>
      <c r="O134" s="50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</row>
    <row r="135" spans="1:76" s="30" customFormat="1">
      <c r="A135" s="31" t="str">
        <f>IF(F135&lt;&gt;"",1+MAX($A$105:A134),"")</f>
        <v/>
      </c>
      <c r="B135" s="45"/>
      <c r="C135" s="46"/>
      <c r="D135" s="47"/>
      <c r="E135" s="48"/>
      <c r="F135" s="49"/>
      <c r="G135" s="125"/>
      <c r="H135" s="215"/>
      <c r="I135" s="51"/>
      <c r="J135" s="215"/>
      <c r="K135" s="51"/>
      <c r="L135" s="50"/>
      <c r="M135" s="50"/>
      <c r="N135" s="50"/>
      <c r="O135" s="50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</row>
    <row r="136" spans="1:76" s="30" customFormat="1">
      <c r="A136" s="31" t="str">
        <f>IF(F136&lt;&gt;"",1+MAX($A$105:A135),"")</f>
        <v/>
      </c>
      <c r="B136" s="45"/>
      <c r="C136" s="46"/>
      <c r="D136" s="47"/>
      <c r="E136" s="48"/>
      <c r="F136" s="49"/>
      <c r="G136" s="125"/>
      <c r="H136" s="215"/>
      <c r="I136" s="51"/>
      <c r="J136" s="215"/>
      <c r="K136" s="51"/>
      <c r="L136" s="50"/>
      <c r="M136" s="50"/>
      <c r="N136" s="50"/>
      <c r="O136" s="50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</row>
    <row r="137" spans="1:76" s="30" customFormat="1">
      <c r="A137" s="31" t="str">
        <f>IF(F137&lt;&gt;"",1+MAX($A$105:A136),"")</f>
        <v/>
      </c>
      <c r="B137" s="45"/>
      <c r="C137" s="46"/>
      <c r="D137" s="47"/>
      <c r="E137" s="48"/>
      <c r="F137" s="49"/>
      <c r="G137" s="125"/>
      <c r="H137" s="215"/>
      <c r="I137" s="51"/>
      <c r="J137" s="215"/>
      <c r="K137" s="51"/>
      <c r="L137" s="50"/>
      <c r="M137" s="50"/>
      <c r="N137" s="50"/>
      <c r="O137" s="50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</row>
    <row r="138" spans="1:76" s="30" customFormat="1">
      <c r="A138" s="31" t="str">
        <f>IF(F138&lt;&gt;"",1+MAX($A$105:A137),"")</f>
        <v/>
      </c>
      <c r="B138" s="45"/>
      <c r="C138" s="46"/>
      <c r="D138" s="47"/>
      <c r="E138" s="48"/>
      <c r="F138" s="49"/>
      <c r="G138" s="125"/>
      <c r="H138" s="215"/>
      <c r="I138" s="51"/>
      <c r="J138" s="215"/>
      <c r="K138" s="51"/>
      <c r="L138" s="50"/>
      <c r="M138" s="50"/>
      <c r="N138" s="50"/>
      <c r="O138" s="50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</row>
    <row r="139" spans="1:76" s="30" customFormat="1">
      <c r="A139" s="31" t="str">
        <f>IF(F139&lt;&gt;"",1+MAX($A$105:A138),"")</f>
        <v/>
      </c>
      <c r="B139" s="45"/>
      <c r="C139" s="46"/>
      <c r="D139" s="47"/>
      <c r="E139" s="48"/>
      <c r="F139" s="49"/>
      <c r="G139" s="125"/>
      <c r="H139" s="215"/>
      <c r="I139" s="51"/>
      <c r="J139" s="215"/>
      <c r="K139" s="51"/>
      <c r="L139" s="50"/>
      <c r="M139" s="50"/>
      <c r="N139" s="50"/>
      <c r="O139" s="50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</row>
    <row r="140" spans="1:76" s="30" customFormat="1">
      <c r="A140" s="31" t="str">
        <f>IF(F140&lt;&gt;"",1+MAX($A$105:A139),"")</f>
        <v/>
      </c>
      <c r="B140" s="45"/>
      <c r="C140" s="46"/>
      <c r="D140" s="47"/>
      <c r="E140" s="48"/>
      <c r="F140" s="49"/>
      <c r="G140" s="125"/>
      <c r="H140" s="215"/>
      <c r="I140" s="51"/>
      <c r="J140" s="215"/>
      <c r="K140" s="51"/>
      <c r="L140" s="50"/>
      <c r="M140" s="50"/>
      <c r="N140" s="50"/>
      <c r="O140" s="50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</row>
    <row r="141" spans="1:76" s="30" customFormat="1">
      <c r="A141" s="31" t="str">
        <f>IF(F141&lt;&gt;"",1+MAX($A$105:A140),"")</f>
        <v/>
      </c>
      <c r="B141" s="45"/>
      <c r="C141" s="46"/>
      <c r="D141" s="47"/>
      <c r="E141" s="48"/>
      <c r="F141" s="49"/>
      <c r="G141" s="125"/>
      <c r="H141" s="215"/>
      <c r="I141" s="51"/>
      <c r="J141" s="215"/>
      <c r="K141" s="51"/>
      <c r="L141" s="50"/>
      <c r="M141" s="50"/>
      <c r="N141" s="50"/>
      <c r="O141" s="50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</row>
    <row r="142" spans="1:76" s="30" customFormat="1">
      <c r="A142" s="31" t="str">
        <f>IF(F142&lt;&gt;"",1+MAX($A$105:A141),"")</f>
        <v/>
      </c>
      <c r="B142" s="45"/>
      <c r="C142" s="132"/>
      <c r="D142" s="133"/>
      <c r="E142" s="29"/>
      <c r="F142" s="134"/>
      <c r="G142" s="135"/>
      <c r="H142" s="217"/>
      <c r="I142" s="136"/>
      <c r="J142" s="217"/>
      <c r="K142" s="136"/>
      <c r="L142" s="29"/>
      <c r="M142" s="29"/>
      <c r="N142" s="50"/>
      <c r="O142" s="50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</row>
    <row r="143" spans="1:76" s="30" customFormat="1">
      <c r="A143" s="31" t="str">
        <f>IF(F143&lt;&gt;"",1+MAX($A$105:A142),"")</f>
        <v/>
      </c>
      <c r="B143" s="45"/>
      <c r="C143" s="132"/>
      <c r="D143" s="133"/>
      <c r="E143" s="29"/>
      <c r="F143" s="134"/>
      <c r="G143" s="135"/>
      <c r="H143" s="217"/>
      <c r="I143" s="136"/>
      <c r="J143" s="217"/>
      <c r="K143" s="136"/>
      <c r="L143" s="29"/>
      <c r="M143" s="29"/>
      <c r="N143" s="50"/>
      <c r="O143" s="50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</row>
    <row r="144" spans="1:76" s="30" customFormat="1">
      <c r="A144" s="31" t="str">
        <f>IF(F144&lt;&gt;"",1+MAX($A$105:A143),"")</f>
        <v/>
      </c>
      <c r="B144" s="45"/>
      <c r="C144" s="132"/>
      <c r="D144" s="133"/>
      <c r="E144" s="29"/>
      <c r="F144" s="134"/>
      <c r="G144" s="135"/>
      <c r="H144" s="217"/>
      <c r="I144" s="136"/>
      <c r="J144" s="217"/>
      <c r="K144" s="136"/>
      <c r="L144" s="29"/>
      <c r="M144" s="29"/>
      <c r="N144" s="50"/>
      <c r="O144" s="50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</row>
    <row r="145" spans="1:76" s="30" customFormat="1">
      <c r="A145" s="31" t="str">
        <f>IF(F145&lt;&gt;"",1+MAX($A$105:A144),"")</f>
        <v/>
      </c>
      <c r="B145" s="45"/>
      <c r="C145" s="132"/>
      <c r="D145" s="133"/>
      <c r="E145" s="29"/>
      <c r="F145" s="134"/>
      <c r="G145" s="135"/>
      <c r="H145" s="217"/>
      <c r="I145" s="136"/>
      <c r="J145" s="217"/>
      <c r="K145" s="136"/>
      <c r="L145" s="29"/>
      <c r="M145" s="29"/>
      <c r="N145" s="50"/>
      <c r="O145" s="50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</row>
    <row r="146" spans="1:76" s="30" customFormat="1">
      <c r="A146" s="31" t="str">
        <f>IF(F146&lt;&gt;"",1+MAX($A$105:A145),"")</f>
        <v/>
      </c>
      <c r="B146" s="45"/>
      <c r="C146" s="132"/>
      <c r="D146" s="133"/>
      <c r="E146" s="29"/>
      <c r="F146" s="134"/>
      <c r="G146" s="135"/>
      <c r="H146" s="217"/>
      <c r="I146" s="136"/>
      <c r="J146" s="217"/>
      <c r="K146" s="136"/>
      <c r="L146" s="29"/>
      <c r="M146" s="29"/>
      <c r="N146" s="50"/>
      <c r="O146" s="50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</row>
    <row r="147" spans="1:76" s="30" customFormat="1">
      <c r="A147" s="31" t="str">
        <f>IF(F147&lt;&gt;"",1+MAX($A$105:A146),"")</f>
        <v/>
      </c>
      <c r="B147" s="45"/>
      <c r="C147" s="132"/>
      <c r="D147" s="133"/>
      <c r="E147" s="29"/>
      <c r="F147" s="134"/>
      <c r="G147" s="135"/>
      <c r="H147" s="217"/>
      <c r="I147" s="136"/>
      <c r="J147" s="217"/>
      <c r="K147" s="136"/>
      <c r="L147" s="29"/>
      <c r="M147" s="29"/>
      <c r="N147" s="50"/>
      <c r="O147" s="50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</row>
    <row r="148" spans="1:76" s="30" customFormat="1">
      <c r="A148" s="31" t="str">
        <f>IF(F148&lt;&gt;"",1+MAX($A$105:A147),"")</f>
        <v/>
      </c>
      <c r="B148" s="45"/>
      <c r="C148" s="132"/>
      <c r="D148" s="133"/>
      <c r="E148" s="29"/>
      <c r="F148" s="134"/>
      <c r="G148" s="135"/>
      <c r="H148" s="217"/>
      <c r="I148" s="136"/>
      <c r="J148" s="217"/>
      <c r="K148" s="136"/>
      <c r="L148" s="29"/>
      <c r="M148" s="29"/>
      <c r="N148" s="50"/>
      <c r="O148" s="50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</row>
    <row r="149" spans="1:76">
      <c r="A149" s="31" t="str">
        <f>IF(F149&lt;&gt;"",1+MAX($A$105:A148),"")</f>
        <v/>
      </c>
      <c r="N149" s="50"/>
      <c r="O149" s="50"/>
    </row>
    <row r="150" spans="1:76">
      <c r="A150" s="31" t="str">
        <f>IF(F150&lt;&gt;"",1+MAX($A$105:A149),"")</f>
        <v/>
      </c>
      <c r="N150" s="50"/>
      <c r="O150" s="50"/>
    </row>
    <row r="151" spans="1:76">
      <c r="A151" s="31" t="str">
        <f>IF(F151&lt;&gt;"",1+MAX($A$105:A150),"")</f>
        <v/>
      </c>
      <c r="N151" s="50"/>
      <c r="O151" s="50"/>
    </row>
    <row r="152" spans="1:76">
      <c r="A152" s="31" t="str">
        <f>IF(F152&lt;&gt;"",1+MAX($A$105:A151),"")</f>
        <v/>
      </c>
      <c r="N152" s="50"/>
      <c r="O152" s="50"/>
    </row>
    <row r="153" spans="1:76">
      <c r="A153" s="31" t="str">
        <f>IF(F153&lt;&gt;"",1+MAX($A$105:A152),"")</f>
        <v/>
      </c>
      <c r="N153" s="50"/>
      <c r="O153" s="50"/>
    </row>
    <row r="154" spans="1:76">
      <c r="A154" s="31" t="str">
        <f>IF(F154&lt;&gt;"",1+MAX($A$105:A153),"")</f>
        <v/>
      </c>
      <c r="N154" s="50"/>
      <c r="O154" s="50"/>
    </row>
    <row r="155" spans="1:76">
      <c r="A155" s="31" t="str">
        <f>IF(F155&lt;&gt;"",1+MAX($A$105:A154),"")</f>
        <v/>
      </c>
      <c r="N155" s="50"/>
      <c r="O155" s="50"/>
    </row>
    <row r="156" spans="1:76">
      <c r="A156" s="31" t="str">
        <f>IF(F156&lt;&gt;"",1+MAX($A$105:A155),"")</f>
        <v/>
      </c>
      <c r="N156" s="50"/>
      <c r="O156" s="50"/>
    </row>
    <row r="157" spans="1:76">
      <c r="A157" s="31" t="str">
        <f>IF(F157&lt;&gt;"",1+MAX($A$105:A156),"")</f>
        <v/>
      </c>
      <c r="N157" s="50"/>
      <c r="O157" s="50"/>
    </row>
    <row r="158" spans="1:76">
      <c r="A158" s="31" t="str">
        <f>IF(F158&lt;&gt;"",1+MAX($A$105:A157),"")</f>
        <v/>
      </c>
      <c r="N158" s="50"/>
      <c r="O158" s="50"/>
    </row>
    <row r="159" spans="1:76">
      <c r="A159" s="31" t="str">
        <f>IF(F159&lt;&gt;"",1+MAX($A$105:A158),"")</f>
        <v/>
      </c>
      <c r="N159" s="50"/>
      <c r="O159" s="50"/>
    </row>
    <row r="160" spans="1:76">
      <c r="A160" s="31" t="str">
        <f>IF(F160&lt;&gt;"",1+MAX($A$105:A159),"")</f>
        <v/>
      </c>
      <c r="N160" s="50"/>
      <c r="O160" s="50"/>
    </row>
    <row r="161" spans="1:15">
      <c r="A161" s="31" t="str">
        <f>IF(F161&lt;&gt;"",1+MAX($A$105:A160),"")</f>
        <v/>
      </c>
      <c r="N161" s="50"/>
      <c r="O161" s="50"/>
    </row>
    <row r="162" spans="1:15">
      <c r="A162" s="31" t="str">
        <f>IF(F162&lt;&gt;"",1+MAX($A$105:A161),"")</f>
        <v/>
      </c>
      <c r="N162" s="50"/>
      <c r="O162" s="50"/>
    </row>
    <row r="163" spans="1:15">
      <c r="A163" s="31" t="str">
        <f>IF(F163&lt;&gt;"",1+MAX($A$105:A162),"")</f>
        <v/>
      </c>
      <c r="N163" s="50"/>
      <c r="O163" s="50"/>
    </row>
    <row r="164" spans="1:15">
      <c r="A164" s="31" t="str">
        <f>IF(F164&lt;&gt;"",1+MAX($A$105:A163),"")</f>
        <v/>
      </c>
      <c r="N164" s="50"/>
      <c r="O164" s="50"/>
    </row>
    <row r="165" spans="1:15">
      <c r="A165" s="31" t="str">
        <f>IF(F165&lt;&gt;"",1+MAX($A$105:A164),"")</f>
        <v/>
      </c>
      <c r="N165" s="50"/>
      <c r="O165" s="50"/>
    </row>
    <row r="166" spans="1:15">
      <c r="A166" s="31" t="str">
        <f>IF(F166&lt;&gt;"",1+MAX($A$105:A165),"")</f>
        <v/>
      </c>
      <c r="N166" s="50"/>
      <c r="O166" s="50"/>
    </row>
    <row r="167" spans="1:15">
      <c r="A167" s="31" t="str">
        <f>IF(F167&lt;&gt;"",1+MAX($A$105:A166),"")</f>
        <v/>
      </c>
      <c r="N167" s="50"/>
      <c r="O167" s="50"/>
    </row>
    <row r="168" spans="1:15">
      <c r="A168" s="31" t="str">
        <f>IF(F168&lt;&gt;"",1+MAX($A$105:A167),"")</f>
        <v/>
      </c>
      <c r="N168" s="50"/>
      <c r="O168" s="50"/>
    </row>
    <row r="169" spans="1:15">
      <c r="A169" s="31" t="str">
        <f>IF(F169&lt;&gt;"",1+MAX($A$105:A168),"")</f>
        <v/>
      </c>
      <c r="N169" s="50"/>
      <c r="O169" s="50"/>
    </row>
    <row r="170" spans="1:15">
      <c r="A170" s="31" t="str">
        <f>IF(F170&lt;&gt;"",1+MAX($A$105:A169),"")</f>
        <v/>
      </c>
      <c r="N170" s="50"/>
      <c r="O170" s="50"/>
    </row>
    <row r="171" spans="1:15">
      <c r="A171" s="31" t="str">
        <f>IF(F171&lt;&gt;"",1+MAX($A$105:A170),"")</f>
        <v/>
      </c>
      <c r="N171" s="50"/>
      <c r="O171" s="50"/>
    </row>
    <row r="172" spans="1:15">
      <c r="A172" s="31" t="str">
        <f>IF(F172&lt;&gt;"",1+MAX($A$105:A171),"")</f>
        <v/>
      </c>
      <c r="N172" s="50"/>
      <c r="O172" s="50"/>
    </row>
    <row r="173" spans="1:15">
      <c r="A173" s="31" t="str">
        <f>IF(F173&lt;&gt;"",1+MAX($A$105:A172),"")</f>
        <v/>
      </c>
      <c r="N173" s="50"/>
      <c r="O173" s="50"/>
    </row>
    <row r="174" spans="1:15">
      <c r="A174" s="31" t="str">
        <f>IF(F174&lt;&gt;"",1+MAX($A$105:A173),"")</f>
        <v/>
      </c>
      <c r="N174" s="50"/>
      <c r="O174" s="50"/>
    </row>
    <row r="175" spans="1:15">
      <c r="A175" s="31" t="str">
        <f>IF(F175&lt;&gt;"",1+MAX($A$105:A174),"")</f>
        <v/>
      </c>
      <c r="N175" s="50"/>
      <c r="O175" s="50"/>
    </row>
    <row r="176" spans="1:15">
      <c r="A176" s="31" t="str">
        <f>IF(F176&lt;&gt;"",1+MAX($A$105:A175),"")</f>
        <v/>
      </c>
      <c r="N176" s="50"/>
      <c r="O176" s="50"/>
    </row>
    <row r="177" spans="1:15">
      <c r="A177" s="31" t="str">
        <f>IF(F177&lt;&gt;"",1+MAX($A$105:A176),"")</f>
        <v/>
      </c>
      <c r="N177" s="50"/>
      <c r="O177" s="50"/>
    </row>
    <row r="178" spans="1:15">
      <c r="A178" s="31" t="str">
        <f>IF(F178&lt;&gt;"",1+MAX($A$105:A177),"")</f>
        <v/>
      </c>
      <c r="N178" s="50"/>
      <c r="O178" s="50"/>
    </row>
    <row r="179" spans="1:15">
      <c r="A179" s="31" t="str">
        <f>IF(F179&lt;&gt;"",1+MAX($A$105:A178),"")</f>
        <v/>
      </c>
      <c r="N179" s="50"/>
      <c r="O179" s="50"/>
    </row>
    <row r="180" spans="1:15">
      <c r="A180" s="31" t="str">
        <f>IF(F180&lt;&gt;"",1+MAX($A$105:A179),"")</f>
        <v/>
      </c>
      <c r="N180" s="50"/>
      <c r="O180" s="50"/>
    </row>
    <row r="181" spans="1:15">
      <c r="A181" s="31" t="str">
        <f>IF(F181&lt;&gt;"",1+MAX($A$105:A180),"")</f>
        <v/>
      </c>
      <c r="N181" s="50"/>
      <c r="O181" s="50"/>
    </row>
    <row r="182" spans="1:15">
      <c r="A182" s="31" t="str">
        <f>IF(F182&lt;&gt;"",1+MAX($A$105:A181),"")</f>
        <v/>
      </c>
      <c r="N182" s="50"/>
      <c r="O182" s="50"/>
    </row>
    <row r="183" spans="1:15">
      <c r="A183" s="31" t="str">
        <f>IF(F183&lt;&gt;"",1+MAX($A$105:A182),"")</f>
        <v/>
      </c>
      <c r="N183" s="50"/>
      <c r="O183" s="50"/>
    </row>
    <row r="184" spans="1:15">
      <c r="A184" s="31" t="str">
        <f>IF(F184&lt;&gt;"",1+MAX($A$105:A183),"")</f>
        <v/>
      </c>
      <c r="N184" s="50"/>
      <c r="O184" s="50"/>
    </row>
    <row r="185" spans="1:15">
      <c r="A185" s="31" t="str">
        <f>IF(F185&lt;&gt;"",1+MAX($A$105:A184),"")</f>
        <v/>
      </c>
      <c r="N185" s="50"/>
      <c r="O185" s="50"/>
    </row>
    <row r="186" spans="1:15">
      <c r="A186" s="31" t="str">
        <f>IF(F186&lt;&gt;"",1+MAX($A$105:A185),"")</f>
        <v/>
      </c>
      <c r="N186" s="50"/>
      <c r="O186" s="50"/>
    </row>
    <row r="187" spans="1:15">
      <c r="A187" s="31" t="str">
        <f>IF(F187&lt;&gt;"",1+MAX($A$105:A186),"")</f>
        <v/>
      </c>
      <c r="N187" s="50"/>
      <c r="O187" s="50"/>
    </row>
    <row r="188" spans="1:15">
      <c r="A188" s="31" t="str">
        <f>IF(F188&lt;&gt;"",1+MAX($A$105:A187),"")</f>
        <v/>
      </c>
      <c r="N188" s="50"/>
      <c r="O188" s="50"/>
    </row>
    <row r="189" spans="1:15">
      <c r="A189" s="31" t="str">
        <f>IF(F189&lt;&gt;"",1+MAX($A$105:A188),"")</f>
        <v/>
      </c>
      <c r="N189" s="50"/>
      <c r="O189" s="50"/>
    </row>
    <row r="190" spans="1:15">
      <c r="A190" s="31" t="str">
        <f>IF(F190&lt;&gt;"",1+MAX($A$105:A189),"")</f>
        <v/>
      </c>
      <c r="N190" s="50"/>
      <c r="O190" s="50"/>
    </row>
    <row r="191" spans="1:15">
      <c r="A191" s="31" t="str">
        <f>IF(F191&lt;&gt;"",1+MAX($A$105:A190),"")</f>
        <v/>
      </c>
      <c r="N191" s="50"/>
      <c r="O191" s="50"/>
    </row>
    <row r="192" spans="1:15">
      <c r="A192" s="31" t="str">
        <f>IF(F192&lt;&gt;"",1+MAX($A$105:A191),"")</f>
        <v/>
      </c>
      <c r="N192" s="50"/>
      <c r="O192" s="50"/>
    </row>
    <row r="193" spans="1:15">
      <c r="A193" s="31" t="str">
        <f>IF(F193&lt;&gt;"",1+MAX($A$105:A192),"")</f>
        <v/>
      </c>
      <c r="N193" s="50"/>
      <c r="O193" s="50"/>
    </row>
    <row r="194" spans="1:15">
      <c r="A194" s="31" t="str">
        <f>IF(F194&lt;&gt;"",1+MAX($A$105:A193),"")</f>
        <v/>
      </c>
      <c r="N194" s="50"/>
      <c r="O194" s="50"/>
    </row>
    <row r="195" spans="1:15">
      <c r="A195" s="31" t="str">
        <f>IF(F195&lt;&gt;"",1+MAX($A$105:A194),"")</f>
        <v/>
      </c>
      <c r="N195" s="50"/>
      <c r="O195" s="50"/>
    </row>
    <row r="196" spans="1:15">
      <c r="A196" s="31" t="str">
        <f>IF(F196&lt;&gt;"",1+MAX($A$105:A195),"")</f>
        <v/>
      </c>
      <c r="N196" s="50"/>
      <c r="O196" s="50"/>
    </row>
    <row r="197" spans="1:15">
      <c r="A197" s="31" t="str">
        <f>IF(F197&lt;&gt;"",1+MAX($A$105:A196),"")</f>
        <v/>
      </c>
      <c r="N197" s="50"/>
      <c r="O197" s="50"/>
    </row>
    <row r="198" spans="1:15">
      <c r="A198" s="31" t="str">
        <f>IF(F198&lt;&gt;"",1+MAX($A$105:A197),"")</f>
        <v/>
      </c>
      <c r="N198" s="50"/>
      <c r="O198" s="50"/>
    </row>
    <row r="199" spans="1:15">
      <c r="A199" s="31" t="str">
        <f>IF(F199&lt;&gt;"",1+MAX($A$105:A198),"")</f>
        <v/>
      </c>
      <c r="N199" s="50"/>
      <c r="O199" s="50"/>
    </row>
    <row r="200" spans="1:15">
      <c r="A200" s="31" t="str">
        <f>IF(F200&lt;&gt;"",1+MAX($A$105:A199),"")</f>
        <v/>
      </c>
      <c r="N200" s="50"/>
      <c r="O200" s="50"/>
    </row>
    <row r="201" spans="1:15">
      <c r="A201" s="31" t="str">
        <f>IF(F201&lt;&gt;"",1+MAX($A$105:A200),"")</f>
        <v/>
      </c>
      <c r="N201" s="50"/>
      <c r="O201" s="50"/>
    </row>
    <row r="202" spans="1:15">
      <c r="A202" s="31" t="str">
        <f>IF(F202&lt;&gt;"",1+MAX($A$105:A201),"")</f>
        <v/>
      </c>
      <c r="N202" s="50"/>
      <c r="O202" s="50"/>
    </row>
    <row r="203" spans="1:15">
      <c r="A203" s="31" t="str">
        <f>IF(F203&lt;&gt;"",1+MAX($A$105:A202),"")</f>
        <v/>
      </c>
      <c r="N203" s="50"/>
      <c r="O203" s="50"/>
    </row>
    <row r="204" spans="1:15">
      <c r="A204" s="31" t="str">
        <f>IF(F204&lt;&gt;"",1+MAX($A$105:A203),"")</f>
        <v/>
      </c>
      <c r="N204" s="50"/>
      <c r="O204" s="50"/>
    </row>
    <row r="205" spans="1:15">
      <c r="A205" s="31" t="str">
        <f>IF(F205&lt;&gt;"",1+MAX($A$105:A204),"")</f>
        <v/>
      </c>
      <c r="N205" s="50"/>
      <c r="O205" s="50"/>
    </row>
    <row r="206" spans="1:15">
      <c r="A206" s="31" t="str">
        <f>IF(F206&lt;&gt;"",1+MAX($A$105:A205),"")</f>
        <v/>
      </c>
      <c r="N206" s="50"/>
      <c r="O206" s="50"/>
    </row>
    <row r="207" spans="1:15">
      <c r="A207" s="31" t="str">
        <f>IF(F207&lt;&gt;"",1+MAX($A$105:A206),"")</f>
        <v/>
      </c>
      <c r="N207" s="50"/>
      <c r="O207" s="50"/>
    </row>
    <row r="208" spans="1:15">
      <c r="A208" s="31" t="str">
        <f>IF(F208&lt;&gt;"",1+MAX($A$105:A207),"")</f>
        <v/>
      </c>
      <c r="N208" s="50"/>
      <c r="O208" s="50"/>
    </row>
    <row r="209" spans="1:15">
      <c r="A209" s="31" t="str">
        <f>IF(F209&lt;&gt;"",1+MAX($A$105:A208),"")</f>
        <v/>
      </c>
      <c r="N209" s="50"/>
      <c r="O209" s="50"/>
    </row>
    <row r="210" spans="1:15">
      <c r="A210" s="31" t="str">
        <f>IF(F210&lt;&gt;"",1+MAX($A$105:A209),"")</f>
        <v/>
      </c>
      <c r="N210" s="50"/>
      <c r="O210" s="50"/>
    </row>
    <row r="211" spans="1:15">
      <c r="A211" s="31" t="str">
        <f>IF(F211&lt;&gt;"",1+MAX($A$105:A210),"")</f>
        <v/>
      </c>
      <c r="N211" s="50"/>
      <c r="O211" s="50"/>
    </row>
    <row r="212" spans="1:15">
      <c r="A212" s="31" t="str">
        <f>IF(F212&lt;&gt;"",1+MAX($A$105:A211),"")</f>
        <v/>
      </c>
      <c r="N212" s="50"/>
      <c r="O212" s="50"/>
    </row>
    <row r="213" spans="1:15">
      <c r="A213" s="31" t="str">
        <f>IF(F213&lt;&gt;"",1+MAX($A$105:A212),"")</f>
        <v/>
      </c>
      <c r="N213" s="50"/>
      <c r="O213" s="50"/>
    </row>
    <row r="214" spans="1:15">
      <c r="A214" s="31" t="str">
        <f>IF(F214&lt;&gt;"",1+MAX($A$105:A213),"")</f>
        <v/>
      </c>
      <c r="N214" s="50"/>
      <c r="O214" s="50"/>
    </row>
    <row r="215" spans="1:15">
      <c r="A215" s="31" t="str">
        <f>IF(F215&lt;&gt;"",1+MAX($A$105:A214),"")</f>
        <v/>
      </c>
      <c r="N215" s="50"/>
      <c r="O215" s="50"/>
    </row>
    <row r="216" spans="1:15">
      <c r="A216" s="31" t="str">
        <f>IF(F216&lt;&gt;"",1+MAX($A$105:A215),"")</f>
        <v/>
      </c>
      <c r="N216" s="50"/>
      <c r="O216" s="50"/>
    </row>
    <row r="217" spans="1:15">
      <c r="A217" s="31" t="str">
        <f>IF(F217&lt;&gt;"",1+MAX($A$105:A216),"")</f>
        <v/>
      </c>
      <c r="N217" s="50"/>
      <c r="O217" s="50"/>
    </row>
    <row r="218" spans="1:15">
      <c r="A218" s="31" t="str">
        <f>IF(F218&lt;&gt;"",1+MAX($A$105:A217),"")</f>
        <v/>
      </c>
      <c r="N218" s="50"/>
      <c r="O218" s="50"/>
    </row>
    <row r="219" spans="1:15">
      <c r="A219" s="31" t="str">
        <f>IF(F219&lt;&gt;"",1+MAX($A$105:A218),"")</f>
        <v/>
      </c>
      <c r="N219" s="50"/>
      <c r="O219" s="50"/>
    </row>
    <row r="220" spans="1:15">
      <c r="A220" s="31" t="str">
        <f>IF(F220&lt;&gt;"",1+MAX($A$105:A219),"")</f>
        <v/>
      </c>
      <c r="N220" s="50"/>
      <c r="O220" s="50"/>
    </row>
    <row r="221" spans="1:15">
      <c r="A221" s="31" t="str">
        <f>IF(F221&lt;&gt;"",1+MAX($A$105:A220),"")</f>
        <v/>
      </c>
      <c r="N221" s="50"/>
      <c r="O221" s="50"/>
    </row>
    <row r="222" spans="1:15">
      <c r="A222" s="31" t="str">
        <f>IF(F222&lt;&gt;"",1+MAX($A$105:A221),"")</f>
        <v/>
      </c>
      <c r="N222" s="50"/>
      <c r="O222" s="50"/>
    </row>
    <row r="223" spans="1:15">
      <c r="A223" s="31" t="str">
        <f>IF(F223&lt;&gt;"",1+MAX($A$105:A222),"")</f>
        <v/>
      </c>
      <c r="N223" s="50"/>
      <c r="O223" s="50"/>
    </row>
    <row r="224" spans="1:15">
      <c r="A224" s="31" t="str">
        <f>IF(F224&lt;&gt;"",1+MAX($A$105:A223),"")</f>
        <v/>
      </c>
      <c r="N224" s="50"/>
      <c r="O224" s="50"/>
    </row>
    <row r="225" spans="1:15">
      <c r="A225" s="31" t="str">
        <f>IF(F225&lt;&gt;"",1+MAX($A$105:A224),"")</f>
        <v/>
      </c>
      <c r="N225" s="50"/>
      <c r="O225" s="50"/>
    </row>
    <row r="226" spans="1:15">
      <c r="A226" s="31" t="str">
        <f>IF(F226&lt;&gt;"",1+MAX($A$105:A225),"")</f>
        <v/>
      </c>
      <c r="N226" s="50"/>
      <c r="O226" s="50"/>
    </row>
    <row r="227" spans="1:15">
      <c r="A227" s="31" t="str">
        <f>IF(F227&lt;&gt;"",1+MAX($A$105:A226),"")</f>
        <v/>
      </c>
      <c r="N227" s="50"/>
      <c r="O227" s="50"/>
    </row>
    <row r="228" spans="1:15">
      <c r="A228" s="31" t="str">
        <f>IF(F228&lt;&gt;"",1+MAX($A$105:A227),"")</f>
        <v/>
      </c>
      <c r="N228" s="50"/>
      <c r="O228" s="50"/>
    </row>
    <row r="229" spans="1:15">
      <c r="A229" s="31" t="str">
        <f>IF(F229&lt;&gt;"",1+MAX($A$105:A228),"")</f>
        <v/>
      </c>
      <c r="N229" s="50"/>
      <c r="O229" s="50"/>
    </row>
    <row r="230" spans="1:15">
      <c r="A230" s="31" t="str">
        <f>IF(F230&lt;&gt;"",1+MAX($A$105:A229),"")</f>
        <v/>
      </c>
      <c r="N230" s="50"/>
      <c r="O230" s="50"/>
    </row>
    <row r="231" spans="1:15">
      <c r="A231" s="31" t="str">
        <f>IF(F231&lt;&gt;"",1+MAX($A$105:A230),"")</f>
        <v/>
      </c>
      <c r="N231" s="50"/>
      <c r="O231" s="50"/>
    </row>
    <row r="232" spans="1:15">
      <c r="A232" s="31" t="str">
        <f>IF(F232&lt;&gt;"",1+MAX($A$105:A231),"")</f>
        <v/>
      </c>
      <c r="N232" s="50"/>
      <c r="O232" s="50"/>
    </row>
    <row r="233" spans="1:15">
      <c r="A233" s="31" t="str">
        <f>IF(F233&lt;&gt;"",1+MAX($A$105:A232),"")</f>
        <v/>
      </c>
      <c r="N233" s="50"/>
      <c r="O233" s="50"/>
    </row>
    <row r="234" spans="1:15">
      <c r="A234" s="31" t="str">
        <f>IF(F234&lt;&gt;"",1+MAX($A$105:A233),"")</f>
        <v/>
      </c>
      <c r="N234" s="50"/>
      <c r="O234" s="50"/>
    </row>
    <row r="235" spans="1:15">
      <c r="A235" s="31" t="str">
        <f>IF(F235&lt;&gt;"",1+MAX($A$105:A234),"")</f>
        <v/>
      </c>
      <c r="N235" s="50"/>
      <c r="O235" s="50"/>
    </row>
    <row r="236" spans="1:15">
      <c r="A236" s="31" t="str">
        <f>IF(F236&lt;&gt;"",1+MAX($A$105:A235),"")</f>
        <v/>
      </c>
      <c r="N236" s="50"/>
      <c r="O236" s="50"/>
    </row>
    <row r="237" spans="1:15">
      <c r="A237" s="31" t="str">
        <f>IF(F237&lt;&gt;"",1+MAX($A$105:A236),"")</f>
        <v/>
      </c>
      <c r="N237" s="50"/>
      <c r="O237" s="50"/>
    </row>
    <row r="238" spans="1:15">
      <c r="A238" s="31" t="str">
        <f>IF(F238&lt;&gt;"",1+MAX($A$105:A237),"")</f>
        <v/>
      </c>
      <c r="N238" s="50"/>
      <c r="O238" s="50"/>
    </row>
    <row r="239" spans="1:15">
      <c r="A239" s="31" t="str">
        <f>IF(F239&lt;&gt;"",1+MAX($A$105:A238),"")</f>
        <v/>
      </c>
      <c r="N239" s="50"/>
      <c r="O239" s="50"/>
    </row>
    <row r="240" spans="1:15">
      <c r="A240" s="31" t="str">
        <f>IF(F240&lt;&gt;"",1+MAX($A$105:A239),"")</f>
        <v/>
      </c>
      <c r="N240" s="50"/>
      <c r="O240" s="50"/>
    </row>
    <row r="241" spans="1:15">
      <c r="A241" s="31" t="str">
        <f>IF(F241&lt;&gt;"",1+MAX($A$105:A240),"")</f>
        <v/>
      </c>
      <c r="N241" s="50"/>
      <c r="O241" s="50"/>
    </row>
    <row r="242" spans="1:15">
      <c r="A242" s="31" t="str">
        <f>IF(F242&lt;&gt;"",1+MAX($A$105:A241),"")</f>
        <v/>
      </c>
      <c r="N242" s="50"/>
      <c r="O242" s="50"/>
    </row>
    <row r="243" spans="1:15">
      <c r="A243" s="31" t="str">
        <f>IF(F243&lt;&gt;"",1+MAX($A$105:A242),"")</f>
        <v/>
      </c>
      <c r="N243" s="50"/>
      <c r="O243" s="50"/>
    </row>
    <row r="244" spans="1:15">
      <c r="A244" s="31" t="str">
        <f>IF(F244&lt;&gt;"",1+MAX($A$105:A243),"")</f>
        <v/>
      </c>
      <c r="N244" s="50"/>
      <c r="O244" s="50"/>
    </row>
    <row r="245" spans="1:15">
      <c r="A245" s="31" t="str">
        <f>IF(F245&lt;&gt;"",1+MAX($A$105:A244),"")</f>
        <v/>
      </c>
      <c r="N245" s="50"/>
      <c r="O245" s="50"/>
    </row>
    <row r="246" spans="1:15">
      <c r="A246" s="31" t="str">
        <f>IF(F246&lt;&gt;"",1+MAX($A$105:A245),"")</f>
        <v/>
      </c>
      <c r="N246" s="50"/>
      <c r="O246" s="50"/>
    </row>
    <row r="247" spans="1:15">
      <c r="A247" s="31" t="str">
        <f>IF(F247&lt;&gt;"",1+MAX($A$105:A246),"")</f>
        <v/>
      </c>
      <c r="N247" s="50"/>
      <c r="O247" s="50"/>
    </row>
    <row r="248" spans="1:15">
      <c r="A248" s="31" t="str">
        <f>IF(F248&lt;&gt;"",1+MAX($A$105:A247),"")</f>
        <v/>
      </c>
      <c r="N248" s="50"/>
      <c r="O248" s="50"/>
    </row>
    <row r="249" spans="1:15">
      <c r="A249" s="31" t="str">
        <f>IF(F249&lt;&gt;"",1+MAX($A$105:A248),"")</f>
        <v/>
      </c>
      <c r="N249" s="50"/>
      <c r="O249" s="50"/>
    </row>
    <row r="250" spans="1:15">
      <c r="A250" s="31" t="str">
        <f>IF(F250&lt;&gt;"",1+MAX($A$105:A249),"")</f>
        <v/>
      </c>
      <c r="N250" s="50"/>
      <c r="O250" s="50"/>
    </row>
    <row r="251" spans="1:15">
      <c r="A251" s="31" t="str">
        <f>IF(F251&lt;&gt;"",1+MAX($A$105:A250),"")</f>
        <v/>
      </c>
      <c r="N251" s="50"/>
      <c r="O251" s="50"/>
    </row>
    <row r="252" spans="1:15">
      <c r="A252" s="31" t="str">
        <f>IF(F252&lt;&gt;"",1+MAX($A$105:A251),"")</f>
        <v/>
      </c>
      <c r="N252" s="50"/>
      <c r="O252" s="50"/>
    </row>
    <row r="253" spans="1:15">
      <c r="A253" s="31" t="str">
        <f>IF(F253&lt;&gt;"",1+MAX($A$105:A252),"")</f>
        <v/>
      </c>
      <c r="N253" s="50"/>
      <c r="O253" s="50"/>
    </row>
    <row r="254" spans="1:15">
      <c r="A254" s="31" t="str">
        <f>IF(F254&lt;&gt;"",1+MAX($A$105:A253),"")</f>
        <v/>
      </c>
      <c r="N254" s="50"/>
      <c r="O254" s="50"/>
    </row>
    <row r="255" spans="1:15">
      <c r="A255" s="31" t="str">
        <f>IF(F255&lt;&gt;"",1+MAX($A$105:A254),"")</f>
        <v/>
      </c>
      <c r="N255" s="50"/>
      <c r="O255" s="50"/>
    </row>
    <row r="256" spans="1:15">
      <c r="A256" s="31" t="str">
        <f>IF(F256&lt;&gt;"",1+MAX($A$105:A255),"")</f>
        <v/>
      </c>
      <c r="N256" s="50"/>
      <c r="O256" s="50"/>
    </row>
    <row r="257" spans="1:15">
      <c r="A257" s="31" t="str">
        <f>IF(F257&lt;&gt;"",1+MAX($A$105:A256),"")</f>
        <v/>
      </c>
      <c r="N257" s="50"/>
      <c r="O257" s="50"/>
    </row>
    <row r="258" spans="1:15">
      <c r="A258" s="31" t="str">
        <f>IF(F258&lt;&gt;"",1+MAX($A$105:A257),"")</f>
        <v/>
      </c>
      <c r="N258" s="50"/>
      <c r="O258" s="50"/>
    </row>
    <row r="259" spans="1:15">
      <c r="A259" s="31" t="str">
        <f>IF(F259&lt;&gt;"",1+MAX($A$105:A258),"")</f>
        <v/>
      </c>
      <c r="N259" s="50"/>
      <c r="O259" s="50"/>
    </row>
    <row r="260" spans="1:15">
      <c r="A260" s="31" t="str">
        <f>IF(F260&lt;&gt;"",1+MAX($A$105:A259),"")</f>
        <v/>
      </c>
      <c r="N260" s="50"/>
      <c r="O260" s="50"/>
    </row>
    <row r="261" spans="1:15">
      <c r="A261" s="31" t="str">
        <f>IF(F261&lt;&gt;"",1+MAX($A$105:A260),"")</f>
        <v/>
      </c>
      <c r="N261" s="50"/>
      <c r="O261" s="50"/>
    </row>
    <row r="262" spans="1:15">
      <c r="A262" s="31" t="str">
        <f>IF(F262&lt;&gt;"",1+MAX($A$105:A261),"")</f>
        <v/>
      </c>
      <c r="N262" s="50"/>
      <c r="O262" s="50"/>
    </row>
    <row r="263" spans="1:15">
      <c r="A263" s="31" t="str">
        <f>IF(F263&lt;&gt;"",1+MAX($A$105:A262),"")</f>
        <v/>
      </c>
      <c r="N263" s="50"/>
      <c r="O263" s="50"/>
    </row>
    <row r="264" spans="1:15">
      <c r="A264" s="31" t="str">
        <f>IF(F264&lt;&gt;"",1+MAX($A$105:A263),"")</f>
        <v/>
      </c>
      <c r="N264" s="50"/>
      <c r="O264" s="50"/>
    </row>
    <row r="265" spans="1:15">
      <c r="N265" s="50"/>
      <c r="O265" s="50"/>
    </row>
    <row r="266" spans="1:15">
      <c r="N266" s="50"/>
      <c r="O266" s="50"/>
    </row>
    <row r="267" spans="1:15">
      <c r="N267" s="50"/>
      <c r="O267" s="50"/>
    </row>
    <row r="268" spans="1:15">
      <c r="N268" s="50"/>
      <c r="O268" s="50"/>
    </row>
    <row r="269" spans="1:15">
      <c r="N269" s="50"/>
      <c r="O269" s="50"/>
    </row>
    <row r="270" spans="1:15">
      <c r="N270" s="50"/>
      <c r="O270" s="50"/>
    </row>
    <row r="271" spans="1:15">
      <c r="N271" s="50"/>
      <c r="O271" s="50"/>
    </row>
    <row r="272" spans="1:15">
      <c r="N272" s="50"/>
      <c r="O272" s="50"/>
    </row>
    <row r="273" spans="14:15">
      <c r="N273" s="50"/>
      <c r="O273" s="50"/>
    </row>
    <row r="274" spans="14:15">
      <c r="N274" s="50"/>
      <c r="O274" s="50"/>
    </row>
    <row r="275" spans="14:15">
      <c r="N275" s="50"/>
      <c r="O275" s="50"/>
    </row>
    <row r="276" spans="14:15">
      <c r="N276" s="50"/>
      <c r="O276" s="50"/>
    </row>
    <row r="277" spans="14:15">
      <c r="N277" s="50"/>
      <c r="O277" s="50"/>
    </row>
    <row r="278" spans="14:15">
      <c r="N278" s="50"/>
      <c r="O278" s="50"/>
    </row>
    <row r="279" spans="14:15">
      <c r="N279" s="50"/>
      <c r="O279" s="50"/>
    </row>
    <row r="280" spans="14:15">
      <c r="N280" s="50"/>
      <c r="O280" s="50"/>
    </row>
    <row r="281" spans="14:15">
      <c r="N281" s="50"/>
      <c r="O281" s="50"/>
    </row>
    <row r="282" spans="14:15">
      <c r="N282" s="50"/>
      <c r="O282" s="50"/>
    </row>
    <row r="283" spans="14:15">
      <c r="N283" s="50"/>
      <c r="O283" s="50"/>
    </row>
    <row r="284" spans="14:15">
      <c r="N284" s="50"/>
      <c r="O284" s="50"/>
    </row>
    <row r="285" spans="14:15">
      <c r="N285" s="50"/>
      <c r="O285" s="50"/>
    </row>
    <row r="286" spans="14:15">
      <c r="N286" s="50"/>
      <c r="O286" s="50"/>
    </row>
    <row r="287" spans="14:15">
      <c r="N287" s="50"/>
      <c r="O287" s="50"/>
    </row>
    <row r="288" spans="14:15">
      <c r="N288" s="50"/>
      <c r="O288" s="50"/>
    </row>
    <row r="289" spans="14:15">
      <c r="N289" s="50"/>
      <c r="O289" s="50"/>
    </row>
    <row r="290" spans="14:15">
      <c r="N290" s="50"/>
      <c r="O290" s="50"/>
    </row>
    <row r="291" spans="14:15">
      <c r="N291" s="50"/>
      <c r="O291" s="50"/>
    </row>
    <row r="292" spans="14:15">
      <c r="N292" s="50"/>
      <c r="O292" s="50"/>
    </row>
    <row r="293" spans="14:15">
      <c r="N293" s="50"/>
      <c r="O293" s="50"/>
    </row>
    <row r="294" spans="14:15">
      <c r="N294" s="50"/>
      <c r="O294" s="50"/>
    </row>
    <row r="295" spans="14:15">
      <c r="N295" s="50"/>
      <c r="O295" s="50"/>
    </row>
    <row r="296" spans="14:15">
      <c r="N296" s="50"/>
      <c r="O296" s="50"/>
    </row>
    <row r="297" spans="14:15">
      <c r="N297" s="50"/>
      <c r="O297" s="50"/>
    </row>
    <row r="298" spans="14:15">
      <c r="N298" s="50"/>
      <c r="O298" s="50"/>
    </row>
    <row r="299" spans="14:15">
      <c r="N299" s="50"/>
      <c r="O299" s="50"/>
    </row>
    <row r="300" spans="14:15">
      <c r="N300" s="50"/>
      <c r="O300" s="50"/>
    </row>
    <row r="301" spans="14:15">
      <c r="N301" s="50"/>
      <c r="O301" s="50"/>
    </row>
    <row r="302" spans="14:15">
      <c r="N302" s="50"/>
      <c r="O302" s="50"/>
    </row>
    <row r="303" spans="14:15">
      <c r="N303" s="50"/>
      <c r="O303" s="50"/>
    </row>
    <row r="304" spans="14:15">
      <c r="N304" s="50"/>
      <c r="O304" s="50"/>
    </row>
    <row r="305" spans="14:15">
      <c r="N305" s="50"/>
      <c r="O305" s="50"/>
    </row>
    <row r="306" spans="14:15">
      <c r="N306" s="50"/>
      <c r="O306" s="50"/>
    </row>
    <row r="307" spans="14:15">
      <c r="N307" s="50"/>
      <c r="O307" s="50"/>
    </row>
    <row r="308" spans="14:15">
      <c r="N308" s="50"/>
      <c r="O308" s="50"/>
    </row>
    <row r="309" spans="14:15">
      <c r="N309" s="50"/>
      <c r="O309" s="50"/>
    </row>
    <row r="310" spans="14:15">
      <c r="N310" s="50"/>
      <c r="O310" s="50"/>
    </row>
    <row r="311" spans="14:15">
      <c r="N311" s="50"/>
      <c r="O311" s="50"/>
    </row>
    <row r="312" spans="14:15">
      <c r="N312" s="50"/>
      <c r="O312" s="50"/>
    </row>
    <row r="313" spans="14:15">
      <c r="N313" s="50"/>
      <c r="O313" s="50"/>
    </row>
    <row r="314" spans="14:15">
      <c r="N314" s="50"/>
      <c r="O314" s="50"/>
    </row>
    <row r="315" spans="14:15">
      <c r="N315" s="50"/>
      <c r="O315" s="50"/>
    </row>
    <row r="316" spans="14:15">
      <c r="N316" s="50"/>
      <c r="O316" s="50"/>
    </row>
    <row r="317" spans="14:15">
      <c r="N317" s="50"/>
      <c r="O317" s="50"/>
    </row>
    <row r="318" spans="14:15">
      <c r="N318" s="50"/>
      <c r="O318" s="50"/>
    </row>
    <row r="319" spans="14:15">
      <c r="N319" s="50"/>
      <c r="O319" s="50"/>
    </row>
    <row r="320" spans="14:15">
      <c r="N320" s="50"/>
      <c r="O320" s="50"/>
    </row>
    <row r="321" spans="14:15">
      <c r="N321" s="50"/>
      <c r="O321" s="50"/>
    </row>
    <row r="322" spans="14:15">
      <c r="N322" s="50"/>
      <c r="O322" s="50"/>
    </row>
    <row r="323" spans="14:15">
      <c r="N323" s="50"/>
      <c r="O323" s="50"/>
    </row>
    <row r="324" spans="14:15">
      <c r="N324" s="50"/>
      <c r="O324" s="50"/>
    </row>
    <row r="325" spans="14:15">
      <c r="N325" s="50"/>
      <c r="O325" s="50"/>
    </row>
    <row r="326" spans="14:15">
      <c r="N326" s="50"/>
      <c r="O326" s="50"/>
    </row>
    <row r="327" spans="14:15">
      <c r="N327" s="50"/>
      <c r="O327" s="50"/>
    </row>
    <row r="328" spans="14:15">
      <c r="N328" s="50"/>
      <c r="O328" s="50"/>
    </row>
    <row r="329" spans="14:15">
      <c r="N329" s="50"/>
      <c r="O329" s="50"/>
    </row>
    <row r="330" spans="14:15">
      <c r="N330" s="50"/>
      <c r="O330" s="50"/>
    </row>
    <row r="331" spans="14:15">
      <c r="N331" s="50"/>
      <c r="O331" s="50"/>
    </row>
    <row r="332" spans="14:15">
      <c r="N332" s="50"/>
      <c r="O332" s="50"/>
    </row>
    <row r="333" spans="14:15">
      <c r="N333" s="50"/>
      <c r="O333" s="50"/>
    </row>
    <row r="334" spans="14:15">
      <c r="N334" s="50"/>
      <c r="O334" s="50"/>
    </row>
    <row r="335" spans="14:15">
      <c r="N335" s="50"/>
      <c r="O335" s="50"/>
    </row>
    <row r="336" spans="14:15">
      <c r="N336" s="50"/>
      <c r="O336" s="50"/>
    </row>
    <row r="337" spans="14:15">
      <c r="N337" s="50"/>
      <c r="O337" s="50"/>
    </row>
    <row r="338" spans="14:15">
      <c r="N338" s="50"/>
      <c r="O338" s="50"/>
    </row>
    <row r="339" spans="14:15">
      <c r="N339" s="50"/>
      <c r="O339" s="50"/>
    </row>
    <row r="340" spans="14:15">
      <c r="N340" s="50"/>
      <c r="O340" s="50"/>
    </row>
    <row r="341" spans="14:15">
      <c r="N341" s="50"/>
      <c r="O341" s="50"/>
    </row>
    <row r="342" spans="14:15">
      <c r="N342" s="50"/>
      <c r="O342" s="50"/>
    </row>
    <row r="343" spans="14:15">
      <c r="N343" s="50"/>
      <c r="O343" s="50"/>
    </row>
    <row r="344" spans="14:15">
      <c r="N344" s="50"/>
      <c r="O344" s="50"/>
    </row>
    <row r="345" spans="14:15">
      <c r="N345" s="50"/>
      <c r="O345" s="50"/>
    </row>
    <row r="346" spans="14:15">
      <c r="N346" s="50"/>
      <c r="O346" s="50"/>
    </row>
    <row r="347" spans="14:15">
      <c r="N347" s="50"/>
      <c r="O347" s="50"/>
    </row>
    <row r="348" spans="14:15">
      <c r="N348" s="50"/>
      <c r="O348" s="50"/>
    </row>
    <row r="349" spans="14:15">
      <c r="N349" s="50"/>
      <c r="O349" s="50"/>
    </row>
    <row r="350" spans="14:15">
      <c r="N350" s="50"/>
      <c r="O350" s="50"/>
    </row>
    <row r="351" spans="14:15">
      <c r="N351" s="50"/>
      <c r="O351" s="50"/>
    </row>
    <row r="352" spans="14:15">
      <c r="N352" s="50"/>
      <c r="O352" s="50"/>
    </row>
    <row r="353" spans="14:15">
      <c r="N353" s="50"/>
      <c r="O353" s="50"/>
    </row>
    <row r="354" spans="14:15">
      <c r="N354" s="50"/>
      <c r="O354" s="50"/>
    </row>
    <row r="355" spans="14:15">
      <c r="N355" s="50"/>
      <c r="O355" s="50"/>
    </row>
    <row r="356" spans="14:15">
      <c r="N356" s="50"/>
      <c r="O356" s="50"/>
    </row>
    <row r="357" spans="14:15">
      <c r="N357" s="50"/>
      <c r="O357" s="50"/>
    </row>
    <row r="358" spans="14:15">
      <c r="N358" s="50"/>
      <c r="O358" s="50"/>
    </row>
    <row r="359" spans="14:15">
      <c r="N359" s="50"/>
      <c r="O359" s="50"/>
    </row>
    <row r="360" spans="14:15">
      <c r="N360" s="50"/>
      <c r="O360" s="50"/>
    </row>
    <row r="361" spans="14:15">
      <c r="N361" s="50"/>
      <c r="O361" s="50"/>
    </row>
    <row r="362" spans="14:15">
      <c r="N362" s="50"/>
      <c r="O362" s="50"/>
    </row>
    <row r="363" spans="14:15">
      <c r="N363" s="50"/>
      <c r="O363" s="50"/>
    </row>
    <row r="364" spans="14:15">
      <c r="N364" s="50"/>
      <c r="O364" s="50"/>
    </row>
    <row r="365" spans="14:15">
      <c r="N365" s="50"/>
      <c r="O365" s="50"/>
    </row>
    <row r="366" spans="14:15">
      <c r="N366" s="50"/>
      <c r="O366" s="50"/>
    </row>
    <row r="367" spans="14:15">
      <c r="N367" s="50"/>
      <c r="O367" s="50"/>
    </row>
    <row r="368" spans="14:15">
      <c r="N368" s="50"/>
      <c r="O368" s="50"/>
    </row>
    <row r="369" spans="14:15">
      <c r="N369" s="50"/>
      <c r="O369" s="50"/>
    </row>
    <row r="370" spans="14:15">
      <c r="N370" s="50"/>
      <c r="O370" s="50"/>
    </row>
    <row r="371" spans="14:15">
      <c r="N371" s="50"/>
      <c r="O371" s="50"/>
    </row>
    <row r="372" spans="14:15">
      <c r="N372" s="50"/>
      <c r="O372" s="50"/>
    </row>
    <row r="373" spans="14:15">
      <c r="N373" s="50"/>
      <c r="O373" s="50"/>
    </row>
    <row r="374" spans="14:15">
      <c r="N374" s="50"/>
      <c r="O374" s="50"/>
    </row>
    <row r="375" spans="14:15">
      <c r="N375" s="50"/>
      <c r="O375" s="50"/>
    </row>
    <row r="376" spans="14:15">
      <c r="N376" s="50"/>
      <c r="O376" s="50"/>
    </row>
    <row r="377" spans="14:15">
      <c r="N377" s="50"/>
      <c r="O377" s="50"/>
    </row>
    <row r="378" spans="14:15">
      <c r="N378" s="50"/>
      <c r="O378" s="50"/>
    </row>
    <row r="379" spans="14:15">
      <c r="N379" s="50"/>
      <c r="O379" s="50"/>
    </row>
    <row r="380" spans="14:15">
      <c r="N380" s="50"/>
      <c r="O380" s="50"/>
    </row>
    <row r="381" spans="14:15">
      <c r="N381" s="50"/>
      <c r="O381" s="50"/>
    </row>
    <row r="382" spans="14:15">
      <c r="N382" s="50"/>
      <c r="O382" s="50"/>
    </row>
    <row r="383" spans="14:15">
      <c r="N383" s="50"/>
      <c r="O383" s="50"/>
    </row>
    <row r="384" spans="14:15">
      <c r="N384" s="50"/>
      <c r="O384" s="50"/>
    </row>
    <row r="385" spans="14:15">
      <c r="N385" s="50"/>
      <c r="O385" s="50"/>
    </row>
    <row r="386" spans="14:15">
      <c r="N386" s="50"/>
      <c r="O386" s="50"/>
    </row>
    <row r="387" spans="14:15">
      <c r="N387" s="50"/>
      <c r="O387" s="50"/>
    </row>
    <row r="388" spans="14:15">
      <c r="N388" s="50"/>
      <c r="O388" s="50"/>
    </row>
    <row r="389" spans="14:15">
      <c r="N389" s="50"/>
      <c r="O389" s="50"/>
    </row>
    <row r="390" spans="14:15">
      <c r="N390" s="50"/>
      <c r="O390" s="50"/>
    </row>
    <row r="391" spans="14:15">
      <c r="N391" s="50"/>
      <c r="O391" s="50"/>
    </row>
    <row r="392" spans="14:15">
      <c r="N392" s="50"/>
      <c r="O392" s="50"/>
    </row>
    <row r="393" spans="14:15">
      <c r="N393" s="50"/>
      <c r="O393" s="50"/>
    </row>
    <row r="394" spans="14:15">
      <c r="N394" s="50"/>
      <c r="O394" s="50"/>
    </row>
    <row r="395" spans="14:15">
      <c r="N395" s="50"/>
      <c r="O395" s="50"/>
    </row>
    <row r="396" spans="14:15">
      <c r="N396" s="50"/>
      <c r="O396" s="50"/>
    </row>
    <row r="397" spans="14:15">
      <c r="N397" s="50"/>
      <c r="O397" s="50"/>
    </row>
    <row r="398" spans="14:15">
      <c r="N398" s="50"/>
      <c r="O398" s="50"/>
    </row>
    <row r="399" spans="14:15">
      <c r="N399" s="50"/>
      <c r="O399" s="50"/>
    </row>
    <row r="400" spans="14:15">
      <c r="N400" s="50"/>
      <c r="O400" s="50"/>
    </row>
    <row r="401" spans="14:15">
      <c r="N401" s="50"/>
      <c r="O401" s="50"/>
    </row>
    <row r="402" spans="14:15">
      <c r="N402" s="50"/>
      <c r="O402" s="50"/>
    </row>
    <row r="403" spans="14:15">
      <c r="N403" s="50"/>
      <c r="O403" s="50"/>
    </row>
    <row r="404" spans="14:15">
      <c r="N404" s="50"/>
      <c r="O404" s="50"/>
    </row>
    <row r="405" spans="14:15">
      <c r="N405" s="50"/>
      <c r="O405" s="50"/>
    </row>
    <row r="406" spans="14:15">
      <c r="N406" s="50"/>
      <c r="O406" s="50"/>
    </row>
    <row r="407" spans="14:15">
      <c r="N407" s="50"/>
      <c r="O407" s="50"/>
    </row>
    <row r="408" spans="14:15">
      <c r="N408" s="50"/>
      <c r="O408" s="50"/>
    </row>
    <row r="409" spans="14:15">
      <c r="N409" s="50"/>
      <c r="O409" s="50"/>
    </row>
    <row r="410" spans="14:15">
      <c r="N410" s="50"/>
      <c r="O410" s="50"/>
    </row>
    <row r="411" spans="14:15">
      <c r="N411" s="50"/>
      <c r="O411" s="50"/>
    </row>
    <row r="412" spans="14:15">
      <c r="N412" s="50"/>
      <c r="O412" s="50"/>
    </row>
    <row r="413" spans="14:15">
      <c r="N413" s="50"/>
      <c r="O413" s="50"/>
    </row>
    <row r="414" spans="14:15">
      <c r="N414" s="50"/>
      <c r="O414" s="50"/>
    </row>
    <row r="415" spans="14:15">
      <c r="N415" s="50"/>
      <c r="O415" s="50"/>
    </row>
    <row r="416" spans="14:15">
      <c r="N416" s="50"/>
      <c r="O416" s="50"/>
    </row>
    <row r="417" spans="14:15">
      <c r="N417" s="50"/>
      <c r="O417" s="50"/>
    </row>
    <row r="418" spans="14:15">
      <c r="N418" s="50"/>
      <c r="O418" s="50"/>
    </row>
    <row r="419" spans="14:15">
      <c r="N419" s="50"/>
      <c r="O419" s="50"/>
    </row>
    <row r="420" spans="14:15">
      <c r="N420" s="50"/>
      <c r="O420" s="50"/>
    </row>
    <row r="421" spans="14:15">
      <c r="N421" s="50"/>
      <c r="O421" s="50"/>
    </row>
    <row r="422" spans="14:15">
      <c r="N422" s="50"/>
      <c r="O422" s="50"/>
    </row>
    <row r="423" spans="14:15">
      <c r="N423" s="50"/>
      <c r="O423" s="50"/>
    </row>
    <row r="424" spans="14:15">
      <c r="N424" s="50"/>
      <c r="O424" s="50"/>
    </row>
    <row r="425" spans="14:15">
      <c r="N425" s="50"/>
      <c r="O425" s="50"/>
    </row>
    <row r="426" spans="14:15">
      <c r="N426" s="50"/>
      <c r="O426" s="50"/>
    </row>
    <row r="427" spans="14:15">
      <c r="N427" s="50"/>
      <c r="O427" s="50"/>
    </row>
    <row r="428" spans="14:15">
      <c r="N428" s="50"/>
      <c r="O428" s="50"/>
    </row>
    <row r="429" spans="14:15">
      <c r="N429" s="50"/>
      <c r="O429" s="50"/>
    </row>
    <row r="430" spans="14:15">
      <c r="N430" s="50"/>
      <c r="O430" s="50"/>
    </row>
    <row r="431" spans="14:15">
      <c r="N431" s="50"/>
      <c r="O431" s="50"/>
    </row>
    <row r="432" spans="14:15">
      <c r="N432" s="50"/>
      <c r="O432" s="50"/>
    </row>
    <row r="433" spans="14:15">
      <c r="N433" s="50"/>
      <c r="O433" s="50"/>
    </row>
    <row r="434" spans="14:15">
      <c r="N434" s="50"/>
      <c r="O434" s="50"/>
    </row>
    <row r="435" spans="14:15">
      <c r="N435" s="50"/>
      <c r="O435" s="50"/>
    </row>
    <row r="436" spans="14:15">
      <c r="N436" s="50"/>
      <c r="O436" s="50"/>
    </row>
    <row r="437" spans="14:15">
      <c r="N437" s="50"/>
      <c r="O437" s="50"/>
    </row>
    <row r="438" spans="14:15">
      <c r="N438" s="50"/>
      <c r="O438" s="50"/>
    </row>
    <row r="439" spans="14:15">
      <c r="N439" s="50"/>
      <c r="O439" s="50"/>
    </row>
    <row r="440" spans="14:15">
      <c r="N440" s="50"/>
      <c r="O440" s="50"/>
    </row>
    <row r="441" spans="14:15">
      <c r="N441" s="50"/>
      <c r="O441" s="50"/>
    </row>
    <row r="442" spans="14:15">
      <c r="N442" s="50"/>
      <c r="O442" s="50"/>
    </row>
    <row r="443" spans="14:15">
      <c r="N443" s="50"/>
      <c r="O443" s="50"/>
    </row>
    <row r="444" spans="14:15">
      <c r="N444" s="50"/>
      <c r="O444" s="50"/>
    </row>
    <row r="445" spans="14:15">
      <c r="N445" s="50"/>
      <c r="O445" s="50"/>
    </row>
    <row r="446" spans="14:15">
      <c r="N446" s="50"/>
      <c r="O446" s="50"/>
    </row>
    <row r="447" spans="14:15">
      <c r="N447" s="50"/>
      <c r="O447" s="50"/>
    </row>
    <row r="448" spans="14:15">
      <c r="N448" s="50"/>
      <c r="O448" s="50"/>
    </row>
    <row r="449" spans="14:15">
      <c r="N449" s="50"/>
      <c r="O449" s="50"/>
    </row>
    <row r="450" spans="14:15">
      <c r="N450" s="50"/>
      <c r="O450" s="50"/>
    </row>
    <row r="451" spans="14:15">
      <c r="N451" s="50"/>
      <c r="O451" s="50"/>
    </row>
  </sheetData>
  <mergeCells count="22">
    <mergeCell ref="L103:O103"/>
    <mergeCell ref="L104:O104"/>
    <mergeCell ref="A97:C97"/>
    <mergeCell ref="A98:C98"/>
    <mergeCell ref="A99:C99"/>
    <mergeCell ref="K102:M102"/>
    <mergeCell ref="K100:M100"/>
    <mergeCell ref="K101:M101"/>
    <mergeCell ref="K99:M99"/>
    <mergeCell ref="A2:P2"/>
    <mergeCell ref="D4:E4"/>
    <mergeCell ref="F4:I4"/>
    <mergeCell ref="K96:O96"/>
    <mergeCell ref="K98:P98"/>
    <mergeCell ref="A96:C96"/>
    <mergeCell ref="B26:B33"/>
    <mergeCell ref="B37:B94"/>
    <mergeCell ref="B24:L24"/>
    <mergeCell ref="D5:E5"/>
    <mergeCell ref="F5:I5"/>
    <mergeCell ref="B35:L35"/>
    <mergeCell ref="B7:L7"/>
  </mergeCells>
  <pageMargins left="0.7" right="0.7" top="0.75" bottom="0.75" header="0.3" footer="0.3"/>
  <pageSetup scale="3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1A7108E1-6A5C-42A4-BB52-874ED27A9D60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BASEBID</vt:lpstr>
      <vt:lpstr>BASEBID!Print_Area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zeeshan meraj</cp:lastModifiedBy>
  <cp:lastPrinted>2020-09-10T21:20:00Z</cp:lastPrinted>
  <dcterms:created xsi:type="dcterms:W3CDTF">2018-05-17T19:16:00Z</dcterms:created>
  <dcterms:modified xsi:type="dcterms:W3CDTF">2026-06-09T17:26:41Z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ICV">
    <vt:lpwstr>0405DEA18B68449D8537BD939DD57EFC</vt:lpwstr>
  </property>
  <property fmtid="{D5CDD505-2E9C-101B-9397-08002B2CF9AE}" pid="4" name="KSOProductBuildVer">
    <vt:lpwstr>1033-12.2.0.18911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LinkedDataId">
    <vt:lpwstr>{1A7108E1-6A5C-42A4-BB52-874ED27A9D60}</vt:lpwstr>
  </property>
</Properties>
</file>