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BE0996A6-0EA9-4952-9F96-2EAAD0E5E966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Base Bid" sheetId="13" r:id="rId1"/>
    <sheet name="Optional Bid" sheetId="11" r:id="rId2"/>
  </sheets>
  <definedNames>
    <definedName name="_xlnm._FilterDatabase" localSheetId="0" hidden="1">'Base Bid'!$F$50:$I$295</definedName>
    <definedName name="_xlnm._FilterDatabase" localSheetId="1" hidden="1">'Optional Bid'!$F$50:$I$297</definedName>
    <definedName name="_xlnm.Print_Area" localSheetId="0">'Base Bid'!$A$1:$O$299</definedName>
    <definedName name="_xlnm.Print_Area" localSheetId="1">'Optional Bid'!$A$1:$O$301</definedName>
    <definedName name="_xlnm.Print_Titles" localSheetId="0">'Base Bid'!$39:$39</definedName>
    <definedName name="_xlnm.Print_Titles" localSheetId="1">'Optional Bid'!$39:$39</definedName>
  </definedNames>
  <calcPr calcId="181029"/>
</workbook>
</file>

<file path=xl/calcChain.xml><?xml version="1.0" encoding="utf-8"?>
<calcChain xmlns="http://schemas.openxmlformats.org/spreadsheetml/2006/main">
  <c r="A51" i="11" l="1"/>
  <c r="A52" i="11"/>
  <c r="A53" i="11"/>
  <c r="A55" i="11" s="1"/>
  <c r="A54" i="11"/>
  <c r="A56" i="11"/>
  <c r="A58" i="11"/>
  <c r="A61" i="11"/>
  <c r="A62" i="11"/>
  <c r="A64" i="11"/>
  <c r="A66" i="11"/>
  <c r="A68" i="11"/>
  <c r="A70" i="11"/>
  <c r="A81" i="11"/>
  <c r="A84" i="11"/>
  <c r="A85" i="11"/>
  <c r="A87" i="11"/>
  <c r="A89" i="11"/>
  <c r="A91" i="11"/>
  <c r="A93" i="11"/>
  <c r="A95" i="11"/>
  <c r="A98" i="11"/>
  <c r="A99" i="11"/>
  <c r="A109" i="11"/>
  <c r="A111" i="11"/>
  <c r="A124" i="11"/>
  <c r="A125" i="11"/>
  <c r="A131" i="11"/>
  <c r="A139" i="11"/>
  <c r="A141" i="11"/>
  <c r="A142" i="11"/>
  <c r="A143" i="11"/>
  <c r="A149" i="11"/>
  <c r="A155" i="11"/>
  <c r="A163" i="11"/>
  <c r="A168" i="11"/>
  <c r="A175" i="11"/>
  <c r="A183" i="11"/>
  <c r="A190" i="11"/>
  <c r="A194" i="11"/>
  <c r="A198" i="11"/>
  <c r="A202" i="11"/>
  <c r="A205" i="11"/>
  <c r="A207" i="11"/>
  <c r="A209" i="11"/>
  <c r="A219" i="11"/>
  <c r="A221" i="11"/>
  <c r="A226" i="11"/>
  <c r="A234" i="11"/>
  <c r="A240" i="11"/>
  <c r="A241" i="11"/>
  <c r="A255" i="11"/>
  <c r="A256" i="11"/>
  <c r="A258" i="11"/>
  <c r="A259" i="11"/>
  <c r="A266" i="11"/>
  <c r="A268" i="11"/>
  <c r="A272" i="11"/>
  <c r="A274" i="11"/>
  <c r="A275" i="11"/>
  <c r="A289" i="11"/>
  <c r="A292" i="11"/>
  <c r="A294" i="11"/>
  <c r="A295" i="11"/>
  <c r="A51" i="13"/>
  <c r="A52" i="13"/>
  <c r="A54" i="13"/>
  <c r="A56" i="13"/>
  <c r="A58" i="13"/>
  <c r="H60" i="13"/>
  <c r="M60" i="13" s="1"/>
  <c r="H59" i="13"/>
  <c r="M59" i="13" s="1"/>
  <c r="N58" i="13"/>
  <c r="M58" i="13"/>
  <c r="L58" i="13"/>
  <c r="H57" i="13"/>
  <c r="M57" i="13" s="1"/>
  <c r="N56" i="13"/>
  <c r="M56" i="13"/>
  <c r="L56" i="13"/>
  <c r="H55" i="13"/>
  <c r="L55" i="13" s="1"/>
  <c r="N54" i="13"/>
  <c r="M54" i="13"/>
  <c r="L54" i="13"/>
  <c r="H53" i="13"/>
  <c r="M53" i="13" s="1"/>
  <c r="N52" i="13"/>
  <c r="M52" i="13"/>
  <c r="L52" i="13"/>
  <c r="H295" i="13"/>
  <c r="H294" i="13"/>
  <c r="M294" i="13" s="1"/>
  <c r="N293" i="13"/>
  <c r="M293" i="13"/>
  <c r="L293" i="13"/>
  <c r="H293" i="13"/>
  <c r="G293" i="13"/>
  <c r="A293" i="13"/>
  <c r="A292" i="13"/>
  <c r="G291" i="13"/>
  <c r="H291" i="13" s="1"/>
  <c r="L291" i="13" s="1"/>
  <c r="N290" i="13"/>
  <c r="M290" i="13"/>
  <c r="L290" i="13"/>
  <c r="A290" i="13"/>
  <c r="G289" i="13"/>
  <c r="H289" i="13" s="1"/>
  <c r="G288" i="13"/>
  <c r="H288" i="13" s="1"/>
  <c r="N287" i="13"/>
  <c r="M287" i="13"/>
  <c r="L287" i="13"/>
  <c r="A287" i="13"/>
  <c r="G286" i="13"/>
  <c r="H286" i="13" s="1"/>
  <c r="G285" i="13"/>
  <c r="H285" i="13" s="1"/>
  <c r="L285" i="13" s="1"/>
  <c r="G284" i="13"/>
  <c r="H284" i="13" s="1"/>
  <c r="G283" i="13"/>
  <c r="H283" i="13" s="1"/>
  <c r="L283" i="13" s="1"/>
  <c r="G282" i="13"/>
  <c r="H282" i="13" s="1"/>
  <c r="G281" i="13"/>
  <c r="H281" i="13" s="1"/>
  <c r="L281" i="13" s="1"/>
  <c r="G280" i="13"/>
  <c r="H280" i="13" s="1"/>
  <c r="G279" i="13"/>
  <c r="H279" i="13" s="1"/>
  <c r="G278" i="13"/>
  <c r="H278" i="13" s="1"/>
  <c r="G277" i="13"/>
  <c r="H277" i="13" s="1"/>
  <c r="L277" i="13" s="1"/>
  <c r="G276" i="13"/>
  <c r="H276" i="13" s="1"/>
  <c r="G275" i="13"/>
  <c r="H275" i="13" s="1"/>
  <c r="L275" i="13" s="1"/>
  <c r="G274" i="13"/>
  <c r="H274" i="13" s="1"/>
  <c r="N273" i="13"/>
  <c r="M273" i="13"/>
  <c r="L273" i="13"/>
  <c r="A273" i="13"/>
  <c r="A272" i="13"/>
  <c r="G271" i="13"/>
  <c r="H271" i="13" s="1"/>
  <c r="N270" i="13"/>
  <c r="M270" i="13"/>
  <c r="L270" i="13"/>
  <c r="A270" i="13"/>
  <c r="G269" i="13"/>
  <c r="H269" i="13" s="1"/>
  <c r="G268" i="13"/>
  <c r="H268" i="13" s="1"/>
  <c r="G267" i="13"/>
  <c r="H267" i="13" s="1"/>
  <c r="L267" i="13" s="1"/>
  <c r="A266" i="13"/>
  <c r="G265" i="13"/>
  <c r="H265" i="13" s="1"/>
  <c r="L265" i="13" s="1"/>
  <c r="N264" i="13"/>
  <c r="M264" i="13"/>
  <c r="L264" i="13"/>
  <c r="A264" i="13"/>
  <c r="G263" i="13"/>
  <c r="H263" i="13" s="1"/>
  <c r="G262" i="13"/>
  <c r="H262" i="13" s="1"/>
  <c r="L262" i="13" s="1"/>
  <c r="G261" i="13"/>
  <c r="H261" i="13" s="1"/>
  <c r="G260" i="13"/>
  <c r="H260" i="13" s="1"/>
  <c r="G259" i="13"/>
  <c r="H259" i="13" s="1"/>
  <c r="M259" i="13" s="1"/>
  <c r="G258" i="13"/>
  <c r="H258" i="13" s="1"/>
  <c r="L258" i="13" s="1"/>
  <c r="N257" i="13"/>
  <c r="M257" i="13"/>
  <c r="L257" i="13"/>
  <c r="A257" i="13"/>
  <c r="A256" i="13"/>
  <c r="G255" i="13"/>
  <c r="H255" i="13" s="1"/>
  <c r="N254" i="13"/>
  <c r="M254" i="13"/>
  <c r="L254" i="13"/>
  <c r="A254" i="13"/>
  <c r="A253" i="13"/>
  <c r="H252" i="13"/>
  <c r="L252" i="13" s="1"/>
  <c r="H251" i="13"/>
  <c r="H250" i="13"/>
  <c r="M250" i="13" s="1"/>
  <c r="H249" i="13"/>
  <c r="M249" i="13" s="1"/>
  <c r="G248" i="13"/>
  <c r="H248" i="13" s="1"/>
  <c r="L248" i="13" s="1"/>
  <c r="G247" i="13"/>
  <c r="H247" i="13" s="1"/>
  <c r="H246" i="13"/>
  <c r="L246" i="13" s="1"/>
  <c r="H245" i="13"/>
  <c r="H244" i="13"/>
  <c r="M244" i="13" s="1"/>
  <c r="H243" i="13"/>
  <c r="M243" i="13" s="1"/>
  <c r="H242" i="13"/>
  <c r="L242" i="13" s="1"/>
  <c r="H241" i="13"/>
  <c r="H240" i="13"/>
  <c r="M240" i="13" s="1"/>
  <c r="N239" i="13"/>
  <c r="M239" i="13"/>
  <c r="L239" i="13"/>
  <c r="A239" i="13"/>
  <c r="A238" i="13"/>
  <c r="G237" i="13"/>
  <c r="H237" i="13" s="1"/>
  <c r="G236" i="13"/>
  <c r="H236" i="13" s="1"/>
  <c r="M236" i="13" s="1"/>
  <c r="G235" i="13"/>
  <c r="H235" i="13" s="1"/>
  <c r="G234" i="13"/>
  <c r="H234" i="13" s="1"/>
  <c r="G233" i="13"/>
  <c r="H233" i="13" s="1"/>
  <c r="A232" i="13"/>
  <c r="G231" i="13"/>
  <c r="H231" i="13" s="1"/>
  <c r="G230" i="13"/>
  <c r="H230" i="13" s="1"/>
  <c r="M230" i="13" s="1"/>
  <c r="G229" i="13"/>
  <c r="H229" i="13" s="1"/>
  <c r="G228" i="13"/>
  <c r="H228" i="13" s="1"/>
  <c r="G227" i="13"/>
  <c r="H227" i="13" s="1"/>
  <c r="G226" i="13"/>
  <c r="H226" i="13" s="1"/>
  <c r="M226" i="13" s="1"/>
  <c r="G225" i="13"/>
  <c r="H225" i="13" s="1"/>
  <c r="N224" i="13"/>
  <c r="M224" i="13"/>
  <c r="L224" i="13"/>
  <c r="A224" i="13"/>
  <c r="G223" i="13"/>
  <c r="H223" i="13" s="1"/>
  <c r="G222" i="13"/>
  <c r="H222" i="13" s="1"/>
  <c r="G221" i="13"/>
  <c r="H221" i="13" s="1"/>
  <c r="M221" i="13" s="1"/>
  <c r="H220" i="13"/>
  <c r="A219" i="13"/>
  <c r="H218" i="13"/>
  <c r="L218" i="13" s="1"/>
  <c r="N217" i="13"/>
  <c r="M217" i="13"/>
  <c r="L217" i="13"/>
  <c r="A217" i="13"/>
  <c r="G216" i="13"/>
  <c r="H216" i="13" s="1"/>
  <c r="G215" i="13"/>
  <c r="H215" i="13" s="1"/>
  <c r="G214" i="13"/>
  <c r="H214" i="13" s="1"/>
  <c r="G213" i="13"/>
  <c r="H213" i="13" s="1"/>
  <c r="M213" i="13" s="1"/>
  <c r="G212" i="13"/>
  <c r="H212" i="13" s="1"/>
  <c r="G211" i="13"/>
  <c r="H211" i="13" s="1"/>
  <c r="M211" i="13" s="1"/>
  <c r="G210" i="13"/>
  <c r="H210" i="13" s="1"/>
  <c r="G209" i="13"/>
  <c r="H209" i="13" s="1"/>
  <c r="M209" i="13" s="1"/>
  <c r="G208" i="13"/>
  <c r="H208" i="13" s="1"/>
  <c r="N207" i="13"/>
  <c r="M207" i="13"/>
  <c r="L207" i="13"/>
  <c r="A207" i="13"/>
  <c r="H206" i="13"/>
  <c r="M206" i="13" s="1"/>
  <c r="N205" i="13"/>
  <c r="M205" i="13"/>
  <c r="L205" i="13"/>
  <c r="A205" i="13"/>
  <c r="H204" i="13"/>
  <c r="L204" i="13" s="1"/>
  <c r="N203" i="13"/>
  <c r="M203" i="13"/>
  <c r="L203" i="13"/>
  <c r="A203" i="13"/>
  <c r="H202" i="13"/>
  <c r="M202" i="13" s="1"/>
  <c r="H201" i="13"/>
  <c r="M201" i="13" s="1"/>
  <c r="N200" i="13"/>
  <c r="M200" i="13"/>
  <c r="L200" i="13"/>
  <c r="A200" i="13"/>
  <c r="H199" i="13"/>
  <c r="M199" i="13" s="1"/>
  <c r="K198" i="13"/>
  <c r="J198" i="13"/>
  <c r="H198" i="13"/>
  <c r="K197" i="13"/>
  <c r="J197" i="13"/>
  <c r="H197" i="13"/>
  <c r="N196" i="13"/>
  <c r="M196" i="13"/>
  <c r="L196" i="13"/>
  <c r="A196" i="13"/>
  <c r="H195" i="13"/>
  <c r="M195" i="13" s="1"/>
  <c r="H194" i="13"/>
  <c r="M194" i="13" s="1"/>
  <c r="H193" i="13"/>
  <c r="L193" i="13" s="1"/>
  <c r="N192" i="13"/>
  <c r="M192" i="13"/>
  <c r="L192" i="13"/>
  <c r="A192" i="13"/>
  <c r="H191" i="13"/>
  <c r="M191" i="13" s="1"/>
  <c r="H190" i="13"/>
  <c r="M190" i="13" s="1"/>
  <c r="H189" i="13"/>
  <c r="L189" i="13" s="1"/>
  <c r="N188" i="13"/>
  <c r="M188" i="13"/>
  <c r="L188" i="13"/>
  <c r="A188" i="13"/>
  <c r="H187" i="13"/>
  <c r="L187" i="13" s="1"/>
  <c r="H186" i="13"/>
  <c r="M186" i="13" s="1"/>
  <c r="H185" i="13"/>
  <c r="M185" i="13" s="1"/>
  <c r="K184" i="13"/>
  <c r="J184" i="13"/>
  <c r="H184" i="13"/>
  <c r="H183" i="13"/>
  <c r="M183" i="13" s="1"/>
  <c r="H182" i="13"/>
  <c r="L182" i="13" s="1"/>
  <c r="N181" i="13"/>
  <c r="M181" i="13"/>
  <c r="L181" i="13"/>
  <c r="A181" i="13"/>
  <c r="H180" i="13"/>
  <c r="L180" i="13" s="1"/>
  <c r="H179" i="13"/>
  <c r="M179" i="13" s="1"/>
  <c r="H178" i="13"/>
  <c r="M178" i="13" s="1"/>
  <c r="H177" i="13"/>
  <c r="M177" i="13" s="1"/>
  <c r="K176" i="13"/>
  <c r="J176" i="13"/>
  <c r="H176" i="13"/>
  <c r="H175" i="13"/>
  <c r="M175" i="13" s="1"/>
  <c r="H174" i="13"/>
  <c r="L174" i="13" s="1"/>
  <c r="N173" i="13"/>
  <c r="M173" i="13"/>
  <c r="L173" i="13"/>
  <c r="A173" i="13"/>
  <c r="H172" i="13"/>
  <c r="M172" i="13" s="1"/>
  <c r="H171" i="13"/>
  <c r="M171" i="13" s="1"/>
  <c r="H170" i="13"/>
  <c r="M170" i="13" s="1"/>
  <c r="H169" i="13"/>
  <c r="L169" i="13" s="1"/>
  <c r="K168" i="13"/>
  <c r="J168" i="13"/>
  <c r="H168" i="13"/>
  <c r="H167" i="13"/>
  <c r="L167" i="13" s="1"/>
  <c r="N166" i="13"/>
  <c r="M166" i="13"/>
  <c r="L166" i="13"/>
  <c r="A166" i="13"/>
  <c r="H165" i="13"/>
  <c r="M165" i="13" s="1"/>
  <c r="K164" i="13"/>
  <c r="J164" i="13"/>
  <c r="H164" i="13"/>
  <c r="H163" i="13"/>
  <c r="H162" i="13"/>
  <c r="N161" i="13"/>
  <c r="M161" i="13"/>
  <c r="L161" i="13"/>
  <c r="A161" i="13"/>
  <c r="H160" i="13"/>
  <c r="M160" i="13" s="1"/>
  <c r="K159" i="13"/>
  <c r="J159" i="13"/>
  <c r="H159" i="13"/>
  <c r="K158" i="13"/>
  <c r="J158" i="13"/>
  <c r="H158" i="13"/>
  <c r="H157" i="13"/>
  <c r="H156" i="13"/>
  <c r="M156" i="13" s="1"/>
  <c r="H155" i="13"/>
  <c r="H154" i="13"/>
  <c r="M154" i="13" s="1"/>
  <c r="N153" i="13"/>
  <c r="M153" i="13"/>
  <c r="L153" i="13"/>
  <c r="A153" i="13"/>
  <c r="H152" i="13"/>
  <c r="M152" i="13" s="1"/>
  <c r="K151" i="13"/>
  <c r="J151" i="13"/>
  <c r="H151" i="13"/>
  <c r="K150" i="13"/>
  <c r="J150" i="13"/>
  <c r="H150" i="13"/>
  <c r="H149" i="13"/>
  <c r="M149" i="13" s="1"/>
  <c r="H148" i="13"/>
  <c r="M148" i="13" s="1"/>
  <c r="N147" i="13"/>
  <c r="M147" i="13"/>
  <c r="L147" i="13"/>
  <c r="A147" i="13"/>
  <c r="H146" i="13"/>
  <c r="M146" i="13" s="1"/>
  <c r="K145" i="13"/>
  <c r="J145" i="13"/>
  <c r="H145" i="13"/>
  <c r="K144" i="13"/>
  <c r="J144" i="13"/>
  <c r="H144" i="13"/>
  <c r="H143" i="13"/>
  <c r="M143" i="13" s="1"/>
  <c r="H142" i="13"/>
  <c r="L142" i="13" s="1"/>
  <c r="N141" i="13"/>
  <c r="M141" i="13"/>
  <c r="L141" i="13"/>
  <c r="A141" i="13"/>
  <c r="N140" i="13"/>
  <c r="M140" i="13"/>
  <c r="L140" i="13"/>
  <c r="A140" i="13"/>
  <c r="A139" i="13"/>
  <c r="G138" i="13"/>
  <c r="H138" i="13" s="1"/>
  <c r="M138" i="13" s="1"/>
  <c r="M137" i="13"/>
  <c r="L137" i="13"/>
  <c r="A137" i="13"/>
  <c r="G136" i="13"/>
  <c r="H136" i="13" s="1"/>
  <c r="G135" i="13"/>
  <c r="H135" i="13" s="1"/>
  <c r="G134" i="13"/>
  <c r="H134" i="13" s="1"/>
  <c r="M134" i="13" s="1"/>
  <c r="G133" i="13"/>
  <c r="H133" i="13" s="1"/>
  <c r="G132" i="13"/>
  <c r="H132" i="13" s="1"/>
  <c r="G131" i="13"/>
  <c r="H131" i="13" s="1"/>
  <c r="G130" i="13"/>
  <c r="H130" i="13" s="1"/>
  <c r="M129" i="13"/>
  <c r="L129" i="13"/>
  <c r="A129" i="13"/>
  <c r="G128" i="13"/>
  <c r="H128" i="13" s="1"/>
  <c r="L128" i="13" s="1"/>
  <c r="G127" i="13"/>
  <c r="H127" i="13" s="1"/>
  <c r="G126" i="13"/>
  <c r="H126" i="13" s="1"/>
  <c r="L126" i="13" s="1"/>
  <c r="G125" i="13"/>
  <c r="H125" i="13" s="1"/>
  <c r="M125" i="13" s="1"/>
  <c r="G124" i="13"/>
  <c r="H124" i="13" s="1"/>
  <c r="L124" i="13" s="1"/>
  <c r="N123" i="13"/>
  <c r="M123" i="13"/>
  <c r="L123" i="13"/>
  <c r="A123" i="13"/>
  <c r="A122" i="13"/>
  <c r="H121" i="13"/>
  <c r="M121" i="13" s="1"/>
  <c r="H120" i="13"/>
  <c r="H119" i="13"/>
  <c r="M119" i="13" s="1"/>
  <c r="H118" i="13"/>
  <c r="M118" i="13" s="1"/>
  <c r="H117" i="13"/>
  <c r="M117" i="13" s="1"/>
  <c r="H116" i="13"/>
  <c r="H115" i="13"/>
  <c r="M115" i="13" s="1"/>
  <c r="G114" i="13"/>
  <c r="H114" i="13" s="1"/>
  <c r="L114" i="13" s="1"/>
  <c r="G113" i="13"/>
  <c r="H113" i="13" s="1"/>
  <c r="H112" i="13"/>
  <c r="M112" i="13" s="1"/>
  <c r="H111" i="13"/>
  <c r="M111" i="13" s="1"/>
  <c r="H110" i="13"/>
  <c r="N109" i="13"/>
  <c r="M109" i="13"/>
  <c r="L109" i="13"/>
  <c r="A109" i="13"/>
  <c r="H108" i="13"/>
  <c r="M108" i="13" s="1"/>
  <c r="N107" i="13"/>
  <c r="M107" i="13"/>
  <c r="L107" i="13"/>
  <c r="A107" i="13"/>
  <c r="H106" i="13"/>
  <c r="M106" i="13" s="1"/>
  <c r="H105" i="13"/>
  <c r="M105" i="13" s="1"/>
  <c r="H104" i="13"/>
  <c r="H103" i="13"/>
  <c r="M103" i="13" s="1"/>
  <c r="H102" i="13"/>
  <c r="M102" i="13" s="1"/>
  <c r="H101" i="13"/>
  <c r="L101" i="13" s="1"/>
  <c r="H100" i="13"/>
  <c r="H99" i="13"/>
  <c r="M99" i="13" s="1"/>
  <c r="H98" i="13"/>
  <c r="M98" i="13" s="1"/>
  <c r="N97" i="13"/>
  <c r="M97" i="13"/>
  <c r="L97" i="13"/>
  <c r="A97" i="13"/>
  <c r="A96" i="13"/>
  <c r="H95" i="13"/>
  <c r="M95" i="13" s="1"/>
  <c r="H94" i="13"/>
  <c r="M94" i="13" s="1"/>
  <c r="N93" i="13"/>
  <c r="M93" i="13"/>
  <c r="L93" i="13"/>
  <c r="A93" i="13"/>
  <c r="H92" i="13"/>
  <c r="M92" i="13" s="1"/>
  <c r="N91" i="13"/>
  <c r="M91" i="13"/>
  <c r="L91" i="13"/>
  <c r="A91" i="13"/>
  <c r="H90" i="13"/>
  <c r="N89" i="13"/>
  <c r="M89" i="13"/>
  <c r="L89" i="13"/>
  <c r="A89" i="13"/>
  <c r="G88" i="13"/>
  <c r="H88" i="13" s="1"/>
  <c r="M88" i="13" s="1"/>
  <c r="N87" i="13"/>
  <c r="M87" i="13"/>
  <c r="L87" i="13"/>
  <c r="A87" i="13"/>
  <c r="H86" i="13"/>
  <c r="L86" i="13" s="1"/>
  <c r="N85" i="13"/>
  <c r="M85" i="13"/>
  <c r="L85" i="13"/>
  <c r="A85" i="13"/>
  <c r="H84" i="13"/>
  <c r="N83" i="13"/>
  <c r="M83" i="13"/>
  <c r="L83" i="13"/>
  <c r="A83" i="13"/>
  <c r="A82" i="13"/>
  <c r="H81" i="13"/>
  <c r="M81" i="13" s="1"/>
  <c r="H80" i="13"/>
  <c r="N79" i="13"/>
  <c r="M79" i="13"/>
  <c r="L79" i="13"/>
  <c r="A79" i="13"/>
  <c r="H78" i="13"/>
  <c r="M78" i="13" s="1"/>
  <c r="H77" i="13"/>
  <c r="M77" i="13" s="1"/>
  <c r="H76" i="13"/>
  <c r="M76" i="13" s="1"/>
  <c r="H75" i="13"/>
  <c r="H74" i="13"/>
  <c r="M74" i="13" s="1"/>
  <c r="H73" i="13"/>
  <c r="L73" i="13" s="1"/>
  <c r="H72" i="13"/>
  <c r="M72" i="13" s="1"/>
  <c r="H71" i="13"/>
  <c r="H70" i="13"/>
  <c r="M70" i="13" s="1"/>
  <c r="H69" i="13"/>
  <c r="L69" i="13" s="1"/>
  <c r="N68" i="13"/>
  <c r="M68" i="13"/>
  <c r="L68" i="13"/>
  <c r="A68" i="13"/>
  <c r="H67" i="13"/>
  <c r="N66" i="13"/>
  <c r="M66" i="13"/>
  <c r="L66" i="13"/>
  <c r="A66" i="13"/>
  <c r="H65" i="13"/>
  <c r="M65" i="13" s="1"/>
  <c r="N64" i="13"/>
  <c r="M64" i="13"/>
  <c r="L64" i="13"/>
  <c r="A64" i="13"/>
  <c r="H63" i="13"/>
  <c r="L63" i="13" s="1"/>
  <c r="N62" i="13"/>
  <c r="M62" i="13"/>
  <c r="L62" i="13"/>
  <c r="A62" i="13"/>
  <c r="A61" i="13"/>
  <c r="G50" i="13"/>
  <c r="H50" i="13" s="1"/>
  <c r="G49" i="13"/>
  <c r="H49" i="13" s="1"/>
  <c r="G48" i="13"/>
  <c r="H48" i="13" s="1"/>
  <c r="G47" i="13"/>
  <c r="H47" i="13" s="1"/>
  <c r="L47" i="13" s="1"/>
  <c r="G46" i="13"/>
  <c r="H46" i="13" s="1"/>
  <c r="G45" i="13"/>
  <c r="H45" i="13" s="1"/>
  <c r="G44" i="13"/>
  <c r="H44" i="13" s="1"/>
  <c r="G43" i="13"/>
  <c r="H43" i="13" s="1"/>
  <c r="M43" i="13" s="1"/>
  <c r="G42" i="13"/>
  <c r="H42" i="13" s="1"/>
  <c r="A42" i="13"/>
  <c r="A43" i="13" s="1"/>
  <c r="A31" i="13"/>
  <c r="A30" i="13"/>
  <c r="A29" i="13"/>
  <c r="A28" i="13"/>
  <c r="K200" i="11"/>
  <c r="J200" i="11"/>
  <c r="K199" i="11"/>
  <c r="J199" i="11"/>
  <c r="K186" i="11"/>
  <c r="J186" i="11"/>
  <c r="K178" i="11"/>
  <c r="J178" i="11"/>
  <c r="K170" i="11"/>
  <c r="J170" i="11"/>
  <c r="K166" i="11"/>
  <c r="J166" i="11"/>
  <c r="K161" i="11"/>
  <c r="J161" i="11"/>
  <c r="K160" i="11"/>
  <c r="J160" i="11"/>
  <c r="K153" i="11"/>
  <c r="J153" i="11"/>
  <c r="K152" i="11"/>
  <c r="J152" i="11"/>
  <c r="K147" i="11"/>
  <c r="J147" i="11"/>
  <c r="K146" i="11"/>
  <c r="J146" i="11"/>
  <c r="H69" i="11"/>
  <c r="L66" i="11"/>
  <c r="M66" i="11"/>
  <c r="N66" i="11"/>
  <c r="L67" i="11"/>
  <c r="M67" i="11"/>
  <c r="L68" i="11"/>
  <c r="M68" i="11"/>
  <c r="N68" i="11"/>
  <c r="L69" i="11"/>
  <c r="N69" i="11" s="1"/>
  <c r="M69" i="11"/>
  <c r="L70" i="11"/>
  <c r="M70" i="11"/>
  <c r="N70" i="11"/>
  <c r="L71" i="11"/>
  <c r="M71" i="11"/>
  <c r="L72" i="11"/>
  <c r="N72" i="11" s="1"/>
  <c r="M72" i="11"/>
  <c r="L73" i="11"/>
  <c r="M73" i="11"/>
  <c r="N73" i="11"/>
  <c r="L74" i="11"/>
  <c r="M74" i="11"/>
  <c r="N74" i="11"/>
  <c r="L75" i="11"/>
  <c r="N75" i="11" s="1"/>
  <c r="M75" i="11"/>
  <c r="L76" i="11"/>
  <c r="M76" i="11"/>
  <c r="L77" i="11"/>
  <c r="N77" i="11" s="1"/>
  <c r="M77" i="11"/>
  <c r="M104" i="11"/>
  <c r="G293" i="11"/>
  <c r="H293" i="11" s="1"/>
  <c r="G291" i="11"/>
  <c r="H291" i="11" s="1"/>
  <c r="L291" i="11" s="1"/>
  <c r="G290" i="11"/>
  <c r="H290" i="11" s="1"/>
  <c r="G288" i="11"/>
  <c r="H288" i="11" s="1"/>
  <c r="G287" i="11"/>
  <c r="H287" i="11" s="1"/>
  <c r="M287" i="11" s="1"/>
  <c r="G286" i="11"/>
  <c r="H286" i="11" s="1"/>
  <c r="G285" i="11"/>
  <c r="H285" i="11" s="1"/>
  <c r="M285" i="11" s="1"/>
  <c r="G284" i="11"/>
  <c r="H284" i="11" s="1"/>
  <c r="G283" i="11"/>
  <c r="H283" i="11" s="1"/>
  <c r="L283" i="11" s="1"/>
  <c r="G282" i="11"/>
  <c r="H282" i="11" s="1"/>
  <c r="G281" i="11"/>
  <c r="H281" i="11" s="1"/>
  <c r="L281" i="11" s="1"/>
  <c r="G280" i="11"/>
  <c r="H280" i="11" s="1"/>
  <c r="M280" i="11" s="1"/>
  <c r="G279" i="11"/>
  <c r="H279" i="11" s="1"/>
  <c r="G278" i="11"/>
  <c r="H278" i="11" s="1"/>
  <c r="M278" i="11" s="1"/>
  <c r="G277" i="11"/>
  <c r="H277" i="11" s="1"/>
  <c r="G276" i="11"/>
  <c r="H276" i="11" s="1"/>
  <c r="L276" i="11" s="1"/>
  <c r="G273" i="11"/>
  <c r="H273" i="11" s="1"/>
  <c r="G271" i="11"/>
  <c r="H271" i="11" s="1"/>
  <c r="L271" i="11" s="1"/>
  <c r="G270" i="11"/>
  <c r="H270" i="11" s="1"/>
  <c r="G269" i="11"/>
  <c r="H269" i="11" s="1"/>
  <c r="G267" i="11"/>
  <c r="H267" i="11" s="1"/>
  <c r="M267" i="11" s="1"/>
  <c r="G265" i="11"/>
  <c r="H265" i="11" s="1"/>
  <c r="G264" i="11"/>
  <c r="H264" i="11" s="1"/>
  <c r="M264" i="11" s="1"/>
  <c r="G263" i="11"/>
  <c r="H263" i="11" s="1"/>
  <c r="G262" i="11"/>
  <c r="H262" i="11" s="1"/>
  <c r="L262" i="11" s="1"/>
  <c r="G261" i="11"/>
  <c r="H261" i="11" s="1"/>
  <c r="G260" i="11"/>
  <c r="H260" i="11" s="1"/>
  <c r="L260" i="11" s="1"/>
  <c r="G257" i="11"/>
  <c r="H257" i="11" s="1"/>
  <c r="M257" i="11" s="1"/>
  <c r="G250" i="11"/>
  <c r="H250" i="11" s="1"/>
  <c r="G249" i="11"/>
  <c r="H249" i="11" s="1"/>
  <c r="L249" i="11" s="1"/>
  <c r="G239" i="11"/>
  <c r="H239" i="11" s="1"/>
  <c r="G238" i="11"/>
  <c r="H238" i="11" s="1"/>
  <c r="L238" i="11" s="1"/>
  <c r="G237" i="11"/>
  <c r="H237" i="11" s="1"/>
  <c r="M237" i="11" s="1"/>
  <c r="G236" i="11"/>
  <c r="H236" i="11" s="1"/>
  <c r="G235" i="11"/>
  <c r="H235" i="11" s="1"/>
  <c r="M235" i="11" s="1"/>
  <c r="G233" i="11"/>
  <c r="H233" i="11" s="1"/>
  <c r="G232" i="11"/>
  <c r="H232" i="11" s="1"/>
  <c r="L232" i="11" s="1"/>
  <c r="G231" i="11"/>
  <c r="H231" i="11" s="1"/>
  <c r="G230" i="11"/>
  <c r="H230" i="11" s="1"/>
  <c r="L230" i="11" s="1"/>
  <c r="G229" i="11"/>
  <c r="H229" i="11" s="1"/>
  <c r="G228" i="11"/>
  <c r="H228" i="11" s="1"/>
  <c r="G227" i="11"/>
  <c r="H227" i="11" s="1"/>
  <c r="M227" i="11" s="1"/>
  <c r="G225" i="11"/>
  <c r="H225" i="11" s="1"/>
  <c r="G224" i="11"/>
  <c r="H224" i="11" s="1"/>
  <c r="M224" i="11" s="1"/>
  <c r="G223" i="11"/>
  <c r="H223" i="11" s="1"/>
  <c r="G218" i="11"/>
  <c r="H218" i="11" s="1"/>
  <c r="L218" i="11" s="1"/>
  <c r="G217" i="11"/>
  <c r="H217" i="11" s="1"/>
  <c r="M217" i="11" s="1"/>
  <c r="G216" i="11"/>
  <c r="H216" i="11" s="1"/>
  <c r="G215" i="11"/>
  <c r="H215" i="11" s="1"/>
  <c r="M215" i="11" s="1"/>
  <c r="G214" i="11"/>
  <c r="H214" i="11" s="1"/>
  <c r="G213" i="11"/>
  <c r="H213" i="11" s="1"/>
  <c r="L213" i="11" s="1"/>
  <c r="G212" i="11"/>
  <c r="H212" i="11" s="1"/>
  <c r="G211" i="11"/>
  <c r="H211" i="11" s="1"/>
  <c r="L211" i="11" s="1"/>
  <c r="G210" i="11"/>
  <c r="H210" i="11" s="1"/>
  <c r="G140" i="11"/>
  <c r="H140" i="11" s="1"/>
  <c r="L140" i="11" s="1"/>
  <c r="G138" i="11"/>
  <c r="H138" i="11" s="1"/>
  <c r="G137" i="11"/>
  <c r="H137" i="11" s="1"/>
  <c r="L137" i="11" s="1"/>
  <c r="G136" i="11"/>
  <c r="H136" i="11" s="1"/>
  <c r="G135" i="11"/>
  <c r="H135" i="11" s="1"/>
  <c r="G134" i="11"/>
  <c r="H134" i="11" s="1"/>
  <c r="M134" i="11" s="1"/>
  <c r="G133" i="11"/>
  <c r="H133" i="11" s="1"/>
  <c r="G132" i="11"/>
  <c r="H132" i="11" s="1"/>
  <c r="L132" i="11" s="1"/>
  <c r="G130" i="11"/>
  <c r="H130" i="11" s="1"/>
  <c r="G129" i="11"/>
  <c r="H129" i="11" s="1"/>
  <c r="L129" i="11" s="1"/>
  <c r="G128" i="11"/>
  <c r="H128" i="11" s="1"/>
  <c r="G127" i="11"/>
  <c r="H127" i="11" s="1"/>
  <c r="G126" i="11"/>
  <c r="H126" i="11" s="1"/>
  <c r="M126" i="11" s="1"/>
  <c r="G116" i="11"/>
  <c r="H116" i="11" s="1"/>
  <c r="G115" i="11"/>
  <c r="H115" i="11" s="1"/>
  <c r="M115" i="11" s="1"/>
  <c r="G90" i="11"/>
  <c r="H90" i="11" s="1"/>
  <c r="M90" i="11" s="1"/>
  <c r="H254" i="11"/>
  <c r="H253" i="11"/>
  <c r="M253" i="11" s="1"/>
  <c r="H252" i="11"/>
  <c r="H251" i="11"/>
  <c r="L251" i="11" s="1"/>
  <c r="H248" i="11"/>
  <c r="H247" i="11"/>
  <c r="H246" i="11"/>
  <c r="M246" i="11" s="1"/>
  <c r="H245" i="11"/>
  <c r="H244" i="11"/>
  <c r="M244" i="11" s="1"/>
  <c r="H243" i="11"/>
  <c r="H242" i="11"/>
  <c r="L242" i="11" s="1"/>
  <c r="H222" i="11"/>
  <c r="L222" i="11" s="1"/>
  <c r="H220" i="11"/>
  <c r="H208" i="11"/>
  <c r="H206" i="11"/>
  <c r="M206" i="11" s="1"/>
  <c r="H204" i="11"/>
  <c r="H203" i="11"/>
  <c r="M203" i="11" s="1"/>
  <c r="H201" i="11"/>
  <c r="H200" i="11"/>
  <c r="L200" i="11" s="1"/>
  <c r="H199" i="11"/>
  <c r="H197" i="11"/>
  <c r="L197" i="11" s="1"/>
  <c r="H196" i="11"/>
  <c r="M196" i="11" s="1"/>
  <c r="H195" i="11"/>
  <c r="H193" i="11"/>
  <c r="M193" i="11" s="1"/>
  <c r="H192" i="11"/>
  <c r="H191" i="11"/>
  <c r="L191" i="11" s="1"/>
  <c r="H189" i="11"/>
  <c r="H188" i="11"/>
  <c r="L188" i="11" s="1"/>
  <c r="H187" i="11"/>
  <c r="H186" i="11"/>
  <c r="H185" i="11"/>
  <c r="M185" i="11" s="1"/>
  <c r="H184" i="11"/>
  <c r="H182" i="11"/>
  <c r="M182" i="11" s="1"/>
  <c r="H181" i="11"/>
  <c r="H180" i="11"/>
  <c r="L180" i="11" s="1"/>
  <c r="H179" i="11"/>
  <c r="H178" i="11"/>
  <c r="L178" i="11" s="1"/>
  <c r="H177" i="11"/>
  <c r="M177" i="11" s="1"/>
  <c r="H176" i="11"/>
  <c r="H174" i="11"/>
  <c r="M174" i="11" s="1"/>
  <c r="H173" i="11"/>
  <c r="H172" i="11"/>
  <c r="L172" i="11" s="1"/>
  <c r="H171" i="11"/>
  <c r="H170" i="11"/>
  <c r="L170" i="11" s="1"/>
  <c r="H169" i="11"/>
  <c r="H167" i="11"/>
  <c r="H166" i="11"/>
  <c r="M166" i="11" s="1"/>
  <c r="H165" i="11"/>
  <c r="H164" i="11"/>
  <c r="M164" i="11" s="1"/>
  <c r="H162" i="11"/>
  <c r="H161" i="11"/>
  <c r="H160" i="11"/>
  <c r="H159" i="11"/>
  <c r="L159" i="11" s="1"/>
  <c r="H158" i="11"/>
  <c r="M158" i="11" s="1"/>
  <c r="H157" i="11"/>
  <c r="H156" i="11"/>
  <c r="M156" i="11" s="1"/>
  <c r="H154" i="11"/>
  <c r="H153" i="11"/>
  <c r="L153" i="11" s="1"/>
  <c r="H152" i="11"/>
  <c r="H151" i="11"/>
  <c r="L151" i="11" s="1"/>
  <c r="H150" i="11"/>
  <c r="H148" i="11"/>
  <c r="H147" i="11"/>
  <c r="M147" i="11" s="1"/>
  <c r="H146" i="11"/>
  <c r="H145" i="11"/>
  <c r="M145" i="11" s="1"/>
  <c r="H144" i="11"/>
  <c r="H123" i="11"/>
  <c r="H122" i="11"/>
  <c r="M122" i="11" s="1"/>
  <c r="H121" i="11"/>
  <c r="H120" i="11"/>
  <c r="L120" i="11" s="1"/>
  <c r="H119" i="11"/>
  <c r="H118" i="11"/>
  <c r="L118" i="11" s="1"/>
  <c r="H117" i="11"/>
  <c r="M117" i="11" s="1"/>
  <c r="H114" i="11"/>
  <c r="H113" i="11"/>
  <c r="L113" i="11" s="1"/>
  <c r="H112" i="11"/>
  <c r="H110" i="11"/>
  <c r="L110" i="11" s="1"/>
  <c r="H108" i="11"/>
  <c r="H107" i="11"/>
  <c r="H106" i="11"/>
  <c r="M106" i="11" s="1"/>
  <c r="H105" i="11"/>
  <c r="M105" i="11" s="1"/>
  <c r="H104" i="11"/>
  <c r="L104" i="11" s="1"/>
  <c r="H103" i="11"/>
  <c r="M103" i="11" s="1"/>
  <c r="H102" i="11"/>
  <c r="M102" i="11" s="1"/>
  <c r="H101" i="11"/>
  <c r="M101" i="11" s="1"/>
  <c r="H100" i="11"/>
  <c r="M100" i="11" s="1"/>
  <c r="H97" i="11"/>
  <c r="L97" i="11" s="1"/>
  <c r="H96" i="11"/>
  <c r="M96" i="11" s="1"/>
  <c r="H94" i="11"/>
  <c r="L94" i="11" s="1"/>
  <c r="H92" i="11"/>
  <c r="M92" i="11" s="1"/>
  <c r="H88" i="11"/>
  <c r="M88" i="11" s="1"/>
  <c r="H86" i="11"/>
  <c r="M86" i="11" s="1"/>
  <c r="H83" i="11"/>
  <c r="M83" i="11" s="1"/>
  <c r="H82" i="11"/>
  <c r="M82" i="11" s="1"/>
  <c r="H80" i="11"/>
  <c r="L80" i="11" s="1"/>
  <c r="H79" i="11"/>
  <c r="M79" i="11" s="1"/>
  <c r="H78" i="11"/>
  <c r="L78" i="11" s="1"/>
  <c r="H77" i="11"/>
  <c r="H76" i="11"/>
  <c r="H75" i="11"/>
  <c r="H74" i="11"/>
  <c r="H73" i="11"/>
  <c r="H72" i="11"/>
  <c r="H71" i="11"/>
  <c r="H67" i="11"/>
  <c r="H65" i="11"/>
  <c r="M65" i="11" s="1"/>
  <c r="H63" i="11"/>
  <c r="M63" i="11" s="1"/>
  <c r="H60" i="11"/>
  <c r="M60" i="11" s="1"/>
  <c r="H59" i="11"/>
  <c r="M59" i="11" s="1"/>
  <c r="H57" i="11"/>
  <c r="M57" i="11" s="1"/>
  <c r="H55" i="11"/>
  <c r="L55" i="11" s="1"/>
  <c r="H53" i="11"/>
  <c r="M53" i="11" s="1"/>
  <c r="N256" i="11"/>
  <c r="M256" i="11"/>
  <c r="L256" i="11"/>
  <c r="N272" i="11"/>
  <c r="M272" i="11"/>
  <c r="L272" i="11"/>
  <c r="L289" i="11"/>
  <c r="M289" i="11"/>
  <c r="N289" i="11"/>
  <c r="L292" i="11"/>
  <c r="M292" i="11"/>
  <c r="N292" i="11"/>
  <c r="L266" i="11"/>
  <c r="M266" i="11"/>
  <c r="N266" i="11"/>
  <c r="L226" i="11"/>
  <c r="M226" i="11"/>
  <c r="N226" i="11"/>
  <c r="L149" i="11"/>
  <c r="M149" i="11"/>
  <c r="N149" i="11"/>
  <c r="L155" i="11"/>
  <c r="M155" i="11"/>
  <c r="N155" i="11"/>
  <c r="L163" i="11"/>
  <c r="M163" i="11"/>
  <c r="N163" i="11"/>
  <c r="L168" i="11"/>
  <c r="M168" i="11"/>
  <c r="N168" i="11"/>
  <c r="L175" i="11"/>
  <c r="M175" i="11"/>
  <c r="N175" i="11"/>
  <c r="L183" i="11"/>
  <c r="M183" i="11"/>
  <c r="N183" i="11"/>
  <c r="L190" i="11"/>
  <c r="M190" i="11"/>
  <c r="N190" i="11"/>
  <c r="L194" i="11"/>
  <c r="M194" i="11"/>
  <c r="N194" i="11"/>
  <c r="L198" i="11"/>
  <c r="M198" i="11"/>
  <c r="N198" i="11"/>
  <c r="L202" i="11"/>
  <c r="M202" i="11"/>
  <c r="N202" i="11"/>
  <c r="L205" i="11"/>
  <c r="M205" i="11"/>
  <c r="N205" i="11"/>
  <c r="L207" i="11"/>
  <c r="M207" i="11"/>
  <c r="N207" i="11"/>
  <c r="L209" i="11"/>
  <c r="M209" i="11"/>
  <c r="N209" i="11"/>
  <c r="L219" i="11"/>
  <c r="M219" i="11"/>
  <c r="N219" i="11"/>
  <c r="L131" i="11"/>
  <c r="M131" i="11"/>
  <c r="L139" i="11"/>
  <c r="M139" i="11"/>
  <c r="L109" i="11"/>
  <c r="M109" i="11"/>
  <c r="N109" i="11"/>
  <c r="L111" i="11"/>
  <c r="M111" i="11"/>
  <c r="N111" i="11"/>
  <c r="L89" i="11"/>
  <c r="M89" i="11"/>
  <c r="N89" i="11"/>
  <c r="L91" i="11"/>
  <c r="M91" i="11"/>
  <c r="N91" i="11"/>
  <c r="L93" i="11"/>
  <c r="M93" i="11"/>
  <c r="N93" i="11"/>
  <c r="L95" i="11"/>
  <c r="M95" i="11"/>
  <c r="N95" i="11"/>
  <c r="L81" i="11"/>
  <c r="M81" i="11"/>
  <c r="N81" i="11"/>
  <c r="L56" i="11"/>
  <c r="M56" i="11"/>
  <c r="N56" i="11"/>
  <c r="L58" i="11"/>
  <c r="M58" i="11"/>
  <c r="N58" i="11"/>
  <c r="L54" i="11"/>
  <c r="M54" i="11"/>
  <c r="N54" i="11"/>
  <c r="G50" i="11"/>
  <c r="H50" i="11" s="1"/>
  <c r="M50" i="11" s="1"/>
  <c r="A57" i="11" l="1"/>
  <c r="A59" i="11"/>
  <c r="L199" i="13"/>
  <c r="N199" i="13" s="1"/>
  <c r="L53" i="13"/>
  <c r="N53" i="13" s="1"/>
  <c r="M55" i="13"/>
  <c r="N55" i="13" s="1"/>
  <c r="L59" i="13"/>
  <c r="N59" i="13" s="1"/>
  <c r="L60" i="13"/>
  <c r="N60" i="13" s="1"/>
  <c r="L57" i="13"/>
  <c r="N57" i="13" s="1"/>
  <c r="M145" i="13"/>
  <c r="L81" i="13"/>
  <c r="N81" i="13" s="1"/>
  <c r="M86" i="13"/>
  <c r="N86" i="13" s="1"/>
  <c r="L160" i="13"/>
  <c r="N160" i="13" s="1"/>
  <c r="L164" i="13"/>
  <c r="M218" i="13"/>
  <c r="N218" i="13" s="1"/>
  <c r="M242" i="13"/>
  <c r="M167" i="13"/>
  <c r="N167" i="13" s="1"/>
  <c r="L94" i="13"/>
  <c r="N94" i="13" s="1"/>
  <c r="L121" i="13"/>
  <c r="N121" i="13" s="1"/>
  <c r="L146" i="13"/>
  <c r="N146" i="13" s="1"/>
  <c r="L150" i="13"/>
  <c r="M151" i="13"/>
  <c r="L158" i="13"/>
  <c r="M176" i="13"/>
  <c r="L197" i="13"/>
  <c r="M198" i="13"/>
  <c r="L243" i="13"/>
  <c r="N243" i="13" s="1"/>
  <c r="M275" i="13"/>
  <c r="N275" i="13" s="1"/>
  <c r="M285" i="13"/>
  <c r="N285" i="13" s="1"/>
  <c r="M101" i="13"/>
  <c r="N101" i="13" s="1"/>
  <c r="L178" i="13"/>
  <c r="N178" i="13" s="1"/>
  <c r="M182" i="13"/>
  <c r="N182" i="13" s="1"/>
  <c r="M252" i="13"/>
  <c r="N252" i="13" s="1"/>
  <c r="L156" i="13"/>
  <c r="N156" i="13" s="1"/>
  <c r="M164" i="13"/>
  <c r="L165" i="13"/>
  <c r="N165" i="13" s="1"/>
  <c r="L168" i="13"/>
  <c r="L170" i="13"/>
  <c r="N170" i="13" s="1"/>
  <c r="L183" i="13"/>
  <c r="N183" i="13" s="1"/>
  <c r="M189" i="13"/>
  <c r="N189" i="13" s="1"/>
  <c r="M283" i="13"/>
  <c r="N283" i="13" s="1"/>
  <c r="L130" i="13"/>
  <c r="M130" i="13"/>
  <c r="M63" i="13"/>
  <c r="N63" i="13" s="1"/>
  <c r="M73" i="13"/>
  <c r="N73" i="13" s="1"/>
  <c r="L105" i="13"/>
  <c r="N105" i="13" s="1"/>
  <c r="M114" i="13"/>
  <c r="N114" i="13" s="1"/>
  <c r="M142" i="13"/>
  <c r="N142" i="13" s="1"/>
  <c r="M144" i="13"/>
  <c r="L149" i="13"/>
  <c r="N149" i="13" s="1"/>
  <c r="M158" i="13"/>
  <c r="M184" i="13"/>
  <c r="L194" i="13"/>
  <c r="N194" i="13" s="1"/>
  <c r="L209" i="13"/>
  <c r="N209" i="13" s="1"/>
  <c r="L226" i="13"/>
  <c r="N226" i="13" s="1"/>
  <c r="L249" i="13"/>
  <c r="N249" i="13" s="1"/>
  <c r="M150" i="13"/>
  <c r="M47" i="13"/>
  <c r="N47" i="13" s="1"/>
  <c r="M69" i="13"/>
  <c r="N69" i="13" s="1"/>
  <c r="L72" i="13"/>
  <c r="N72" i="13" s="1"/>
  <c r="L74" i="13"/>
  <c r="N74" i="13" s="1"/>
  <c r="L111" i="13"/>
  <c r="N111" i="13" s="1"/>
  <c r="L115" i="13"/>
  <c r="N115" i="13" s="1"/>
  <c r="L151" i="13"/>
  <c r="L152" i="13"/>
  <c r="N152" i="13" s="1"/>
  <c r="L230" i="13"/>
  <c r="N230" i="13" s="1"/>
  <c r="M246" i="13"/>
  <c r="N246" i="13" s="1"/>
  <c r="M248" i="13"/>
  <c r="N248" i="13" s="1"/>
  <c r="M277" i="13"/>
  <c r="N277" i="13" s="1"/>
  <c r="M132" i="13"/>
  <c r="L132" i="13"/>
  <c r="M278" i="13"/>
  <c r="L278" i="13"/>
  <c r="M284" i="13"/>
  <c r="L284" i="13"/>
  <c r="L49" i="13"/>
  <c r="M49" i="13"/>
  <c r="M136" i="13"/>
  <c r="L136" i="13"/>
  <c r="M215" i="13"/>
  <c r="L215" i="13"/>
  <c r="M268" i="13"/>
  <c r="L268" i="13"/>
  <c r="M276" i="13"/>
  <c r="L276" i="13"/>
  <c r="L210" i="13"/>
  <c r="M210" i="13"/>
  <c r="M223" i="13"/>
  <c r="L223" i="13"/>
  <c r="M45" i="13"/>
  <c r="L45" i="13"/>
  <c r="M127" i="13"/>
  <c r="L127" i="13"/>
  <c r="M286" i="13"/>
  <c r="L286" i="13"/>
  <c r="L43" i="13"/>
  <c r="N43" i="13" s="1"/>
  <c r="L76" i="13"/>
  <c r="N76" i="13" s="1"/>
  <c r="L77" i="13"/>
  <c r="N77" i="13" s="1"/>
  <c r="L92" i="13"/>
  <c r="N92" i="13" s="1"/>
  <c r="L98" i="13"/>
  <c r="N98" i="13" s="1"/>
  <c r="L102" i="13"/>
  <c r="N102" i="13" s="1"/>
  <c r="L106" i="13"/>
  <c r="N106" i="13" s="1"/>
  <c r="L112" i="13"/>
  <c r="N112" i="13" s="1"/>
  <c r="L117" i="13"/>
  <c r="N117" i="13" s="1"/>
  <c r="L118" i="13"/>
  <c r="N118" i="13" s="1"/>
  <c r="M126" i="13"/>
  <c r="N126" i="13" s="1"/>
  <c r="L134" i="13"/>
  <c r="N134" i="13" s="1"/>
  <c r="L148" i="13"/>
  <c r="N148" i="13" s="1"/>
  <c r="L154" i="13"/>
  <c r="N154" i="13" s="1"/>
  <c r="L159" i="13"/>
  <c r="L175" i="13"/>
  <c r="N175" i="13" s="1"/>
  <c r="L177" i="13"/>
  <c r="N177" i="13" s="1"/>
  <c r="M180" i="13"/>
  <c r="N180" i="13" s="1"/>
  <c r="L184" i="13"/>
  <c r="L206" i="13"/>
  <c r="N206" i="13" s="1"/>
  <c r="L211" i="13"/>
  <c r="N211" i="13" s="1"/>
  <c r="L213" i="13"/>
  <c r="N213" i="13" s="1"/>
  <c r="L221" i="13"/>
  <c r="N221" i="13" s="1"/>
  <c r="L240" i="13"/>
  <c r="N240" i="13" s="1"/>
  <c r="L244" i="13"/>
  <c r="N244" i="13" s="1"/>
  <c r="L250" i="13"/>
  <c r="N250" i="13" s="1"/>
  <c r="M258" i="13"/>
  <c r="N258" i="13" s="1"/>
  <c r="L259" i="13"/>
  <c r="N259" i="13" s="1"/>
  <c r="M265" i="13"/>
  <c r="N265" i="13" s="1"/>
  <c r="M267" i="13"/>
  <c r="N267" i="13" s="1"/>
  <c r="L294" i="13"/>
  <c r="N294" i="13" s="1"/>
  <c r="M159" i="13"/>
  <c r="M197" i="13"/>
  <c r="L145" i="13"/>
  <c r="N145" i="13" s="1"/>
  <c r="M168" i="13"/>
  <c r="L179" i="13"/>
  <c r="N179" i="13" s="1"/>
  <c r="L198" i="13"/>
  <c r="N242" i="13"/>
  <c r="M135" i="13"/>
  <c r="L135" i="13"/>
  <c r="M46" i="13"/>
  <c r="L46" i="13"/>
  <c r="M42" i="13"/>
  <c r="L42" i="13"/>
  <c r="M48" i="13"/>
  <c r="L48" i="13"/>
  <c r="M131" i="13"/>
  <c r="L131" i="13"/>
  <c r="M44" i="13"/>
  <c r="L44" i="13"/>
  <c r="M50" i="13"/>
  <c r="L50" i="13"/>
  <c r="M133" i="13"/>
  <c r="L133" i="13"/>
  <c r="L269" i="13"/>
  <c r="M269" i="13"/>
  <c r="M67" i="13"/>
  <c r="L67" i="13"/>
  <c r="M84" i="13"/>
  <c r="L84" i="13"/>
  <c r="M104" i="13"/>
  <c r="L104" i="13"/>
  <c r="M157" i="13"/>
  <c r="L157" i="13"/>
  <c r="M222" i="13"/>
  <c r="L222" i="13"/>
  <c r="M227" i="13"/>
  <c r="L227" i="13"/>
  <c r="M237" i="13"/>
  <c r="L237" i="13"/>
  <c r="L288" i="13"/>
  <c r="M288" i="13"/>
  <c r="L78" i="13"/>
  <c r="N78" i="13" s="1"/>
  <c r="M110" i="13"/>
  <c r="L110" i="13"/>
  <c r="M124" i="13"/>
  <c r="N124" i="13" s="1"/>
  <c r="L143" i="13"/>
  <c r="N143" i="13" s="1"/>
  <c r="M225" i="13"/>
  <c r="L225" i="13"/>
  <c r="M75" i="13"/>
  <c r="L75" i="13"/>
  <c r="L95" i="13"/>
  <c r="N95" i="13" s="1"/>
  <c r="L103" i="13"/>
  <c r="N103" i="13" s="1"/>
  <c r="M116" i="13"/>
  <c r="L116" i="13"/>
  <c r="L138" i="13"/>
  <c r="N138" i="13" s="1"/>
  <c r="L155" i="13"/>
  <c r="M155" i="13"/>
  <c r="M212" i="13"/>
  <c r="L212" i="13"/>
  <c r="L234" i="13"/>
  <c r="M234" i="13"/>
  <c r="M274" i="13"/>
  <c r="L274" i="13"/>
  <c r="M282" i="13"/>
  <c r="L282" i="13"/>
  <c r="M113" i="13"/>
  <c r="L113" i="13"/>
  <c r="L279" i="13"/>
  <c r="M279" i="13"/>
  <c r="M71" i="13"/>
  <c r="L71" i="13"/>
  <c r="L88" i="13"/>
  <c r="N88" i="13" s="1"/>
  <c r="L99" i="13"/>
  <c r="N99" i="13" s="1"/>
  <c r="L119" i="13"/>
  <c r="N119" i="13" s="1"/>
  <c r="L125" i="13"/>
  <c r="N125" i="13" s="1"/>
  <c r="M163" i="13"/>
  <c r="L163" i="13"/>
  <c r="M216" i="13"/>
  <c r="L216" i="13"/>
  <c r="L228" i="13"/>
  <c r="M228" i="13"/>
  <c r="L260" i="13"/>
  <c r="M260" i="13"/>
  <c r="L65" i="13"/>
  <c r="N65" i="13" s="1"/>
  <c r="L70" i="13"/>
  <c r="N70" i="13" s="1"/>
  <c r="M80" i="13"/>
  <c r="L80" i="13"/>
  <c r="M90" i="13"/>
  <c r="L90" i="13"/>
  <c r="M100" i="13"/>
  <c r="L100" i="13"/>
  <c r="L108" i="13"/>
  <c r="N108" i="13" s="1"/>
  <c r="M120" i="13"/>
  <c r="L120" i="13"/>
  <c r="M128" i="13"/>
  <c r="N128" i="13" s="1"/>
  <c r="L144" i="13"/>
  <c r="M162" i="13"/>
  <c r="L162" i="13"/>
  <c r="M208" i="13"/>
  <c r="L208" i="13"/>
  <c r="M214" i="13"/>
  <c r="L214" i="13"/>
  <c r="M229" i="13"/>
  <c r="L229" i="13"/>
  <c r="M263" i="13"/>
  <c r="L263" i="13"/>
  <c r="M271" i="13"/>
  <c r="L271" i="13"/>
  <c r="M247" i="13"/>
  <c r="L247" i="13"/>
  <c r="L255" i="13"/>
  <c r="M255" i="13"/>
  <c r="M295" i="13"/>
  <c r="L295" i="13"/>
  <c r="M169" i="13"/>
  <c r="N169" i="13" s="1"/>
  <c r="L171" i="13"/>
  <c r="N171" i="13" s="1"/>
  <c r="L172" i="13"/>
  <c r="N172" i="13" s="1"/>
  <c r="M174" i="13"/>
  <c r="N174" i="13" s="1"/>
  <c r="L176" i="13"/>
  <c r="L185" i="13"/>
  <c r="N185" i="13" s="1"/>
  <c r="L186" i="13"/>
  <c r="N186" i="13" s="1"/>
  <c r="M187" i="13"/>
  <c r="N187" i="13" s="1"/>
  <c r="L190" i="13"/>
  <c r="N190" i="13" s="1"/>
  <c r="L191" i="13"/>
  <c r="N191" i="13" s="1"/>
  <c r="M193" i="13"/>
  <c r="N193" i="13" s="1"/>
  <c r="L195" i="13"/>
  <c r="N195" i="13" s="1"/>
  <c r="L201" i="13"/>
  <c r="N201" i="13" s="1"/>
  <c r="L202" i="13"/>
  <c r="N202" i="13" s="1"/>
  <c r="M204" i="13"/>
  <c r="N204" i="13" s="1"/>
  <c r="M231" i="13"/>
  <c r="L231" i="13"/>
  <c r="L236" i="13"/>
  <c r="N236" i="13" s="1"/>
  <c r="M262" i="13"/>
  <c r="N262" i="13" s="1"/>
  <c r="M281" i="13"/>
  <c r="N281" i="13" s="1"/>
  <c r="M291" i="13"/>
  <c r="N291" i="13" s="1"/>
  <c r="M233" i="13"/>
  <c r="L233" i="13"/>
  <c r="A44" i="13"/>
  <c r="M220" i="13"/>
  <c r="L220" i="13"/>
  <c r="M235" i="13"/>
  <c r="L235" i="13"/>
  <c r="M251" i="13"/>
  <c r="L251" i="13"/>
  <c r="M261" i="13"/>
  <c r="L261" i="13"/>
  <c r="M280" i="13"/>
  <c r="L280" i="13"/>
  <c r="M289" i="13"/>
  <c r="L289" i="13"/>
  <c r="M241" i="13"/>
  <c r="L241" i="13"/>
  <c r="M245" i="13"/>
  <c r="L245" i="13"/>
  <c r="L161" i="11"/>
  <c r="N76" i="11"/>
  <c r="N71" i="11"/>
  <c r="N67" i="11"/>
  <c r="L196" i="11"/>
  <c r="N196" i="11" s="1"/>
  <c r="M260" i="11"/>
  <c r="M80" i="11"/>
  <c r="N80" i="11" s="1"/>
  <c r="M249" i="11"/>
  <c r="N249" i="11" s="1"/>
  <c r="N104" i="11"/>
  <c r="L88" i="11"/>
  <c r="N88" i="11" s="1"/>
  <c r="L206" i="11"/>
  <c r="N206" i="11" s="1"/>
  <c r="M55" i="11"/>
  <c r="N55" i="11" s="1"/>
  <c r="M97" i="11"/>
  <c r="N97" i="11" s="1"/>
  <c r="M161" i="11"/>
  <c r="L224" i="11"/>
  <c r="N224" i="11" s="1"/>
  <c r="L280" i="11"/>
  <c r="N280" i="11" s="1"/>
  <c r="M153" i="11"/>
  <c r="L63" i="11"/>
  <c r="L103" i="11"/>
  <c r="N103" i="11" s="1"/>
  <c r="M170" i="11"/>
  <c r="N170" i="11" s="1"/>
  <c r="M242" i="11"/>
  <c r="N242" i="11" s="1"/>
  <c r="M136" i="11"/>
  <c r="L136" i="11"/>
  <c r="M150" i="11"/>
  <c r="L150" i="11"/>
  <c r="M173" i="11"/>
  <c r="L173" i="11"/>
  <c r="M192" i="11"/>
  <c r="L192" i="11"/>
  <c r="M223" i="11"/>
  <c r="L223" i="11"/>
  <c r="M273" i="11"/>
  <c r="L273" i="11"/>
  <c r="M279" i="11"/>
  <c r="L279" i="11"/>
  <c r="M293" i="11"/>
  <c r="L293" i="11"/>
  <c r="L59" i="11"/>
  <c r="N59" i="11" s="1"/>
  <c r="L83" i="11"/>
  <c r="N83" i="11" s="1"/>
  <c r="M94" i="11"/>
  <c r="N94" i="11" s="1"/>
  <c r="L101" i="11"/>
  <c r="N101" i="11" s="1"/>
  <c r="L117" i="11"/>
  <c r="N117" i="11" s="1"/>
  <c r="L134" i="11"/>
  <c r="N134" i="11" s="1"/>
  <c r="L145" i="11"/>
  <c r="N145" i="11" s="1"/>
  <c r="M178" i="11"/>
  <c r="N178" i="11" s="1"/>
  <c r="L215" i="11"/>
  <c r="N215" i="11" s="1"/>
  <c r="M232" i="11"/>
  <c r="L287" i="11"/>
  <c r="N287" i="11" s="1"/>
  <c r="M112" i="11"/>
  <c r="L112" i="11"/>
  <c r="M146" i="11"/>
  <c r="L146" i="11"/>
  <c r="M160" i="11"/>
  <c r="L160" i="11"/>
  <c r="M165" i="11"/>
  <c r="L165" i="11"/>
  <c r="M179" i="11"/>
  <c r="L179" i="11"/>
  <c r="M184" i="11"/>
  <c r="L184" i="11"/>
  <c r="M199" i="11"/>
  <c r="L199" i="11"/>
  <c r="M204" i="11"/>
  <c r="L204" i="11"/>
  <c r="M245" i="11"/>
  <c r="L245" i="11"/>
  <c r="M130" i="11"/>
  <c r="L130" i="11"/>
  <c r="M135" i="11"/>
  <c r="L135" i="11"/>
  <c r="M138" i="11"/>
  <c r="L138" i="11"/>
  <c r="M212" i="11"/>
  <c r="L212" i="11"/>
  <c r="M216" i="11"/>
  <c r="L216" i="11"/>
  <c r="M229" i="11"/>
  <c r="L229" i="11"/>
  <c r="M233" i="11"/>
  <c r="L233" i="11"/>
  <c r="M263" i="11"/>
  <c r="L263" i="11"/>
  <c r="M269" i="11"/>
  <c r="L269" i="11"/>
  <c r="M284" i="11"/>
  <c r="L284" i="11"/>
  <c r="M288" i="11"/>
  <c r="L288" i="11"/>
  <c r="L53" i="11"/>
  <c r="N53" i="11" s="1"/>
  <c r="L57" i="11"/>
  <c r="N57" i="11" s="1"/>
  <c r="L79" i="11"/>
  <c r="N79" i="11" s="1"/>
  <c r="L82" i="11"/>
  <c r="N82" i="11" s="1"/>
  <c r="L92" i="11"/>
  <c r="N92" i="11" s="1"/>
  <c r="L96" i="11"/>
  <c r="N96" i="11" s="1"/>
  <c r="L105" i="11"/>
  <c r="N105" i="11" s="1"/>
  <c r="M110" i="11"/>
  <c r="N110" i="11" s="1"/>
  <c r="M118" i="11"/>
  <c r="N118" i="11" s="1"/>
  <c r="L147" i="11"/>
  <c r="N147" i="11" s="1"/>
  <c r="L156" i="11"/>
  <c r="N156" i="11" s="1"/>
  <c r="L164" i="11"/>
  <c r="N164" i="11" s="1"/>
  <c r="M172" i="11"/>
  <c r="N172" i="11" s="1"/>
  <c r="M180" i="11"/>
  <c r="N180" i="11" s="1"/>
  <c r="M188" i="11"/>
  <c r="N188" i="11" s="1"/>
  <c r="M197" i="11"/>
  <c r="L217" i="11"/>
  <c r="N217" i="11" s="1"/>
  <c r="L227" i="11"/>
  <c r="N227" i="11" s="1"/>
  <c r="L235" i="11"/>
  <c r="N235" i="11" s="1"/>
  <c r="L244" i="11"/>
  <c r="N244" i="11" s="1"/>
  <c r="M251" i="11"/>
  <c r="N251" i="11" s="1"/>
  <c r="M262" i="11"/>
  <c r="N262" i="11" s="1"/>
  <c r="M271" i="11"/>
  <c r="N271" i="11" s="1"/>
  <c r="M281" i="11"/>
  <c r="N281" i="11" s="1"/>
  <c r="M121" i="11"/>
  <c r="L121" i="11"/>
  <c r="M154" i="11"/>
  <c r="L154" i="11"/>
  <c r="M187" i="11"/>
  <c r="L187" i="11"/>
  <c r="M228" i="11"/>
  <c r="L228" i="11"/>
  <c r="N63" i="11"/>
  <c r="L126" i="11"/>
  <c r="N126" i="11" s="1"/>
  <c r="M107" i="11"/>
  <c r="L107" i="11"/>
  <c r="M119" i="11"/>
  <c r="L119" i="11"/>
  <c r="M123" i="11"/>
  <c r="L123" i="11"/>
  <c r="M152" i="11"/>
  <c r="L152" i="11"/>
  <c r="M157" i="11"/>
  <c r="L157" i="11"/>
  <c r="M171" i="11"/>
  <c r="L171" i="11"/>
  <c r="M176" i="11"/>
  <c r="L176" i="11"/>
  <c r="M189" i="11"/>
  <c r="L189" i="11"/>
  <c r="M195" i="11"/>
  <c r="L195" i="11"/>
  <c r="N246" i="11"/>
  <c r="M252" i="11"/>
  <c r="L252" i="11"/>
  <c r="M127" i="11"/>
  <c r="L127" i="11"/>
  <c r="M225" i="11"/>
  <c r="L225" i="11"/>
  <c r="M239" i="11"/>
  <c r="L239" i="11"/>
  <c r="N260" i="11"/>
  <c r="M270" i="11"/>
  <c r="L270" i="11"/>
  <c r="M277" i="11"/>
  <c r="L277" i="11"/>
  <c r="M290" i="11"/>
  <c r="L290" i="11"/>
  <c r="L60" i="11"/>
  <c r="N60" i="11" s="1"/>
  <c r="L65" i="11"/>
  <c r="N65" i="11" s="1"/>
  <c r="L86" i="11"/>
  <c r="N86" i="11" s="1"/>
  <c r="L90" i="11"/>
  <c r="N90" i="11" s="1"/>
  <c r="L100" i="11"/>
  <c r="N100" i="11" s="1"/>
  <c r="L102" i="11"/>
  <c r="N102" i="11" s="1"/>
  <c r="M113" i="11"/>
  <c r="N113" i="11" s="1"/>
  <c r="M120" i="11"/>
  <c r="N120" i="11" s="1"/>
  <c r="M129" i="11"/>
  <c r="N129" i="11" s="1"/>
  <c r="M137" i="11"/>
  <c r="N137" i="11" s="1"/>
  <c r="L158" i="11"/>
  <c r="N158" i="11" s="1"/>
  <c r="L166" i="11"/>
  <c r="N166" i="11" s="1"/>
  <c r="L174" i="11"/>
  <c r="N174" i="11" s="1"/>
  <c r="L182" i="11"/>
  <c r="N182" i="11" s="1"/>
  <c r="M191" i="11"/>
  <c r="N191" i="11" s="1"/>
  <c r="M200" i="11"/>
  <c r="N200" i="11" s="1"/>
  <c r="M211" i="11"/>
  <c r="N211" i="11" s="1"/>
  <c r="M218" i="11"/>
  <c r="N218" i="11" s="1"/>
  <c r="L237" i="11"/>
  <c r="N237" i="11" s="1"/>
  <c r="L246" i="11"/>
  <c r="L253" i="11"/>
  <c r="N253" i="11" s="1"/>
  <c r="L264" i="11"/>
  <c r="N264" i="11" s="1"/>
  <c r="M276" i="11"/>
  <c r="N276" i="11" s="1"/>
  <c r="M283" i="11"/>
  <c r="N283" i="11" s="1"/>
  <c r="M291" i="11"/>
  <c r="N291" i="11" s="1"/>
  <c r="M169" i="11"/>
  <c r="L169" i="11"/>
  <c r="N197" i="11"/>
  <c r="M220" i="11"/>
  <c r="L220" i="11"/>
  <c r="M248" i="11"/>
  <c r="L248" i="11"/>
  <c r="M254" i="11"/>
  <c r="L254" i="11"/>
  <c r="N232" i="11"/>
  <c r="M250" i="11"/>
  <c r="L250" i="11"/>
  <c r="M78" i="11"/>
  <c r="N78" i="11" s="1"/>
  <c r="M108" i="11"/>
  <c r="L108" i="11"/>
  <c r="M114" i="11"/>
  <c r="L114" i="11"/>
  <c r="M144" i="11"/>
  <c r="L144" i="11"/>
  <c r="M148" i="11"/>
  <c r="L148" i="11"/>
  <c r="N153" i="11"/>
  <c r="M162" i="11"/>
  <c r="L162" i="11"/>
  <c r="M167" i="11"/>
  <c r="L167" i="11"/>
  <c r="M181" i="11"/>
  <c r="L181" i="11"/>
  <c r="M186" i="11"/>
  <c r="L186" i="11"/>
  <c r="M201" i="11"/>
  <c r="L201" i="11"/>
  <c r="M208" i="11"/>
  <c r="L208" i="11"/>
  <c r="M243" i="11"/>
  <c r="L243" i="11"/>
  <c r="M247" i="11"/>
  <c r="L247" i="11"/>
  <c r="M116" i="11"/>
  <c r="L116" i="11"/>
  <c r="M128" i="11"/>
  <c r="L128" i="11"/>
  <c r="M133" i="11"/>
  <c r="L133" i="11"/>
  <c r="M210" i="11"/>
  <c r="L210" i="11"/>
  <c r="M214" i="11"/>
  <c r="L214" i="11"/>
  <c r="M231" i="11"/>
  <c r="L231" i="11"/>
  <c r="M236" i="11"/>
  <c r="L236" i="11"/>
  <c r="M261" i="11"/>
  <c r="L261" i="11"/>
  <c r="M265" i="11"/>
  <c r="L265" i="11"/>
  <c r="M282" i="11"/>
  <c r="L282" i="11"/>
  <c r="M286" i="11"/>
  <c r="L286" i="11"/>
  <c r="L106" i="11"/>
  <c r="N106" i="11" s="1"/>
  <c r="L115" i="11"/>
  <c r="N115" i="11" s="1"/>
  <c r="L122" i="11"/>
  <c r="N122" i="11" s="1"/>
  <c r="M132" i="11"/>
  <c r="N132" i="11" s="1"/>
  <c r="M140" i="11"/>
  <c r="N140" i="11" s="1"/>
  <c r="M151" i="11"/>
  <c r="N151" i="11" s="1"/>
  <c r="M159" i="11"/>
  <c r="N159" i="11" s="1"/>
  <c r="L177" i="11"/>
  <c r="N177" i="11" s="1"/>
  <c r="L185" i="11"/>
  <c r="N185" i="11" s="1"/>
  <c r="L193" i="11"/>
  <c r="N193" i="11" s="1"/>
  <c r="L203" i="11"/>
  <c r="N203" i="11" s="1"/>
  <c r="M213" i="11"/>
  <c r="N213" i="11" s="1"/>
  <c r="M222" i="11"/>
  <c r="N222" i="11" s="1"/>
  <c r="M230" i="11"/>
  <c r="N230" i="11" s="1"/>
  <c r="M238" i="11"/>
  <c r="N238" i="11" s="1"/>
  <c r="L257" i="11"/>
  <c r="N257" i="11" s="1"/>
  <c r="L267" i="11"/>
  <c r="N267" i="11" s="1"/>
  <c r="L278" i="11"/>
  <c r="N278" i="11" s="1"/>
  <c r="L285" i="11"/>
  <c r="N285" i="11" s="1"/>
  <c r="L50" i="11"/>
  <c r="N50" i="11" s="1"/>
  <c r="A30" i="11"/>
  <c r="H297" i="11"/>
  <c r="H296" i="11"/>
  <c r="N295" i="11"/>
  <c r="M295" i="11"/>
  <c r="L295" i="11"/>
  <c r="H295" i="11"/>
  <c r="G295" i="11"/>
  <c r="N275" i="11"/>
  <c r="M275" i="11"/>
  <c r="L275" i="11"/>
  <c r="N259" i="11"/>
  <c r="M259" i="11"/>
  <c r="L259" i="11"/>
  <c r="N241" i="11"/>
  <c r="M241" i="11"/>
  <c r="L241" i="11"/>
  <c r="N143" i="11"/>
  <c r="M143" i="11"/>
  <c r="L143" i="11"/>
  <c r="N142" i="11"/>
  <c r="M142" i="11"/>
  <c r="L142" i="11"/>
  <c r="N125" i="11"/>
  <c r="M125" i="11"/>
  <c r="L125" i="11"/>
  <c r="N99" i="11"/>
  <c r="M99" i="11"/>
  <c r="L99" i="11"/>
  <c r="N87" i="11"/>
  <c r="M87" i="11"/>
  <c r="L87" i="11"/>
  <c r="N85" i="11"/>
  <c r="M85" i="11"/>
  <c r="L85" i="11"/>
  <c r="N64" i="11"/>
  <c r="M64" i="11"/>
  <c r="L64" i="11"/>
  <c r="N62" i="11"/>
  <c r="M62" i="11"/>
  <c r="L62" i="11"/>
  <c r="N52" i="11"/>
  <c r="M52" i="11"/>
  <c r="L52" i="11"/>
  <c r="A60" i="11" l="1"/>
  <c r="N197" i="13"/>
  <c r="N127" i="13"/>
  <c r="N75" i="13"/>
  <c r="N132" i="13"/>
  <c r="N150" i="13"/>
  <c r="N144" i="13"/>
  <c r="N279" i="13"/>
  <c r="N234" i="13"/>
  <c r="N176" i="13"/>
  <c r="N157" i="13"/>
  <c r="N84" i="13"/>
  <c r="N133" i="13"/>
  <c r="N48" i="13"/>
  <c r="N46" i="13"/>
  <c r="N168" i="13"/>
  <c r="N130" i="13"/>
  <c r="N151" i="13"/>
  <c r="N45" i="13"/>
  <c r="N136" i="13"/>
  <c r="N164" i="13"/>
  <c r="N184" i="13"/>
  <c r="N255" i="13"/>
  <c r="O253" i="13" s="1"/>
  <c r="N25" i="13" s="1"/>
  <c r="N223" i="13"/>
  <c r="N49" i="13"/>
  <c r="N158" i="13"/>
  <c r="N260" i="13"/>
  <c r="N289" i="13"/>
  <c r="N233" i="13"/>
  <c r="N295" i="13"/>
  <c r="O292" i="13" s="1"/>
  <c r="N29" i="13" s="1"/>
  <c r="N120" i="13"/>
  <c r="N198" i="13"/>
  <c r="N210" i="13"/>
  <c r="N268" i="13"/>
  <c r="N284" i="13"/>
  <c r="N280" i="13"/>
  <c r="N269" i="13"/>
  <c r="N286" i="13"/>
  <c r="N159" i="13"/>
  <c r="N261" i="13"/>
  <c r="N247" i="13"/>
  <c r="N263" i="13"/>
  <c r="N214" i="13"/>
  <c r="N282" i="13"/>
  <c r="O51" i="13"/>
  <c r="N13" i="13" s="1"/>
  <c r="N110" i="13"/>
  <c r="N288" i="13"/>
  <c r="N241" i="13"/>
  <c r="N251" i="13"/>
  <c r="N231" i="13"/>
  <c r="N229" i="13"/>
  <c r="N80" i="13"/>
  <c r="N71" i="13"/>
  <c r="N212" i="13"/>
  <c r="N237" i="13"/>
  <c r="N222" i="13"/>
  <c r="N131" i="13"/>
  <c r="N42" i="13"/>
  <c r="N276" i="13"/>
  <c r="N215" i="13"/>
  <c r="N278" i="13"/>
  <c r="N245" i="13"/>
  <c r="N271" i="13"/>
  <c r="N208" i="13"/>
  <c r="N162" i="13"/>
  <c r="N90" i="13"/>
  <c r="N228" i="13"/>
  <c r="N163" i="13"/>
  <c r="N155" i="13"/>
  <c r="N116" i="13"/>
  <c r="N225" i="13"/>
  <c r="N104" i="13"/>
  <c r="N44" i="13"/>
  <c r="N135" i="13"/>
  <c r="N235" i="13"/>
  <c r="N220" i="13"/>
  <c r="N100" i="13"/>
  <c r="N216" i="13"/>
  <c r="N113" i="13"/>
  <c r="A45" i="13"/>
  <c r="N274" i="13"/>
  <c r="N227" i="13"/>
  <c r="N67" i="13"/>
  <c r="N50" i="13"/>
  <c r="N270" i="11"/>
  <c r="N220" i="11"/>
  <c r="N161" i="11"/>
  <c r="N146" i="11"/>
  <c r="N127" i="11"/>
  <c r="N236" i="11"/>
  <c r="N176" i="11"/>
  <c r="N107" i="11"/>
  <c r="N228" i="11"/>
  <c r="N154" i="11"/>
  <c r="N284" i="11"/>
  <c r="N179" i="11"/>
  <c r="N231" i="11"/>
  <c r="N248" i="11"/>
  <c r="N225" i="11"/>
  <c r="N252" i="11"/>
  <c r="N171" i="11"/>
  <c r="N212" i="11"/>
  <c r="N279" i="11"/>
  <c r="N136" i="11"/>
  <c r="N261" i="11"/>
  <c r="N186" i="11"/>
  <c r="N144" i="11"/>
  <c r="N121" i="11"/>
  <c r="N233" i="11"/>
  <c r="N138" i="11"/>
  <c r="N130" i="11"/>
  <c r="L296" i="11"/>
  <c r="M296" i="11"/>
  <c r="N286" i="11"/>
  <c r="N214" i="11"/>
  <c r="N133" i="11"/>
  <c r="N116" i="11"/>
  <c r="N243" i="11"/>
  <c r="N201" i="11"/>
  <c r="N167" i="11"/>
  <c r="N108" i="11"/>
  <c r="N169" i="11"/>
  <c r="N195" i="11"/>
  <c r="N152" i="11"/>
  <c r="N119" i="11"/>
  <c r="N187" i="11"/>
  <c r="N263" i="11"/>
  <c r="N216" i="11"/>
  <c r="N204" i="11"/>
  <c r="N160" i="11"/>
  <c r="N293" i="11"/>
  <c r="N273" i="11"/>
  <c r="N192" i="11"/>
  <c r="N150" i="11"/>
  <c r="M297" i="11"/>
  <c r="L297" i="11"/>
  <c r="N265" i="11"/>
  <c r="N181" i="11"/>
  <c r="N148" i="11"/>
  <c r="N277" i="11"/>
  <c r="N288" i="11"/>
  <c r="N229" i="11"/>
  <c r="N135" i="11"/>
  <c r="N184" i="11"/>
  <c r="N223" i="11"/>
  <c r="N282" i="11"/>
  <c r="N210" i="11"/>
  <c r="N128" i="11"/>
  <c r="N247" i="11"/>
  <c r="N208" i="11"/>
  <c r="N162" i="11"/>
  <c r="N114" i="11"/>
  <c r="N250" i="11"/>
  <c r="N254" i="11"/>
  <c r="N290" i="11"/>
  <c r="N239" i="11"/>
  <c r="N189" i="11"/>
  <c r="N157" i="11"/>
  <c r="N123" i="11"/>
  <c r="N269" i="11"/>
  <c r="N245" i="11"/>
  <c r="N199" i="11"/>
  <c r="N165" i="11"/>
  <c r="N112" i="11"/>
  <c r="N173" i="11"/>
  <c r="O51" i="11"/>
  <c r="N13" i="11" s="1"/>
  <c r="A63" i="11" l="1"/>
  <c r="O232" i="13"/>
  <c r="N21" i="13" s="1"/>
  <c r="O82" i="13"/>
  <c r="N16" i="13" s="1"/>
  <c r="O266" i="13"/>
  <c r="N27" i="13" s="1"/>
  <c r="O122" i="13"/>
  <c r="N18" i="13" s="1"/>
  <c r="O272" i="13"/>
  <c r="N28" i="13" s="1"/>
  <c r="O238" i="13"/>
  <c r="N22" i="13" s="1"/>
  <c r="O40" i="13"/>
  <c r="N11" i="13" s="1"/>
  <c r="O61" i="13"/>
  <c r="N14" i="13" s="1"/>
  <c r="O96" i="13"/>
  <c r="N17" i="13" s="1"/>
  <c r="O139" i="13"/>
  <c r="N19" i="13" s="1"/>
  <c r="N296" i="13"/>
  <c r="N297" i="13" s="1"/>
  <c r="O256" i="13"/>
  <c r="N26" i="13" s="1"/>
  <c r="A46" i="13"/>
  <c r="A47" i="13" s="1"/>
  <c r="O219" i="13"/>
  <c r="N20" i="13" s="1"/>
  <c r="N297" i="11"/>
  <c r="N296" i="11"/>
  <c r="G42" i="11"/>
  <c r="H42" i="11" s="1"/>
  <c r="G43" i="11"/>
  <c r="H43" i="11" s="1"/>
  <c r="G44" i="11"/>
  <c r="H44" i="11" s="1"/>
  <c r="G45" i="11"/>
  <c r="H45" i="11" s="1"/>
  <c r="G46" i="11"/>
  <c r="H46" i="11" s="1"/>
  <c r="G47" i="11"/>
  <c r="H47" i="11" s="1"/>
  <c r="G48" i="11"/>
  <c r="H48" i="11" s="1"/>
  <c r="G49" i="11"/>
  <c r="H49" i="11" s="1"/>
  <c r="A67" i="11" l="1"/>
  <c r="A65" i="11"/>
  <c r="N298" i="13"/>
  <c r="N299" i="13" s="1"/>
  <c r="O296" i="13"/>
  <c r="A48" i="13"/>
  <c r="N32" i="13"/>
  <c r="L49" i="11"/>
  <c r="M49" i="11"/>
  <c r="M44" i="11"/>
  <c r="L44" i="11"/>
  <c r="L47" i="11"/>
  <c r="M47" i="11"/>
  <c r="M43" i="11"/>
  <c r="L43" i="11"/>
  <c r="M45" i="11"/>
  <c r="L45" i="11"/>
  <c r="M48" i="11"/>
  <c r="L48" i="11"/>
  <c r="M46" i="11"/>
  <c r="L46" i="11"/>
  <c r="M42" i="11"/>
  <c r="L42" i="11"/>
  <c r="O61" i="11"/>
  <c r="N14" i="11" s="1"/>
  <c r="A69" i="11" l="1"/>
  <c r="O297" i="13"/>
  <c r="O298" i="13"/>
  <c r="A49" i="13"/>
  <c r="N33" i="13"/>
  <c r="N34" i="13"/>
  <c r="N48" i="11"/>
  <c r="N43" i="11"/>
  <c r="N44" i="11"/>
  <c r="N47" i="11"/>
  <c r="N49" i="11"/>
  <c r="N42" i="11"/>
  <c r="N46" i="11"/>
  <c r="N45" i="11"/>
  <c r="A71" i="11" l="1"/>
  <c r="A72" i="11"/>
  <c r="N35" i="13"/>
  <c r="A50" i="13"/>
  <c r="A53" i="13" s="1"/>
  <c r="O299" i="13"/>
  <c r="N298" i="11"/>
  <c r="O294" i="11"/>
  <c r="N29" i="11" s="1"/>
  <c r="O240" i="11"/>
  <c r="N22" i="11" s="1"/>
  <c r="O141" i="11"/>
  <c r="N19" i="11" s="1"/>
  <c r="O221" i="11"/>
  <c r="N20" i="11" s="1"/>
  <c r="O98" i="11"/>
  <c r="N17" i="11" s="1"/>
  <c r="O255" i="11"/>
  <c r="N25" i="11" s="1"/>
  <c r="O268" i="11"/>
  <c r="N27" i="11" s="1"/>
  <c r="O258" i="11"/>
  <c r="N26" i="11" s="1"/>
  <c r="O124" i="11"/>
  <c r="N18" i="11" s="1"/>
  <c r="O274" i="11"/>
  <c r="N28" i="11" s="1"/>
  <c r="O234" i="11"/>
  <c r="N21" i="11" s="1"/>
  <c r="O84" i="11"/>
  <c r="N16" i="11" s="1"/>
  <c r="A73" i="11" l="1"/>
  <c r="A55" i="13"/>
  <c r="A57" i="13" s="1"/>
  <c r="A28" i="11"/>
  <c r="A29" i="11"/>
  <c r="A31" i="11"/>
  <c r="A74" i="11" l="1"/>
  <c r="A75" i="11" s="1"/>
  <c r="A76" i="11" s="1"/>
  <c r="A77" i="11" s="1"/>
  <c r="A78" i="11" s="1"/>
  <c r="A79" i="11" s="1"/>
  <c r="A80" i="11" s="1"/>
  <c r="A82" i="11" s="1"/>
  <c r="A83" i="11" s="1"/>
  <c r="A86" i="11" s="1"/>
  <c r="A88" i="11" s="1"/>
  <c r="A90" i="11" s="1"/>
  <c r="A92" i="11" s="1"/>
  <c r="A94" i="11" s="1"/>
  <c r="A96" i="11" s="1"/>
  <c r="A97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10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6" i="11" s="1"/>
  <c r="A127" i="11" s="1"/>
  <c r="A128" i="11" s="1"/>
  <c r="A129" i="11" s="1"/>
  <c r="A130" i="11" s="1"/>
  <c r="A132" i="11" s="1"/>
  <c r="A133" i="11" s="1"/>
  <c r="A134" i="11" s="1"/>
  <c r="A135" i="11" s="1"/>
  <c r="A136" i="11" s="1"/>
  <c r="A137" i="11" s="1"/>
  <c r="A138" i="11" s="1"/>
  <c r="A140" i="11" s="1"/>
  <c r="A144" i="11" s="1"/>
  <c r="A145" i="11" s="1"/>
  <c r="A146" i="11" s="1"/>
  <c r="A147" i="11" s="1"/>
  <c r="A148" i="11" s="1"/>
  <c r="A150" i="11" s="1"/>
  <c r="A151" i="11" s="1"/>
  <c r="A152" i="11" s="1"/>
  <c r="A153" i="11" s="1"/>
  <c r="A154" i="11" s="1"/>
  <c r="A156" i="11" s="1"/>
  <c r="A157" i="11" s="1"/>
  <c r="A158" i="11" s="1"/>
  <c r="A159" i="11" s="1"/>
  <c r="A160" i="11" s="1"/>
  <c r="A161" i="11" s="1"/>
  <c r="A162" i="11" s="1"/>
  <c r="A164" i="11" s="1"/>
  <c r="A165" i="11" s="1"/>
  <c r="A166" i="11" s="1"/>
  <c r="A167" i="11" s="1"/>
  <c r="A169" i="11" s="1"/>
  <c r="A170" i="11" s="1"/>
  <c r="A171" i="11" s="1"/>
  <c r="A172" i="11" s="1"/>
  <c r="A173" i="11" s="1"/>
  <c r="A174" i="11" s="1"/>
  <c r="A176" i="11" s="1"/>
  <c r="A177" i="11" s="1"/>
  <c r="A178" i="11" s="1"/>
  <c r="A179" i="11" s="1"/>
  <c r="A180" i="11" s="1"/>
  <c r="A181" i="11" s="1"/>
  <c r="A182" i="11" s="1"/>
  <c r="A184" i="11" s="1"/>
  <c r="A185" i="11" s="1"/>
  <c r="A186" i="11" s="1"/>
  <c r="A187" i="11" s="1"/>
  <c r="A188" i="11" s="1"/>
  <c r="A189" i="11" s="1"/>
  <c r="A191" i="11" s="1"/>
  <c r="A192" i="11" s="1"/>
  <c r="A193" i="11" s="1"/>
  <c r="A195" i="11" s="1"/>
  <c r="A196" i="11" s="1"/>
  <c r="A197" i="11" s="1"/>
  <c r="A199" i="11" s="1"/>
  <c r="A200" i="11" s="1"/>
  <c r="A201" i="11" s="1"/>
  <c r="A203" i="11" s="1"/>
  <c r="A204" i="11" s="1"/>
  <c r="A206" i="11" s="1"/>
  <c r="A208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20" i="11" s="1"/>
  <c r="A222" i="11" s="1"/>
  <c r="A223" i="11" s="1"/>
  <c r="A224" i="11" s="1"/>
  <c r="A225" i="11" s="1"/>
  <c r="A227" i="11" s="1"/>
  <c r="A228" i="11" s="1"/>
  <c r="A229" i="11" s="1"/>
  <c r="A230" i="11" s="1"/>
  <c r="A231" i="11" s="1"/>
  <c r="A232" i="11" s="1"/>
  <c r="A233" i="11" s="1"/>
  <c r="A235" i="11" s="1"/>
  <c r="A236" i="11" s="1"/>
  <c r="A237" i="11" s="1"/>
  <c r="A238" i="11" s="1"/>
  <c r="A239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7" i="11" s="1"/>
  <c r="A260" i="11" s="1"/>
  <c r="A261" i="11" s="1"/>
  <c r="A262" i="11" s="1"/>
  <c r="A263" i="11" s="1"/>
  <c r="A264" i="11" s="1"/>
  <c r="A265" i="11" s="1"/>
  <c r="A267" i="11" s="1"/>
  <c r="A269" i="11" s="1"/>
  <c r="A270" i="11" s="1"/>
  <c r="A271" i="11" s="1"/>
  <c r="A273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90" i="11" s="1"/>
  <c r="A291" i="11" s="1"/>
  <c r="A293" i="11" s="1"/>
  <c r="A296" i="11" s="1"/>
  <c r="A297" i="11" s="1"/>
  <c r="A59" i="13"/>
  <c r="A60" i="13" s="1"/>
  <c r="A42" i="11"/>
  <c r="A63" i="13" l="1"/>
  <c r="A65" i="13" s="1"/>
  <c r="A67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80" i="13" s="1"/>
  <c r="A43" i="11"/>
  <c r="A81" i="13" l="1"/>
  <c r="A84" i="13" s="1"/>
  <c r="A86" i="13" s="1"/>
  <c r="A88" i="13" s="1"/>
  <c r="A90" i="13" s="1"/>
  <c r="A92" i="13" s="1"/>
  <c r="A94" i="13" s="1"/>
  <c r="A95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8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4" i="13" s="1"/>
  <c r="A125" i="13" s="1"/>
  <c r="A126" i="13" s="1"/>
  <c r="A127" i="13" s="1"/>
  <c r="A128" i="13" s="1"/>
  <c r="A130" i="13" s="1"/>
  <c r="A131" i="13" s="1"/>
  <c r="A132" i="13" s="1"/>
  <c r="A133" i="13" s="1"/>
  <c r="A134" i="13" s="1"/>
  <c r="A135" i="13" s="1"/>
  <c r="A136" i="13" s="1"/>
  <c r="A138" i="13" s="1"/>
  <c r="A142" i="13" s="1"/>
  <c r="A143" i="13" s="1"/>
  <c r="A145" i="13" s="1"/>
  <c r="A146" i="13" s="1"/>
  <c r="A148" i="13" s="1"/>
  <c r="A149" i="13" s="1"/>
  <c r="A150" i="13" s="1"/>
  <c r="A151" i="13" s="1"/>
  <c r="A152" i="13" s="1"/>
  <c r="A154" i="13" s="1"/>
  <c r="A155" i="13" s="1"/>
  <c r="A156" i="13" s="1"/>
  <c r="A157" i="13" s="1"/>
  <c r="A158" i="13" s="1"/>
  <c r="A159" i="13" s="1"/>
  <c r="A160" i="13" s="1"/>
  <c r="A162" i="13" s="1"/>
  <c r="A163" i="13" s="1"/>
  <c r="A164" i="13" s="1"/>
  <c r="A165" i="13" s="1"/>
  <c r="A167" i="13" s="1"/>
  <c r="A168" i="13" s="1"/>
  <c r="A169" i="13" s="1"/>
  <c r="A170" i="13" s="1"/>
  <c r="A171" i="13" s="1"/>
  <c r="A172" i="13" s="1"/>
  <c r="A174" i="13" s="1"/>
  <c r="A175" i="13" s="1"/>
  <c r="A176" i="13" s="1"/>
  <c r="A177" i="13" s="1"/>
  <c r="A178" i="13" s="1"/>
  <c r="A179" i="13" s="1"/>
  <c r="A180" i="13" s="1"/>
  <c r="A182" i="13" s="1"/>
  <c r="A183" i="13" s="1"/>
  <c r="A184" i="13" s="1"/>
  <c r="A185" i="13" s="1"/>
  <c r="A186" i="13" s="1"/>
  <c r="A187" i="13" s="1"/>
  <c r="A189" i="13" s="1"/>
  <c r="A190" i="13" s="1"/>
  <c r="A191" i="13" s="1"/>
  <c r="A193" i="13" s="1"/>
  <c r="A194" i="13" s="1"/>
  <c r="A195" i="13" s="1"/>
  <c r="A197" i="13" s="1"/>
  <c r="A198" i="13" s="1"/>
  <c r="A199" i="13" s="1"/>
  <c r="A201" i="13" s="1"/>
  <c r="A202" i="13" s="1"/>
  <c r="A204" i="13" s="1"/>
  <c r="A206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8" i="13" s="1"/>
  <c r="A220" i="13" s="1"/>
  <c r="A221" i="13" s="1"/>
  <c r="A222" i="13" s="1"/>
  <c r="A223" i="13" s="1"/>
  <c r="A225" i="13" s="1"/>
  <c r="A226" i="13" s="1"/>
  <c r="A227" i="13" s="1"/>
  <c r="A228" i="13" s="1"/>
  <c r="A229" i="13" s="1"/>
  <c r="A230" i="13" s="1"/>
  <c r="A231" i="13" s="1"/>
  <c r="A233" i="13" s="1"/>
  <c r="A234" i="13" s="1"/>
  <c r="A235" i="13" s="1"/>
  <c r="A236" i="13" s="1"/>
  <c r="A237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5" i="13" s="1"/>
  <c r="A258" i="13" s="1"/>
  <c r="A259" i="13" s="1"/>
  <c r="A260" i="13" s="1"/>
  <c r="A261" i="13" s="1"/>
  <c r="A262" i="13" s="1"/>
  <c r="A263" i="13" s="1"/>
  <c r="A265" i="13" s="1"/>
  <c r="A267" i="13" s="1"/>
  <c r="A268" i="13" s="1"/>
  <c r="A269" i="13" s="1"/>
  <c r="A271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8" i="13" s="1"/>
  <c r="A289" i="13" s="1"/>
  <c r="A291" i="13" s="1"/>
  <c r="A294" i="13" s="1"/>
  <c r="A295" i="13" s="1"/>
  <c r="N300" i="11"/>
  <c r="N299" i="11"/>
  <c r="O40" i="11"/>
  <c r="A44" i="11"/>
  <c r="N11" i="11" l="1"/>
  <c r="N32" i="11" s="1"/>
  <c r="O298" i="11"/>
  <c r="N301" i="11"/>
  <c r="A45" i="11"/>
  <c r="A46" i="11" l="1"/>
  <c r="N33" i="11"/>
  <c r="J4" i="11"/>
  <c r="N34" i="11"/>
  <c r="O300" i="11"/>
  <c r="O299" i="11"/>
  <c r="A47" i="11" l="1"/>
  <c r="N35" i="11"/>
  <c r="O301" i="11"/>
  <c r="J5" i="11"/>
  <c r="J6" i="11" s="1"/>
  <c r="A48" i="11" l="1"/>
  <c r="A49" i="11" l="1"/>
  <c r="A50" i="11" l="1"/>
</calcChain>
</file>

<file path=xl/sharedStrings.xml><?xml version="1.0" encoding="utf-8"?>
<sst xmlns="http://schemas.openxmlformats.org/spreadsheetml/2006/main" count="1081" uniqueCount="289">
  <si>
    <t>UNIT</t>
  </si>
  <si>
    <t>DESCRIPTION</t>
  </si>
  <si>
    <t>TRADE COST</t>
  </si>
  <si>
    <t>ITEM #</t>
  </si>
  <si>
    <t>QTY.</t>
  </si>
  <si>
    <t>SUB TOTAL</t>
  </si>
  <si>
    <t>TOTAL BASE BID</t>
  </si>
  <si>
    <t>OVERHEAD AND PROFIT</t>
  </si>
  <si>
    <t>INSURANCE</t>
  </si>
  <si>
    <t xml:space="preserve"> </t>
  </si>
  <si>
    <t>GENERAL</t>
  </si>
  <si>
    <t>Permit</t>
  </si>
  <si>
    <t>Supervision</t>
  </si>
  <si>
    <t>Estimate of Materials and Cost of Construction</t>
  </si>
  <si>
    <t>Summary</t>
  </si>
  <si>
    <t>Amount</t>
  </si>
  <si>
    <t>Date:</t>
  </si>
  <si>
    <t>Project:</t>
  </si>
  <si>
    <t>Project Location:</t>
  </si>
  <si>
    <t>REF. SHEET</t>
  </si>
  <si>
    <t>CSI SECT</t>
  </si>
  <si>
    <t>QTY WITH
WASTAGE</t>
  </si>
  <si>
    <t>WASTAGE</t>
  </si>
  <si>
    <t>Final Cleanup</t>
  </si>
  <si>
    <t>Mobilization Cost</t>
  </si>
  <si>
    <t>Project Overheads</t>
  </si>
  <si>
    <t>Bonds</t>
  </si>
  <si>
    <t>Fees (Architect &amp; Engineer)</t>
  </si>
  <si>
    <t>Temporary Control &amp; Facilities</t>
  </si>
  <si>
    <t>DETAIL</t>
  </si>
  <si>
    <t>LS</t>
  </si>
  <si>
    <t>DIV-01</t>
  </si>
  <si>
    <t>FINISHES</t>
  </si>
  <si>
    <t>DIV-09</t>
  </si>
  <si>
    <t>FURNISHINGS</t>
  </si>
  <si>
    <t>DIV-12</t>
  </si>
  <si>
    <t>DIV-05</t>
  </si>
  <si>
    <t>METALS</t>
  </si>
  <si>
    <t>EXTERIOR IMPROVEMENTS</t>
  </si>
  <si>
    <t>DIV-32</t>
  </si>
  <si>
    <t>DIV-21</t>
  </si>
  <si>
    <t>FIRE SUPPRESSION</t>
  </si>
  <si>
    <t>DIV-03</t>
  </si>
  <si>
    <t>CONCRETE</t>
  </si>
  <si>
    <t>OPENINGS</t>
  </si>
  <si>
    <t>DIV-08</t>
  </si>
  <si>
    <t>DIV-22</t>
  </si>
  <si>
    <t>PLUMBING</t>
  </si>
  <si>
    <t>DIV-23</t>
  </si>
  <si>
    <t>(HVAC) HEATING VENTILATING &amp; AIR CONDITIONING</t>
  </si>
  <si>
    <t>ELECTRICAL</t>
  </si>
  <si>
    <t>DIV-26</t>
  </si>
  <si>
    <t>DIV-06</t>
  </si>
  <si>
    <t>WOOD, PLASTICS &amp; COMPOSITES</t>
  </si>
  <si>
    <t>DIV-02</t>
  </si>
  <si>
    <t>SELECTIVE REMOVALS AND DEMOLITIONS</t>
  </si>
  <si>
    <t>EARTHWORK</t>
  </si>
  <si>
    <t>DIV-31</t>
  </si>
  <si>
    <t>TOTAL ITEM COST</t>
  </si>
  <si>
    <t>Detailed Estimate</t>
  </si>
  <si>
    <t>DIV-14</t>
  </si>
  <si>
    <t>CONVEYING EQUIPMENT</t>
  </si>
  <si>
    <t>DIV-04</t>
  </si>
  <si>
    <t>UNIT MASONRY</t>
  </si>
  <si>
    <t>DIV-07</t>
  </si>
  <si>
    <t>THERMAL AND MOISTURE PROTECTION</t>
  </si>
  <si>
    <t>DIV-10</t>
  </si>
  <si>
    <t>SPECIALTIES</t>
  </si>
  <si>
    <t>DIV-11</t>
  </si>
  <si>
    <t>EQUIPMENTS</t>
  </si>
  <si>
    <t>DIV-13</t>
  </si>
  <si>
    <t>TOTAL</t>
  </si>
  <si>
    <t>UNIT MATERIAL COST</t>
  </si>
  <si>
    <t>UNIT LABOR COST</t>
  </si>
  <si>
    <t>TOTAL MATERIAL COST</t>
  </si>
  <si>
    <t>TOTAL LABOR COST</t>
  </si>
  <si>
    <t>SPECIAL CONSTRUCTION</t>
  </si>
  <si>
    <t>DIV-33</t>
  </si>
  <si>
    <t>UTILITIES</t>
  </si>
  <si>
    <t>Scaffolding</t>
  </si>
  <si>
    <t>Exterior Wall Continuous Footing</t>
  </si>
  <si>
    <t>1'-4" x 1'-0" Continuos Concrete Footing W/ 
- 2#5 Horizontal bars</t>
  </si>
  <si>
    <t>CY</t>
  </si>
  <si>
    <t>Thickened Edge Interior Bearing Wall</t>
  </si>
  <si>
    <t>Thickened Egde (3.44 SF)</t>
  </si>
  <si>
    <t>Drip Edge</t>
  </si>
  <si>
    <t>Drip Edge @ perimter of Footing</t>
  </si>
  <si>
    <t>LF</t>
  </si>
  <si>
    <t>Concrete Slab</t>
  </si>
  <si>
    <t>4" thick Concrete Slab W/ (3404 SF)
- 6x6 W2.9xW2.9 Welded Wire Mesh
- 6MIL Vapor Barrier
- Compacted Fill &amp; Termite Treated</t>
  </si>
  <si>
    <r>
      <t xml:space="preserve">4" Thick Concrete HVAC Equipment Pad W/ (42 SF)
- 6x6 W2.9xW2.9 Welded Wire Mesh
- 6MIL Vapor Barrier
- Compacted Fill &amp; Termite Treated
</t>
    </r>
    <r>
      <rPr>
        <sz val="12"/>
        <color rgb="FFFF0000"/>
        <rFont val="Calibri"/>
        <family val="2"/>
        <scheme val="minor"/>
      </rPr>
      <t>- Verify on Site, Thickness Assumed</t>
    </r>
  </si>
  <si>
    <t>CMU Wall</t>
  </si>
  <si>
    <t xml:space="preserve">8" CMU Block Filled Cells W/
- #5 Vertical Bar W/ 10" hook </t>
  </si>
  <si>
    <t>SF</t>
  </si>
  <si>
    <t>Bond Beam</t>
  </si>
  <si>
    <t>8"x8" Bond Beam Concrete Filled W/ 1#5 Bars</t>
  </si>
  <si>
    <t>CMU Column</t>
  </si>
  <si>
    <t>8"x8" CMU Column Solid Filled W/ 2#5 Bars</t>
  </si>
  <si>
    <t>Lintel</t>
  </si>
  <si>
    <t>LB-1: 8"x16" Precast Concrete Lintel</t>
  </si>
  <si>
    <t>LB-2: 8"x16" Precast Concrete Lintel</t>
  </si>
  <si>
    <t>LB-3: 8"x16" Precast Concrete Lintel</t>
  </si>
  <si>
    <t>LB-4: 8"x16" Precast Concrete Lintel</t>
  </si>
  <si>
    <t>LB-5: 8"x16" Precast Concrete Lintel</t>
  </si>
  <si>
    <t>LB-6: 8"x16" Precast Concrete Lintel</t>
  </si>
  <si>
    <t>LB-7: 8"x16" Precast Concrete Lintel</t>
  </si>
  <si>
    <t>LB-8: 8"x16" Precast Concrete Lintel</t>
  </si>
  <si>
    <t>LB-9: 8"x16" Precast Concrete Lintel</t>
  </si>
  <si>
    <t>LB-10: 8"x16" Precast Concrete Lintel</t>
  </si>
  <si>
    <t>Tie Beam</t>
  </si>
  <si>
    <t>TB-1: 8"x8" Precast  Concrete Tie Beam</t>
  </si>
  <si>
    <t>TB-2: 8"x8" Precast  Concrete Tie Beam</t>
  </si>
  <si>
    <t>Roof Trusses</t>
  </si>
  <si>
    <t>Pre Engineered Wood Trusses @ 24" O.C.</t>
  </si>
  <si>
    <t>Roof Sheathing</t>
  </si>
  <si>
    <t>19/32" 4-Ply CDX Plywood Sheathing
- W/ 8d Rink Shank Nails @ 6" O.C.</t>
  </si>
  <si>
    <t>Trusses Hardware</t>
  </si>
  <si>
    <t>Meta16 W/ (7) 10d x 1-1/2" nails @ End of Each Truss</t>
  </si>
  <si>
    <t>EA</t>
  </si>
  <si>
    <t>Blocking</t>
  </si>
  <si>
    <r>
      <t xml:space="preserve">2x8 Ledger Board
</t>
    </r>
    <r>
      <rPr>
        <sz val="12"/>
        <color rgb="FFFF0000"/>
        <rFont val="Calibri"/>
        <family val="2"/>
        <scheme val="minor"/>
      </rPr>
      <t>- As Required</t>
    </r>
  </si>
  <si>
    <t>Header</t>
  </si>
  <si>
    <t>2x8 Headers</t>
  </si>
  <si>
    <t>Doors Trim</t>
  </si>
  <si>
    <t>Roofing</t>
  </si>
  <si>
    <t>Metal Roof Panel System</t>
  </si>
  <si>
    <t>Poly Glass Underlayement (Miami DADE 17-0614.22)</t>
  </si>
  <si>
    <t>Vinyl Vented Soffit Panels W/ Current F.B.C  (R703)</t>
  </si>
  <si>
    <t>Ridge Flashing</t>
  </si>
  <si>
    <t>Valley Flashing</t>
  </si>
  <si>
    <t>Hip Flashing</t>
  </si>
  <si>
    <t>Aluminum Gutter</t>
  </si>
  <si>
    <t>Downspout</t>
  </si>
  <si>
    <t>Flashing @ Dormer</t>
  </si>
  <si>
    <t>Roof Insulation</t>
  </si>
  <si>
    <t>R-30 Roof Insulation</t>
  </si>
  <si>
    <t>Exterior Finish</t>
  </si>
  <si>
    <t>Horizontal Siding</t>
  </si>
  <si>
    <t>Stucco Finish 
-(ASTM C926 19a, Standard specification For Application Of Portland Cement-Based Plaster)</t>
  </si>
  <si>
    <t>Metal lath</t>
  </si>
  <si>
    <t>3'-0"x6'-0" Window Shutters</t>
  </si>
  <si>
    <t>1'-6"x6'-0" Window Shutters</t>
  </si>
  <si>
    <t>2x6 Aluminum Clad Fascia Board</t>
  </si>
  <si>
    <t>Fascia Trim</t>
  </si>
  <si>
    <t>26GA Galvanized Metal drip Edge</t>
  </si>
  <si>
    <t>J-Channels</t>
  </si>
  <si>
    <t>8" Corner Trim</t>
  </si>
  <si>
    <t>6" Corner trim</t>
  </si>
  <si>
    <t>Window</t>
  </si>
  <si>
    <t>(3'-0"x5'-0") Single Hung Impact Glass Window W/ Frame
- White Frame</t>
  </si>
  <si>
    <t>(3'-0"x2'-0") Single Hung Impact Glass Window W/ Frame
- White Frame</t>
  </si>
  <si>
    <t>(3'-0"x2'-0") Fixed Impact Glass Window W/ Frame
- White Frame</t>
  </si>
  <si>
    <t>Doors</t>
  </si>
  <si>
    <t>(16'-0"x8'-0") Entry SGD Door W/ Frame</t>
  </si>
  <si>
    <t>(3'-0"x8'-0") Single Swing Door W/ Frame</t>
  </si>
  <si>
    <t>(2'-8"x8'-0") Single Swing Door W/ Frame</t>
  </si>
  <si>
    <t>(2'-10"x8'-0") Single Swing Door W/ Frame</t>
  </si>
  <si>
    <t>(5'-0"x8'-0") Bi-Pass Door W/ Frame</t>
  </si>
  <si>
    <t>(8'-0"x8'-0") Overhead Steel Garage Door W/ Frame</t>
  </si>
  <si>
    <t>(16'-0"x8'-0") Overhead Steel Garage Door W/ Frame</t>
  </si>
  <si>
    <t>Doors Hardware</t>
  </si>
  <si>
    <t>Walls</t>
  </si>
  <si>
    <t>2x4 Interior Partition</t>
  </si>
  <si>
    <t>2x4 Top &amp; Bottom Plates</t>
  </si>
  <si>
    <t>2x4 Wood Studs @ 16" O.C.</t>
  </si>
  <si>
    <t>(4'x10'x1/2") Gypsum Board (3537 SF)</t>
  </si>
  <si>
    <t>SHEETS</t>
  </si>
  <si>
    <t>(4'x10'x1/2") Moisture Resistant Gypsum Board  (600 SF)</t>
  </si>
  <si>
    <t>Sealant</t>
  </si>
  <si>
    <t>2x6 Top &amp; Bottom Plates</t>
  </si>
  <si>
    <t>2x6 Wood Studs @ 16" O.C.</t>
  </si>
  <si>
    <t>(4'x10'x1/2") Gypsum Board (237 SF)</t>
  </si>
  <si>
    <t>(4'x10'x1/2") Moisture Resistant Gypsum Board  (90 SF)</t>
  </si>
  <si>
    <t>2x4 Load Bearing Interior Partiton</t>
  </si>
  <si>
    <t>2x4 Top Plate</t>
  </si>
  <si>
    <t>2x4 PT Bottom Plates</t>
  </si>
  <si>
    <t>2x4 Fire Stop Bridging</t>
  </si>
  <si>
    <t>(4'x10'x1/2") Gypsum Board (285 SF)</t>
  </si>
  <si>
    <t>(4'x10'x1/2") Type"X" Gypsum Board  (285 SF)</t>
  </si>
  <si>
    <t>2x4 Knee Wall</t>
  </si>
  <si>
    <t>(4'x8'x1/2") Gypsum Board (42 SF)</t>
  </si>
  <si>
    <t>1x2 PT Furring Wall</t>
  </si>
  <si>
    <t>1X2 P.T Furring Strips @ 20" O.C.</t>
  </si>
  <si>
    <t>(4'x10'x1/2") Gypsum Board (2192 SF)</t>
  </si>
  <si>
    <t>1x2 PT Fire Stop</t>
  </si>
  <si>
    <t>R-4.1 Insulation</t>
  </si>
  <si>
    <r>
      <t xml:space="preserve">FI-Foil Insulation 
</t>
    </r>
    <r>
      <rPr>
        <sz val="12"/>
        <color rgb="FFFF0000"/>
        <rFont val="Calibri"/>
        <family val="2"/>
        <scheme val="minor"/>
      </rPr>
      <t>- As Alternate</t>
    </r>
  </si>
  <si>
    <t>Gable End Wall</t>
  </si>
  <si>
    <t>(4'x10'x1/2") Gypsum Board (81 SF)</t>
  </si>
  <si>
    <t>Batt Insulation</t>
  </si>
  <si>
    <t>15/32" CDX (4Ply) Plywood Sheathing</t>
  </si>
  <si>
    <t>2x6 Dormer Wall</t>
  </si>
  <si>
    <t>(4'x8'x1/2") Gypsum Board (149 SF)</t>
  </si>
  <si>
    <t>Flooring</t>
  </si>
  <si>
    <t>Sealed Concrete</t>
  </si>
  <si>
    <t>Wood Flooring</t>
  </si>
  <si>
    <t>Tile Flooring</t>
  </si>
  <si>
    <t>Wall Base</t>
  </si>
  <si>
    <t>Wood Base</t>
  </si>
  <si>
    <t>Tile Wall Base</t>
  </si>
  <si>
    <t>Rubber Wall Base</t>
  </si>
  <si>
    <t>Ceiling</t>
  </si>
  <si>
    <t>(4'x8'x1/2") Sag Resistant Gypsum Board (1764 SF)</t>
  </si>
  <si>
    <t>(4'x8'x1/2") Type "X" Gypsum Board (1764 SF)</t>
  </si>
  <si>
    <r>
      <t xml:space="preserve">3/4" Tongue &amp; Groove Ceiling
</t>
    </r>
    <r>
      <rPr>
        <sz val="12"/>
        <color rgb="FFFF0000"/>
        <rFont val="Calibri"/>
        <family val="2"/>
        <scheme val="minor"/>
      </rPr>
      <t>- Assumed in Porch, verify On Site</t>
    </r>
  </si>
  <si>
    <t>Ceiling Paint</t>
  </si>
  <si>
    <t>Gypsum Board Ceiling Paint</t>
  </si>
  <si>
    <r>
      <t xml:space="preserve">3/4" Tongue &amp; Groove Ceiling Paint
</t>
    </r>
    <r>
      <rPr>
        <sz val="12"/>
        <color rgb="FFFF0000"/>
        <rFont val="Calibri"/>
        <family val="2"/>
        <scheme val="minor"/>
      </rPr>
      <t>- Assumed in Porch, verify On Site</t>
    </r>
  </si>
  <si>
    <t>Wall Tile</t>
  </si>
  <si>
    <t>Wall Paint</t>
  </si>
  <si>
    <t>Doors Paint</t>
  </si>
  <si>
    <t>Doors Trim Paint</t>
  </si>
  <si>
    <t xml:space="preserve">1/2" Shower Ecnlosure </t>
  </si>
  <si>
    <t>12"x36" Shower Seat</t>
  </si>
  <si>
    <t>5'-4"x2'-8" Free Standing Bath tub</t>
  </si>
  <si>
    <t>Outdoor Shower</t>
  </si>
  <si>
    <t>Bath Accessories</t>
  </si>
  <si>
    <t>Mirror</t>
  </si>
  <si>
    <t>Soap Dispesner</t>
  </si>
  <si>
    <t>Tissue Paper Dispenser</t>
  </si>
  <si>
    <t>Toilet Paper Dispenser</t>
  </si>
  <si>
    <t>18" Grab Bar</t>
  </si>
  <si>
    <t>36" Grab bar</t>
  </si>
  <si>
    <t>42" Grab bar</t>
  </si>
  <si>
    <t>Stackable Washer/Dryer</t>
  </si>
  <si>
    <t>Refrigerator</t>
  </si>
  <si>
    <t>Stove W/ Hood</t>
  </si>
  <si>
    <t>Dish Washer</t>
  </si>
  <si>
    <t>Microwave</t>
  </si>
  <si>
    <t>Millwork</t>
  </si>
  <si>
    <t>2'-0" Deep Vanity Base Cabinet</t>
  </si>
  <si>
    <t>2'-0" Wide Vanity Countertop</t>
  </si>
  <si>
    <t>1'-0" Deep Walk-In Closet</t>
  </si>
  <si>
    <t xml:space="preserve">2'-0" Deep Base Cabinet </t>
  </si>
  <si>
    <t xml:space="preserve">1'-0" Deep Upper Cabinet </t>
  </si>
  <si>
    <t>2'-0" Wide Countertop</t>
  </si>
  <si>
    <t>1'-0" Deep Pantry Closet</t>
  </si>
  <si>
    <t>2'-0"x2'-6"  Deep Linen Cabinet</t>
  </si>
  <si>
    <t xml:space="preserve">2'-0"x4'-0" Desk </t>
  </si>
  <si>
    <t>2'-0" Deep Pantry Cabinet</t>
  </si>
  <si>
    <t>2'-0" Deep Kitchen Island Base cabinet</t>
  </si>
  <si>
    <t>Kitchen ISland Countertop</t>
  </si>
  <si>
    <t>1'-0" Deep Closet</t>
  </si>
  <si>
    <t>Plumbing Fixtures</t>
  </si>
  <si>
    <t>Lavatory</t>
  </si>
  <si>
    <t>Water Closet</t>
  </si>
  <si>
    <t>Water Heater</t>
  </si>
  <si>
    <t>Sink</t>
  </si>
  <si>
    <t>Double Compartment Kicthen Sink</t>
  </si>
  <si>
    <t>Shower Head</t>
  </si>
  <si>
    <t>Air handling Unit</t>
  </si>
  <si>
    <t>Outdoor Condensing Unit</t>
  </si>
  <si>
    <t>Exhaust Fan</t>
  </si>
  <si>
    <t>Power</t>
  </si>
  <si>
    <t>Ceiling Fan</t>
  </si>
  <si>
    <t>Duplex Receptacle</t>
  </si>
  <si>
    <t>WP Duplex Receptacle</t>
  </si>
  <si>
    <t>GFCI Duplex Receptacle</t>
  </si>
  <si>
    <t>240 V Receptacle</t>
  </si>
  <si>
    <t>Single Way Switch</t>
  </si>
  <si>
    <t>4 Way Switch</t>
  </si>
  <si>
    <t>Three Way Switch</t>
  </si>
  <si>
    <t>Door Bell Button</t>
  </si>
  <si>
    <t>Carbon /Smoke Detector Combo</t>
  </si>
  <si>
    <t>F.P. &amp; L Meter</t>
  </si>
  <si>
    <t>200A brekaer Panel</t>
  </si>
  <si>
    <t>Junction Box</t>
  </si>
  <si>
    <t>Lighting</t>
  </si>
  <si>
    <t>Recessed Light</t>
  </si>
  <si>
    <t>Wall Mounted Light Fxtures</t>
  </si>
  <si>
    <t>Allowances</t>
  </si>
  <si>
    <t>1x3 PT Wood Bucks</t>
  </si>
  <si>
    <t>Allowances For Pipes, Pipes Fitting &amp; Insulation (3119 SF)</t>
  </si>
  <si>
    <t>Allwowances For Wiring &amp; Conduits (3119 SF)</t>
  </si>
  <si>
    <t>Excavation</t>
  </si>
  <si>
    <t>Cut</t>
  </si>
  <si>
    <t>Fill</t>
  </si>
  <si>
    <t>Allwowances For Fire Suppression (3119 SF)</t>
  </si>
  <si>
    <t>Allwowances For Ducts, Ducts Fitting &amp; Insulation (3119 SF)</t>
  </si>
  <si>
    <t>1x4 PT Wood Bucks</t>
  </si>
  <si>
    <t>2x6 Interior Partition</t>
  </si>
  <si>
    <t>Stem Wall Footing</t>
  </si>
  <si>
    <t>2'-0"x1'-0" Continues Concrete Footing W/ 
- 3#5 Horizontal bars</t>
  </si>
  <si>
    <t xml:space="preserve">CMU Stem Wall </t>
  </si>
  <si>
    <t>8" CMU Block Filled Cells W/
- #5 Vertical Bar</t>
  </si>
  <si>
    <t>RESIDENCE (NEW HOUSE)</t>
  </si>
  <si>
    <t>16269 CAPE HORN BLVD. PUNTA GORDA, FLORIDA</t>
  </si>
  <si>
    <t>*</t>
  </si>
  <si>
    <t>RESIDENTIAL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</si>
</sst>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-&quot;$&quot;* #,##0_-;\-&quot;$&quot;* #,##0_-;_-&quot;$&quot;* &quot;-&quot;??_-;_-@_-"/>
    <numFmt numFmtId="168" formatCode="_-[$$-409]* #,##0_ ;_-[$$-409]* \-#,##0\ ;_-[$$-409]* &quot;-&quot;??_ ;_-@_ "/>
  </numFmts>
  <fonts count="4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indexed="64"/>
      </right>
      <top/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7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6" fillId="0" borderId="0"/>
    <xf numFmtId="0" fontId="25" fillId="0" borderId="0"/>
    <xf numFmtId="0" fontId="7" fillId="0" borderId="0"/>
    <xf numFmtId="43" fontId="25" fillId="0" borderId="0" applyFont="0" applyFill="0" applyBorder="0" applyAlignment="0" applyProtection="0"/>
    <xf numFmtId="0" fontId="26" fillId="0" borderId="0"/>
    <xf numFmtId="43" fontId="7" fillId="0" borderId="0" applyFont="0" applyFill="0" applyBorder="0" applyAlignment="0" applyProtection="0"/>
    <xf numFmtId="0" fontId="7" fillId="0" borderId="0"/>
    <xf numFmtId="44" fontId="26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40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27" fillId="0" borderId="0" xfId="0" applyFont="1" applyAlignment="1">
      <alignment vertical="top"/>
    </xf>
    <xf numFmtId="0" fontId="30" fillId="0" borderId="0" xfId="0" applyFont="1" applyAlignment="1">
      <alignment vertical="top"/>
    </xf>
    <xf numFmtId="41" fontId="27" fillId="0" borderId="0" xfId="45" applyNumberFormat="1" applyFont="1" applyAlignment="1">
      <alignment vertical="center"/>
    </xf>
    <xf numFmtId="0" fontId="27" fillId="0" borderId="0" xfId="45" applyFont="1" applyAlignment="1">
      <alignment vertical="center"/>
    </xf>
    <xf numFmtId="0" fontId="34" fillId="0" borderId="0" xfId="0" applyFont="1"/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2" fontId="28" fillId="0" borderId="0" xfId="0" applyNumberFormat="1" applyFont="1" applyAlignment="1">
      <alignment vertical="center" wrapText="1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right" vertical="center"/>
    </xf>
    <xf numFmtId="0" fontId="39" fillId="0" borderId="0" xfId="0" applyFont="1" applyAlignment="1">
      <alignment vertical="top"/>
    </xf>
    <xf numFmtId="0" fontId="28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top"/>
    </xf>
    <xf numFmtId="2" fontId="28" fillId="0" borderId="0" xfId="0" applyNumberFormat="1" applyFont="1" applyAlignment="1">
      <alignment vertical="top" wrapText="1"/>
    </xf>
    <xf numFmtId="2" fontId="28" fillId="0" borderId="0" xfId="0" applyNumberFormat="1" applyFont="1" applyAlignment="1">
      <alignment horizontal="center" vertical="center" wrapText="1"/>
    </xf>
    <xf numFmtId="164" fontId="28" fillId="0" borderId="0" xfId="0" applyNumberFormat="1" applyFont="1" applyAlignment="1">
      <alignment vertical="center"/>
    </xf>
    <xf numFmtId="14" fontId="36" fillId="0" borderId="0" xfId="0" applyNumberFormat="1" applyFont="1" applyAlignment="1">
      <alignment horizontal="left"/>
    </xf>
    <xf numFmtId="167" fontId="36" fillId="0" borderId="0" xfId="0" applyNumberFormat="1" applyFont="1"/>
    <xf numFmtId="167" fontId="36" fillId="0" borderId="0" xfId="0" applyNumberFormat="1" applyFont="1" applyAlignment="1">
      <alignment horizontal="center" vertical="center"/>
    </xf>
    <xf numFmtId="44" fontId="28" fillId="0" borderId="0" xfId="62" applyFont="1" applyBorder="1" applyAlignment="1">
      <alignment vertical="center" wrapText="1"/>
    </xf>
    <xf numFmtId="44" fontId="36" fillId="0" borderId="13" xfId="62" applyFont="1" applyBorder="1" applyAlignment="1">
      <alignment horizontal="center" vertical="center"/>
    </xf>
    <xf numFmtId="44" fontId="36" fillId="0" borderId="0" xfId="62" applyFont="1" applyAlignment="1">
      <alignment horizontal="center" vertical="center"/>
    </xf>
    <xf numFmtId="44" fontId="28" fillId="0" borderId="0" xfId="62" applyFont="1" applyAlignment="1">
      <alignment vertical="center" wrapText="1"/>
    </xf>
    <xf numFmtId="9" fontId="28" fillId="0" borderId="0" xfId="61" applyFont="1" applyBorder="1" applyAlignment="1">
      <alignment horizontal="center" vertical="center" wrapText="1"/>
    </xf>
    <xf numFmtId="1" fontId="28" fillId="24" borderId="11" xfId="38" applyNumberFormat="1" applyFont="1" applyFill="1" applyBorder="1" applyAlignment="1">
      <alignment horizontal="center" vertical="center"/>
    </xf>
    <xf numFmtId="1" fontId="28" fillId="24" borderId="11" xfId="38" applyNumberFormat="1" applyFont="1" applyFill="1" applyBorder="1" applyAlignment="1">
      <alignment horizontal="center" vertical="top"/>
    </xf>
    <xf numFmtId="0" fontId="28" fillId="24" borderId="11" xfId="38" applyFont="1" applyFill="1" applyBorder="1" applyAlignment="1">
      <alignment horizontal="justify" vertical="top" wrapText="1"/>
    </xf>
    <xf numFmtId="41" fontId="28" fillId="24" borderId="11" xfId="38" applyNumberFormat="1" applyFont="1" applyFill="1" applyBorder="1" applyAlignment="1">
      <alignment horizontal="center" vertical="center"/>
    </xf>
    <xf numFmtId="41" fontId="28" fillId="24" borderId="11" xfId="38" applyNumberFormat="1" applyFont="1" applyFill="1" applyBorder="1" applyAlignment="1">
      <alignment horizontal="right" vertical="center"/>
    </xf>
    <xf numFmtId="0" fontId="28" fillId="24" borderId="11" xfId="38" applyFont="1" applyFill="1" applyBorder="1" applyAlignment="1">
      <alignment horizontal="center" vertical="center"/>
    </xf>
    <xf numFmtId="44" fontId="28" fillId="24" borderId="11" xfId="62" applyFont="1" applyFill="1" applyBorder="1" applyAlignment="1" applyProtection="1">
      <alignment horizontal="left" vertical="center"/>
    </xf>
    <xf numFmtId="166" fontId="28" fillId="24" borderId="11" xfId="38" applyNumberFormat="1" applyFont="1" applyFill="1" applyBorder="1" applyAlignment="1" applyProtection="1">
      <alignment horizontal="left" vertical="center"/>
    </xf>
    <xf numFmtId="0" fontId="44" fillId="24" borderId="11" xfId="38" applyFont="1" applyFill="1" applyBorder="1" applyAlignment="1">
      <alignment horizontal="left" vertical="center" wrapText="1"/>
    </xf>
    <xf numFmtId="1" fontId="28" fillId="24" borderId="26" xfId="38" applyNumberFormat="1" applyFont="1" applyFill="1" applyBorder="1" applyAlignment="1">
      <alignment horizontal="center" vertical="center"/>
    </xf>
    <xf numFmtId="42" fontId="28" fillId="24" borderId="27" xfId="38" applyNumberFormat="1" applyFont="1" applyFill="1" applyBorder="1" applyAlignment="1" applyProtection="1">
      <alignment horizontal="left" vertical="center"/>
    </xf>
    <xf numFmtId="9" fontId="28" fillId="24" borderId="11" xfId="61" applyFont="1" applyFill="1" applyBorder="1" applyAlignment="1">
      <alignment horizontal="right" vertical="center"/>
    </xf>
    <xf numFmtId="9" fontId="28" fillId="0" borderId="0" xfId="61" applyFont="1" applyAlignment="1">
      <alignment horizontal="center" vertical="center" wrapText="1"/>
    </xf>
    <xf numFmtId="44" fontId="36" fillId="0" borderId="0" xfId="62" applyFont="1" applyBorder="1" applyAlignment="1">
      <alignment horizontal="center" vertical="center"/>
    </xf>
    <xf numFmtId="167" fontId="36" fillId="0" borderId="0" xfId="0" applyNumberFormat="1" applyFont="1" applyAlignment="1">
      <alignment vertical="center" wrapText="1"/>
    </xf>
    <xf numFmtId="0" fontId="41" fillId="27" borderId="10" xfId="0" applyFont="1" applyFill="1" applyBorder="1" applyAlignment="1">
      <alignment horizontal="center" vertical="center"/>
    </xf>
    <xf numFmtId="0" fontId="41" fillId="27" borderId="0" xfId="0" applyFont="1" applyFill="1" applyAlignment="1">
      <alignment horizontal="center" vertical="center"/>
    </xf>
    <xf numFmtId="0" fontId="41" fillId="27" borderId="0" xfId="0" applyFont="1" applyFill="1" applyAlignment="1">
      <alignment horizontal="center" vertical="top"/>
    </xf>
    <xf numFmtId="2" fontId="41" fillId="27" borderId="0" xfId="0" applyNumberFormat="1" applyFont="1" applyFill="1" applyAlignment="1">
      <alignment vertical="top" wrapText="1"/>
    </xf>
    <xf numFmtId="2" fontId="41" fillId="27" borderId="0" xfId="0" applyNumberFormat="1" applyFont="1" applyFill="1" applyAlignment="1">
      <alignment horizontal="center" vertical="center" wrapText="1"/>
    </xf>
    <xf numFmtId="9" fontId="41" fillId="27" borderId="0" xfId="61" applyFont="1" applyFill="1" applyBorder="1" applyAlignment="1">
      <alignment horizontal="center" vertical="center" wrapText="1"/>
    </xf>
    <xf numFmtId="44" fontId="43" fillId="27" borderId="0" xfId="62" applyFont="1" applyFill="1" applyAlignment="1">
      <alignment horizontal="center" vertical="center"/>
    </xf>
    <xf numFmtId="167" fontId="43" fillId="27" borderId="0" xfId="0" applyNumberFormat="1" applyFont="1" applyFill="1" applyAlignment="1">
      <alignment horizontal="center" vertical="center"/>
    </xf>
    <xf numFmtId="0" fontId="41" fillId="27" borderId="11" xfId="34" applyFont="1" applyFill="1" applyBorder="1" applyAlignment="1" applyProtection="1">
      <alignment horizontal="center" vertical="center" wrapText="1"/>
    </xf>
    <xf numFmtId="9" fontId="41" fillId="27" borderId="0" xfId="61" applyFont="1" applyFill="1" applyBorder="1" applyAlignment="1">
      <alignment horizontal="right" vertical="center" wrapText="1"/>
    </xf>
    <xf numFmtId="9" fontId="43" fillId="27" borderId="0" xfId="61" applyFont="1" applyFill="1" applyAlignment="1">
      <alignment horizontal="center" vertical="center"/>
    </xf>
    <xf numFmtId="0" fontId="33" fillId="26" borderId="23" xfId="34" applyFont="1" applyFill="1" applyBorder="1" applyAlignment="1" applyProtection="1">
      <alignment horizontal="center" vertical="center" wrapText="1"/>
    </xf>
    <xf numFmtId="0" fontId="33" fillId="26" borderId="24" xfId="34" applyFont="1" applyFill="1" applyBorder="1" applyAlignment="1" applyProtection="1">
      <alignment horizontal="center" vertical="center" wrapText="1"/>
    </xf>
    <xf numFmtId="2" fontId="33" fillId="26" borderId="24" xfId="34" applyNumberFormat="1" applyFont="1" applyFill="1" applyBorder="1" applyAlignment="1" applyProtection="1">
      <alignment horizontal="center" vertical="center" wrapText="1"/>
    </xf>
    <xf numFmtId="9" fontId="33" fillId="26" borderId="24" xfId="61" applyFont="1" applyFill="1" applyBorder="1" applyAlignment="1" applyProtection="1">
      <alignment horizontal="center" vertical="center" wrapText="1"/>
    </xf>
    <xf numFmtId="44" fontId="33" fillId="26" borderId="24" xfId="62" applyFont="1" applyFill="1" applyBorder="1" applyAlignment="1" applyProtection="1">
      <alignment horizontal="center" vertical="center" wrapText="1"/>
    </xf>
    <xf numFmtId="0" fontId="33" fillId="26" borderId="25" xfId="34" applyFont="1" applyFill="1" applyBorder="1" applyAlignment="1" applyProtection="1">
      <alignment horizontal="center" vertical="center" wrapText="1"/>
    </xf>
    <xf numFmtId="0" fontId="32" fillId="27" borderId="26" xfId="39" applyFont="1" applyFill="1" applyBorder="1" applyAlignment="1">
      <alignment horizontal="center" vertical="center"/>
    </xf>
    <xf numFmtId="0" fontId="32" fillId="27" borderId="11" xfId="39" applyFont="1" applyFill="1" applyBorder="1" applyAlignment="1">
      <alignment horizontal="center" vertical="center"/>
    </xf>
    <xf numFmtId="0" fontId="32" fillId="27" borderId="11" xfId="39" applyFont="1" applyFill="1" applyBorder="1" applyAlignment="1">
      <alignment horizontal="center" vertical="top"/>
    </xf>
    <xf numFmtId="0" fontId="32" fillId="27" borderId="11" xfId="39" applyFont="1" applyFill="1" applyBorder="1" applyAlignment="1">
      <alignment vertical="top"/>
    </xf>
    <xf numFmtId="9" fontId="32" fillId="27" borderId="11" xfId="61" applyFont="1" applyFill="1" applyBorder="1" applyAlignment="1">
      <alignment vertical="center"/>
    </xf>
    <xf numFmtId="0" fontId="32" fillId="27" borderId="11" xfId="39" applyFont="1" applyFill="1" applyBorder="1" applyAlignment="1">
      <alignment vertical="center"/>
    </xf>
    <xf numFmtId="44" fontId="32" fillId="27" borderId="11" xfId="62" applyFont="1" applyFill="1" applyBorder="1" applyAlignment="1">
      <alignment vertical="center"/>
    </xf>
    <xf numFmtId="42" fontId="32" fillId="27" borderId="27" xfId="39" applyNumberFormat="1" applyFont="1" applyFill="1" applyBorder="1" applyAlignment="1">
      <alignment vertical="center"/>
    </xf>
    <xf numFmtId="9" fontId="32" fillId="27" borderId="11" xfId="61" applyFont="1" applyFill="1" applyBorder="1" applyAlignment="1">
      <alignment horizontal="right" vertical="center"/>
    </xf>
    <xf numFmtId="0" fontId="32" fillId="27" borderId="11" xfId="39" applyFont="1" applyFill="1" applyBorder="1" applyAlignment="1">
      <alignment horizontal="right" vertical="center"/>
    </xf>
    <xf numFmtId="166" fontId="32" fillId="27" borderId="11" xfId="39" applyNumberFormat="1" applyFont="1" applyFill="1" applyBorder="1" applyAlignment="1">
      <alignment vertical="center"/>
    </xf>
    <xf numFmtId="0" fontId="32" fillId="28" borderId="11" xfId="39" applyFont="1" applyFill="1" applyBorder="1" applyAlignment="1">
      <alignment horizontal="center" vertical="center"/>
    </xf>
    <xf numFmtId="0" fontId="38" fillId="28" borderId="11" xfId="39" applyFont="1" applyFill="1" applyBorder="1" applyAlignment="1">
      <alignment horizontal="center" vertical="center"/>
    </xf>
    <xf numFmtId="0" fontId="33" fillId="28" borderId="11" xfId="39" applyFont="1" applyFill="1" applyBorder="1" applyAlignment="1">
      <alignment horizontal="center" vertical="top"/>
    </xf>
    <xf numFmtId="0" fontId="33" fillId="28" borderId="11" xfId="39" applyFont="1" applyFill="1" applyBorder="1" applyAlignment="1">
      <alignment vertical="top"/>
    </xf>
    <xf numFmtId="0" fontId="33" fillId="28" borderId="11" xfId="39" applyFont="1" applyFill="1" applyBorder="1" applyAlignment="1">
      <alignment horizontal="center" vertical="center"/>
    </xf>
    <xf numFmtId="9" fontId="33" fillId="28" borderId="11" xfId="61" applyFont="1" applyFill="1" applyBorder="1" applyAlignment="1">
      <alignment vertical="center"/>
    </xf>
    <xf numFmtId="0" fontId="33" fillId="28" borderId="11" xfId="39" applyFont="1" applyFill="1" applyBorder="1" applyAlignment="1">
      <alignment vertical="center"/>
    </xf>
    <xf numFmtId="44" fontId="33" fillId="28" borderId="11" xfId="62" applyFont="1" applyFill="1" applyBorder="1" applyAlignment="1">
      <alignment vertical="center"/>
    </xf>
    <xf numFmtId="44" fontId="33" fillId="28" borderId="16" xfId="62" applyFont="1" applyFill="1" applyBorder="1" applyAlignment="1">
      <alignment vertical="center"/>
    </xf>
    <xf numFmtId="0" fontId="31" fillId="29" borderId="21" xfId="41" applyFont="1" applyFill="1" applyBorder="1" applyAlignment="1">
      <alignment horizontal="center" vertical="center"/>
    </xf>
    <xf numFmtId="0" fontId="31" fillId="29" borderId="21" xfId="41" applyFont="1" applyFill="1" applyBorder="1" applyAlignment="1">
      <alignment horizontal="left" vertical="top"/>
    </xf>
    <xf numFmtId="0" fontId="31" fillId="29" borderId="21" xfId="41" applyFont="1" applyFill="1" applyBorder="1" applyAlignment="1">
      <alignment vertical="top"/>
    </xf>
    <xf numFmtId="164" fontId="31" fillId="29" borderId="21" xfId="41" applyNumberFormat="1" applyFont="1" applyFill="1" applyBorder="1" applyAlignment="1" applyProtection="1">
      <alignment horizontal="center" vertical="center"/>
    </xf>
    <xf numFmtId="9" fontId="31" fillId="29" borderId="21" xfId="61" applyFont="1" applyFill="1" applyBorder="1" applyAlignment="1" applyProtection="1">
      <alignment horizontal="center" vertical="center"/>
    </xf>
    <xf numFmtId="44" fontId="31" fillId="29" borderId="22" xfId="62" applyFont="1" applyFill="1" applyBorder="1" applyAlignment="1">
      <alignment vertical="center"/>
    </xf>
    <xf numFmtId="42" fontId="31" fillId="29" borderId="22" xfId="41" applyNumberFormat="1" applyFont="1" applyFill="1" applyBorder="1" applyAlignment="1">
      <alignment vertical="center"/>
    </xf>
    <xf numFmtId="0" fontId="31" fillId="29" borderId="9" xfId="41" applyFont="1" applyFill="1" applyAlignment="1">
      <alignment horizontal="center" vertical="center"/>
    </xf>
    <xf numFmtId="0" fontId="31" fillId="29" borderId="9" xfId="41" applyFont="1" applyFill="1" applyAlignment="1">
      <alignment horizontal="left" vertical="top"/>
    </xf>
    <xf numFmtId="0" fontId="31" fillId="29" borderId="9" xfId="41" applyFont="1" applyFill="1" applyAlignment="1">
      <alignment vertical="top"/>
    </xf>
    <xf numFmtId="164" fontId="31" fillId="29" borderId="9" xfId="41" applyNumberFormat="1" applyFont="1" applyFill="1" applyAlignment="1" applyProtection="1">
      <alignment horizontal="center" vertical="center"/>
    </xf>
    <xf numFmtId="9" fontId="31" fillId="29" borderId="9" xfId="61" applyFont="1" applyFill="1" applyBorder="1" applyAlignment="1" applyProtection="1">
      <alignment horizontal="center" vertical="center"/>
    </xf>
    <xf numFmtId="9" fontId="31" fillId="29" borderId="9" xfId="61" applyFont="1" applyFill="1" applyBorder="1" applyAlignment="1">
      <alignment horizontal="center" vertical="center"/>
    </xf>
    <xf numFmtId="165" fontId="31" fillId="29" borderId="9" xfId="41" applyNumberFormat="1" applyFont="1" applyFill="1" applyAlignment="1">
      <alignment horizontal="left" vertical="center"/>
    </xf>
    <xf numFmtId="165" fontId="31" fillId="29" borderId="12" xfId="41" applyNumberFormat="1" applyFont="1" applyFill="1" applyBorder="1" applyAlignment="1">
      <alignment vertical="center"/>
    </xf>
    <xf numFmtId="0" fontId="31" fillId="29" borderId="14" xfId="41" applyFont="1" applyFill="1" applyBorder="1" applyAlignment="1">
      <alignment horizontal="left" vertical="center"/>
    </xf>
    <xf numFmtId="0" fontId="31" fillId="29" borderId="15" xfId="41" applyFont="1" applyFill="1" applyBorder="1" applyAlignment="1">
      <alignment horizontal="left" vertical="center"/>
    </xf>
    <xf numFmtId="0" fontId="31" fillId="29" borderId="9" xfId="41" applyFont="1" applyFill="1" applyAlignment="1">
      <alignment horizontal="left" vertical="center"/>
    </xf>
    <xf numFmtId="44" fontId="31" fillId="29" borderId="9" xfId="62" applyFont="1" applyFill="1" applyBorder="1" applyAlignment="1">
      <alignment horizontal="left" vertical="center"/>
    </xf>
    <xf numFmtId="0" fontId="33" fillId="30" borderId="11" xfId="38" applyFont="1" applyFill="1" applyBorder="1" applyAlignment="1">
      <alignment horizontal="justify" vertical="top" wrapText="1"/>
    </xf>
    <xf numFmtId="42" fontId="32" fillId="27" borderId="16" xfId="39" applyNumberFormat="1" applyFont="1" applyFill="1" applyBorder="1" applyAlignment="1">
      <alignment vertical="center"/>
    </xf>
    <xf numFmtId="0" fontId="32" fillId="0" borderId="0" xfId="39" applyFont="1" applyFill="1" applyBorder="1" applyAlignment="1">
      <alignment horizontal="center" vertical="center"/>
    </xf>
    <xf numFmtId="0" fontId="32" fillId="0" borderId="0" xfId="39" applyFont="1" applyFill="1" applyBorder="1" applyAlignment="1">
      <alignment horizontal="center" vertical="top"/>
    </xf>
    <xf numFmtId="0" fontId="32" fillId="0" borderId="0" xfId="39" applyFont="1" applyFill="1" applyBorder="1" applyAlignment="1">
      <alignment vertical="top"/>
    </xf>
    <xf numFmtId="9" fontId="32" fillId="0" borderId="0" xfId="61" applyFont="1" applyFill="1" applyBorder="1" applyAlignment="1">
      <alignment horizontal="right" vertical="center"/>
    </xf>
    <xf numFmtId="0" fontId="32" fillId="0" borderId="0" xfId="39" applyFont="1" applyFill="1" applyBorder="1" applyAlignment="1">
      <alignment horizontal="right" vertical="center"/>
    </xf>
    <xf numFmtId="44" fontId="32" fillId="0" borderId="0" xfId="62" applyFont="1" applyFill="1" applyBorder="1" applyAlignment="1">
      <alignment vertical="center"/>
    </xf>
    <xf numFmtId="166" fontId="32" fillId="0" borderId="0" xfId="39" applyNumberFormat="1" applyFont="1" applyFill="1" applyBorder="1" applyAlignment="1">
      <alignment vertical="center"/>
    </xf>
    <xf numFmtId="42" fontId="32" fillId="0" borderId="0" xfId="39" applyNumberFormat="1" applyFont="1" applyFill="1" applyBorder="1" applyAlignment="1">
      <alignment vertical="center"/>
    </xf>
    <xf numFmtId="0" fontId="33" fillId="0" borderId="11" xfId="0" applyFont="1" applyBorder="1" applyAlignment="1">
      <alignment horizontal="right" vertical="center"/>
    </xf>
    <xf numFmtId="0" fontId="33" fillId="0" borderId="11" xfId="0" applyFont="1" applyBorder="1" applyAlignment="1">
      <alignment horizontal="center" vertical="center"/>
    </xf>
    <xf numFmtId="0" fontId="44" fillId="0" borderId="11" xfId="0" applyFont="1" applyBorder="1" applyAlignment="1">
      <alignment horizontal="left" wrapText="1"/>
    </xf>
    <xf numFmtId="0" fontId="44" fillId="0" borderId="11" xfId="0" applyFont="1" applyBorder="1" applyAlignment="1">
      <alignment horizontal="left"/>
    </xf>
    <xf numFmtId="1" fontId="33" fillId="0" borderId="11" xfId="0" applyNumberFormat="1" applyFont="1" applyBorder="1" applyAlignment="1">
      <alignment horizontal="right" vertical="center"/>
    </xf>
    <xf numFmtId="0" fontId="33" fillId="0" borderId="11" xfId="0" applyFont="1" applyBorder="1" applyAlignment="1">
      <alignment horizontal="left"/>
    </xf>
    <xf numFmtId="0" fontId="38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left"/>
    </xf>
    <xf numFmtId="0" fontId="38" fillId="28" borderId="11" xfId="39" applyFont="1" applyFill="1" applyBorder="1" applyAlignment="1">
      <alignment horizontal="center" vertical="top"/>
    </xf>
    <xf numFmtId="0" fontId="38" fillId="28" borderId="11" xfId="39" applyFont="1" applyFill="1" applyBorder="1" applyAlignment="1">
      <alignment vertical="top"/>
    </xf>
    <xf numFmtId="9" fontId="38" fillId="28" borderId="11" xfId="61" applyFont="1" applyFill="1" applyBorder="1" applyAlignment="1">
      <alignment vertical="center"/>
    </xf>
    <xf numFmtId="0" fontId="38" fillId="28" borderId="11" xfId="39" applyFont="1" applyFill="1" applyBorder="1" applyAlignment="1">
      <alignment vertical="center"/>
    </xf>
    <xf numFmtId="44" fontId="38" fillId="28" borderId="11" xfId="62" applyFont="1" applyFill="1" applyBorder="1" applyAlignment="1">
      <alignment vertical="center"/>
    </xf>
    <xf numFmtId="44" fontId="38" fillId="28" borderId="16" xfId="62" applyFont="1" applyFill="1" applyBorder="1" applyAlignment="1">
      <alignment vertical="center"/>
    </xf>
    <xf numFmtId="165" fontId="36" fillId="0" borderId="0" xfId="62" applyNumberFormat="1" applyFont="1" applyAlignment="1">
      <alignment horizontal="center" vertical="center"/>
    </xf>
    <xf numFmtId="0" fontId="31" fillId="29" borderId="14" xfId="41" applyFont="1" applyFill="1" applyBorder="1" applyAlignment="1">
      <alignment horizontal="left" vertical="center"/>
    </xf>
    <xf numFmtId="0" fontId="31" fillId="29" borderId="15" xfId="41" applyFont="1" applyFill="1" applyBorder="1" applyAlignment="1">
      <alignment horizontal="left" vertical="center"/>
    </xf>
    <xf numFmtId="42" fontId="33" fillId="28" borderId="16" xfId="39" applyNumberFormat="1" applyFont="1" applyFill="1" applyBorder="1" applyAlignment="1">
      <alignment horizontal="center" vertical="center"/>
    </xf>
    <xf numFmtId="42" fontId="33" fillId="28" borderId="17" xfId="39" applyNumberFormat="1" applyFont="1" applyFill="1" applyBorder="1" applyAlignment="1">
      <alignment horizontal="center" vertical="center"/>
    </xf>
    <xf numFmtId="168" fontId="41" fillId="27" borderId="18" xfId="34" applyNumberFormat="1" applyFont="1" applyFill="1" applyBorder="1" applyAlignment="1" applyProtection="1">
      <alignment horizontal="center" vertical="center" wrapText="1"/>
    </xf>
    <xf numFmtId="168" fontId="41" fillId="27" borderId="19" xfId="34" applyNumberFormat="1" applyFont="1" applyFill="1" applyBorder="1" applyAlignment="1" applyProtection="1">
      <alignment horizontal="center" vertical="center" wrapText="1"/>
    </xf>
    <xf numFmtId="2" fontId="41" fillId="27" borderId="0" xfId="0" applyNumberFormat="1" applyFont="1" applyFill="1" applyAlignment="1">
      <alignment horizontal="right" vertical="center" wrapText="1"/>
    </xf>
    <xf numFmtId="168" fontId="41" fillId="27" borderId="0" xfId="34" applyNumberFormat="1" applyFont="1" applyFill="1" applyBorder="1" applyAlignment="1" applyProtection="1">
      <alignment horizontal="center" vertical="center" wrapText="1"/>
    </xf>
    <xf numFmtId="0" fontId="42" fillId="25" borderId="10" xfId="0" applyFont="1" applyFill="1" applyBorder="1" applyAlignment="1">
      <alignment horizontal="center" vertical="center"/>
    </xf>
    <xf numFmtId="0" fontId="42" fillId="25" borderId="0" xfId="0" applyFont="1" applyFill="1" applyAlignment="1">
      <alignment horizontal="center" vertical="center"/>
    </xf>
    <xf numFmtId="0" fontId="31" fillId="29" borderId="20" xfId="41" applyFont="1" applyFill="1" applyBorder="1" applyAlignment="1">
      <alignment horizontal="left" vertical="center"/>
    </xf>
    <xf numFmtId="0" fontId="31" fillId="29" borderId="21" xfId="41" applyFont="1" applyFill="1" applyBorder="1" applyAlignment="1">
      <alignment horizontal="left" vertical="center"/>
    </xf>
    <xf numFmtId="42" fontId="38" fillId="28" borderId="16" xfId="39" applyNumberFormat="1" applyFont="1" applyFill="1" applyBorder="1" applyAlignment="1">
      <alignment horizontal="center" vertical="center"/>
    </xf>
    <xf numFmtId="42" fontId="38" fillId="28" borderId="17" xfId="39" applyNumberFormat="1" applyFont="1" applyFill="1" applyBorder="1" applyAlignment="1">
      <alignment horizontal="center" vertical="center"/>
    </xf>
    <xf numFmtId="2" fontId="37" fillId="26" borderId="0" xfId="0" applyNumberFormat="1" applyFont="1" applyFill="1" applyAlignment="1">
      <alignment horizontal="center"/>
    </xf>
    <xf numFmtId="2" fontId="35" fillId="26" borderId="0" xfId="0" applyNumberFormat="1" applyFont="1" applyFill="1" applyAlignment="1">
      <alignment horizontal="center"/>
    </xf>
    <xf numFmtId="9" fontId="28" fillId="0" borderId="0" xfId="61" applyFont="1" applyBorder="1" applyAlignment="1">
      <alignment horizontal="center" vertical="center" wrapText="1"/>
    </xf>
    <xf numFmtId="0" fontId="42" fillId="26" borderId="10" xfId="0" applyFont="1" applyFill="1" applyBorder="1" applyAlignment="1">
      <alignment horizontal="center" vertical="center"/>
    </xf>
    <xf numFmtId="0" fontId="42" fillId="26" borderId="0" xfId="0" applyFont="1" applyFill="1" applyAlignment="1">
      <alignment horizontal="center" vertical="center"/>
    </xf>
  </cellXfs>
  <cellStyles count="6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00000000-0005-0000-0000-00001B000000}"/>
    <cellStyle name="Comma 2 2" xfId="48" xr:uid="{00000000-0005-0000-0000-00001C000000}"/>
    <cellStyle name="Currency" xfId="62" builtinId="4"/>
    <cellStyle name="Currency 2" xfId="50" xr:uid="{00000000-0005-0000-0000-00001E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 xr:uid="{00000000-0005-0000-0000-000029000000}"/>
    <cellStyle name="Normal 2 2" xfId="47" xr:uid="{00000000-0005-0000-0000-00002A000000}"/>
    <cellStyle name="Normal 2 3" xfId="45" xr:uid="{00000000-0005-0000-0000-00002B000000}"/>
    <cellStyle name="Normal 2 3 2" xfId="52" xr:uid="{00000000-0005-0000-0000-00002C000000}"/>
    <cellStyle name="Normal 3" xfId="37" xr:uid="{00000000-0005-0000-0000-00002D000000}"/>
    <cellStyle name="Normal 4" xfId="43" xr:uid="{00000000-0005-0000-0000-00002E000000}"/>
    <cellStyle name="Normal 4 2" xfId="53" xr:uid="{00000000-0005-0000-0000-00002F000000}"/>
    <cellStyle name="Normal 4 2 2" xfId="58" xr:uid="{00000000-0005-0000-0000-000030000000}"/>
    <cellStyle name="Normal 4 3" xfId="51" xr:uid="{00000000-0005-0000-0000-000031000000}"/>
    <cellStyle name="Normal 4 3 2" xfId="57" xr:uid="{00000000-0005-0000-0000-000032000000}"/>
    <cellStyle name="Normal 4 4" xfId="56" xr:uid="{00000000-0005-0000-0000-000033000000}"/>
    <cellStyle name="Normal 5" xfId="49" xr:uid="{00000000-0005-0000-0000-000034000000}"/>
    <cellStyle name="Normal 6" xfId="55" xr:uid="{00000000-0005-0000-0000-000035000000}"/>
    <cellStyle name="Normal 7" xfId="54" xr:uid="{00000000-0005-0000-0000-000036000000}"/>
    <cellStyle name="Normal 7 2" xfId="59" xr:uid="{00000000-0005-0000-0000-000037000000}"/>
    <cellStyle name="Normal 8" xfId="60" xr:uid="{00000000-0005-0000-0000-000038000000}"/>
    <cellStyle name="Normal 9" xfId="63" xr:uid="{00000000-0005-0000-0000-000039000000}"/>
    <cellStyle name="Note" xfId="38" builtinId="10" customBuiltin="1"/>
    <cellStyle name="Output" xfId="39" builtinId="21" customBuiltin="1"/>
    <cellStyle name="Percent" xfId="61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415636</xdr:colOff>
      <xdr:row>1</xdr:row>
      <xdr:rowOff>121227</xdr:rowOff>
    </xdr:from>
    <xdr:to>
      <xdr:col>14</xdr:col>
      <xdr:colOff>1233055</xdr:colOff>
      <xdr:row>6</xdr:row>
      <xdr:rowOff>135081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6468C5-FE8C-6075-4904-35B797E9B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3091" y="415636"/>
          <a:ext cx="5943600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BD60-A654-4DEE-8B07-98D0BF13E7D7}">
  <dimension ref="A1:XFD300"/>
  <sheetViews>
    <sheetView tabSelected="1" zoomScale="55" zoomScaleNormal="55" zoomScaleSheetLayoutView="40" workbookViewId="0">
      <selection activeCell="F12" sqref="F12"/>
    </sheetView>
  </sheetViews>
  <sheetFormatPr defaultColWidth="8.88671875" defaultRowHeight="15.75" x14ac:dyDescent="0.2"/>
  <cols>
    <col min="1" max="1" width="6" style="14" customWidth="1"/>
    <col min="2" max="3" width="8.6640625" style="14" customWidth="1"/>
    <col min="4" max="4" width="7.88671875" style="15" customWidth="1"/>
    <col min="5" max="5" width="67.5546875" style="16" bestFit="1" customWidth="1"/>
    <col min="6" max="6" width="8.33203125" style="17" customWidth="1"/>
    <col min="7" max="7" width="15.5546875" style="39" customWidth="1"/>
    <col min="8" max="8" width="9.109375" style="17" customWidth="1"/>
    <col min="9" max="9" width="11.44140625" style="14" customWidth="1"/>
    <col min="10" max="13" width="15.109375" style="25" customWidth="1"/>
    <col min="14" max="14" width="14.33203125" style="9" customWidth="1"/>
    <col min="15" max="15" width="15.44140625" style="18" customWidth="1"/>
    <col min="16" max="16" width="8.88671875" style="1"/>
    <col min="17" max="17" width="10.33203125" style="1" bestFit="1" customWidth="1"/>
    <col min="18" max="16384" width="8.88671875" style="1"/>
  </cols>
  <sheetData>
    <row r="1" spans="1:15" s="5" customFormat="1" ht="22.5" x14ac:dyDescent="0.3">
      <c r="A1" s="137" t="s">
        <v>13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x14ac:dyDescent="0.2">
      <c r="A2" s="13"/>
      <c r="G2" s="26"/>
      <c r="J2" s="22"/>
      <c r="K2" s="22"/>
      <c r="L2" s="22"/>
      <c r="M2" s="22"/>
    </row>
    <row r="3" spans="1:15" ht="21" thickBot="1" x14ac:dyDescent="0.35">
      <c r="B3" s="8"/>
      <c r="C3" s="8"/>
      <c r="D3" s="10" t="s">
        <v>16</v>
      </c>
      <c r="E3" s="19"/>
      <c r="G3" s="26"/>
      <c r="J3" s="23"/>
      <c r="K3" s="40"/>
      <c r="L3" s="40"/>
      <c r="M3" s="40"/>
      <c r="N3" s="8"/>
    </row>
    <row r="4" spans="1:15" ht="20.25" x14ac:dyDescent="0.3">
      <c r="B4" s="8"/>
      <c r="C4" s="8"/>
      <c r="D4" s="10" t="s">
        <v>17</v>
      </c>
      <c r="E4" s="20" t="s">
        <v>288</v>
      </c>
      <c r="F4" s="139"/>
      <c r="G4" s="139"/>
      <c r="J4" s="122"/>
      <c r="K4" s="24"/>
      <c r="L4" s="24"/>
      <c r="M4" s="24"/>
      <c r="N4" s="21"/>
    </row>
    <row r="5" spans="1:15" ht="37.5" customHeight="1" x14ac:dyDescent="0.2">
      <c r="B5" s="8"/>
      <c r="C5" s="8"/>
      <c r="D5" s="11" t="s">
        <v>18</v>
      </c>
      <c r="E5" s="41"/>
      <c r="F5" s="139"/>
      <c r="G5" s="139"/>
      <c r="H5" s="26"/>
      <c r="J5" s="122"/>
      <c r="K5" s="24"/>
      <c r="L5" s="24"/>
      <c r="M5" s="24"/>
      <c r="N5" s="21"/>
    </row>
    <row r="6" spans="1:15" ht="20.25" x14ac:dyDescent="0.2">
      <c r="A6" s="13"/>
      <c r="F6" s="139"/>
      <c r="G6" s="139"/>
      <c r="J6" s="122"/>
      <c r="K6" s="24"/>
      <c r="L6" s="24"/>
      <c r="M6" s="24"/>
      <c r="N6" s="21"/>
    </row>
    <row r="7" spans="1:15" ht="20.25" x14ac:dyDescent="0.2">
      <c r="A7" s="13"/>
      <c r="G7" s="26"/>
      <c r="J7" s="24"/>
      <c r="K7" s="24"/>
      <c r="L7" s="24"/>
      <c r="M7" s="24"/>
      <c r="N7" s="21"/>
    </row>
    <row r="8" spans="1:15" ht="20.25" customHeight="1" x14ac:dyDescent="0.2">
      <c r="A8" s="140" t="s">
        <v>14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</row>
    <row r="9" spans="1:15" ht="20.25" customHeight="1" x14ac:dyDescent="0.2">
      <c r="A9" s="140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</row>
    <row r="10" spans="1:15" ht="20.25" x14ac:dyDescent="0.2">
      <c r="A10" s="42"/>
      <c r="B10" s="43"/>
      <c r="C10" s="43"/>
      <c r="D10" s="44"/>
      <c r="E10" s="45"/>
      <c r="F10" s="46"/>
      <c r="G10" s="47"/>
      <c r="H10" s="46"/>
      <c r="I10" s="43"/>
      <c r="J10" s="48"/>
      <c r="K10" s="48"/>
      <c r="L10" s="48"/>
      <c r="M10" s="48"/>
      <c r="N10" s="49"/>
      <c r="O10" s="50" t="s">
        <v>2</v>
      </c>
    </row>
    <row r="11" spans="1:15" s="12" customFormat="1" x14ac:dyDescent="0.2">
      <c r="A11" s="71"/>
      <c r="B11" s="71"/>
      <c r="C11" s="71"/>
      <c r="D11" s="116" t="s">
        <v>31</v>
      </c>
      <c r="E11" s="117" t="s">
        <v>10</v>
      </c>
      <c r="F11" s="71"/>
      <c r="G11" s="118"/>
      <c r="H11" s="119"/>
      <c r="I11" s="119"/>
      <c r="J11" s="120"/>
      <c r="K11" s="121"/>
      <c r="L11" s="121"/>
      <c r="M11" s="121"/>
      <c r="N11" s="135">
        <f>O40</f>
        <v>0</v>
      </c>
      <c r="O11" s="136"/>
    </row>
    <row r="12" spans="1:15" s="12" customFormat="1" x14ac:dyDescent="0.2">
      <c r="A12" s="70"/>
      <c r="B12" s="71"/>
      <c r="C12" s="71"/>
      <c r="D12" s="72" t="s">
        <v>54</v>
      </c>
      <c r="E12" s="73" t="s">
        <v>55</v>
      </c>
      <c r="F12" s="74"/>
      <c r="G12" s="75"/>
      <c r="H12" s="76"/>
      <c r="I12" s="76"/>
      <c r="J12" s="77"/>
      <c r="K12" s="78"/>
      <c r="L12" s="78"/>
      <c r="M12" s="78"/>
      <c r="N12" s="125">
        <v>0</v>
      </c>
      <c r="O12" s="126"/>
    </row>
    <row r="13" spans="1:15" s="12" customFormat="1" x14ac:dyDescent="0.2">
      <c r="A13" s="71"/>
      <c r="B13" s="71"/>
      <c r="C13" s="71"/>
      <c r="D13" s="116" t="s">
        <v>42</v>
      </c>
      <c r="E13" s="117" t="s">
        <v>43</v>
      </c>
      <c r="F13" s="71"/>
      <c r="G13" s="118"/>
      <c r="H13" s="119"/>
      <c r="I13" s="119"/>
      <c r="J13" s="120"/>
      <c r="K13" s="121"/>
      <c r="L13" s="121"/>
      <c r="M13" s="121"/>
      <c r="N13" s="135">
        <f>O51</f>
        <v>61384.422000000006</v>
      </c>
      <c r="O13" s="136"/>
    </row>
    <row r="14" spans="1:15" s="12" customFormat="1" x14ac:dyDescent="0.2">
      <c r="A14" s="71"/>
      <c r="B14" s="71"/>
      <c r="C14" s="71"/>
      <c r="D14" s="116" t="s">
        <v>62</v>
      </c>
      <c r="E14" s="117" t="s">
        <v>63</v>
      </c>
      <c r="F14" s="71"/>
      <c r="G14" s="118"/>
      <c r="H14" s="119"/>
      <c r="I14" s="119"/>
      <c r="J14" s="120"/>
      <c r="K14" s="121"/>
      <c r="L14" s="121"/>
      <c r="M14" s="121"/>
      <c r="N14" s="135">
        <f>O61</f>
        <v>52477.56558000001</v>
      </c>
      <c r="O14" s="136"/>
    </row>
    <row r="15" spans="1:15" s="12" customFormat="1" x14ac:dyDescent="0.2">
      <c r="A15" s="70"/>
      <c r="B15" s="71"/>
      <c r="C15" s="71"/>
      <c r="D15" s="72" t="s">
        <v>36</v>
      </c>
      <c r="E15" s="73" t="s">
        <v>37</v>
      </c>
      <c r="F15" s="74"/>
      <c r="G15" s="75"/>
      <c r="H15" s="76"/>
      <c r="I15" s="76"/>
      <c r="J15" s="77"/>
      <c r="K15" s="78"/>
      <c r="L15" s="78"/>
      <c r="M15" s="78"/>
      <c r="N15" s="125">
        <v>0</v>
      </c>
      <c r="O15" s="126"/>
    </row>
    <row r="16" spans="1:15" s="12" customFormat="1" x14ac:dyDescent="0.2">
      <c r="A16" s="71"/>
      <c r="B16" s="71"/>
      <c r="C16" s="71"/>
      <c r="D16" s="116" t="s">
        <v>52</v>
      </c>
      <c r="E16" s="117" t="s">
        <v>53</v>
      </c>
      <c r="F16" s="71"/>
      <c r="G16" s="118"/>
      <c r="H16" s="119"/>
      <c r="I16" s="119"/>
      <c r="J16" s="120"/>
      <c r="K16" s="121"/>
      <c r="L16" s="121"/>
      <c r="M16" s="121"/>
      <c r="N16" s="135">
        <f>O82</f>
        <v>51087.222699999998</v>
      </c>
      <c r="O16" s="136"/>
    </row>
    <row r="17" spans="1:15" s="12" customFormat="1" x14ac:dyDescent="0.2">
      <c r="A17" s="71"/>
      <c r="B17" s="71"/>
      <c r="C17" s="71"/>
      <c r="D17" s="116" t="s">
        <v>64</v>
      </c>
      <c r="E17" s="117" t="s">
        <v>65</v>
      </c>
      <c r="F17" s="71"/>
      <c r="G17" s="118"/>
      <c r="H17" s="119"/>
      <c r="I17" s="119"/>
      <c r="J17" s="120"/>
      <c r="K17" s="121"/>
      <c r="L17" s="121"/>
      <c r="M17" s="121"/>
      <c r="N17" s="135">
        <f>O96</f>
        <v>116056.99755000001</v>
      </c>
      <c r="O17" s="136"/>
    </row>
    <row r="18" spans="1:15" s="12" customFormat="1" x14ac:dyDescent="0.2">
      <c r="A18" s="71"/>
      <c r="B18" s="71"/>
      <c r="C18" s="71"/>
      <c r="D18" s="116" t="s">
        <v>45</v>
      </c>
      <c r="E18" s="117" t="s">
        <v>44</v>
      </c>
      <c r="F18" s="71"/>
      <c r="G18" s="118"/>
      <c r="H18" s="119"/>
      <c r="I18" s="119"/>
      <c r="J18" s="120"/>
      <c r="K18" s="121"/>
      <c r="L18" s="121"/>
      <c r="M18" s="121"/>
      <c r="N18" s="135">
        <f>O122</f>
        <v>38266</v>
      </c>
      <c r="O18" s="136"/>
    </row>
    <row r="19" spans="1:15" s="12" customFormat="1" x14ac:dyDescent="0.2">
      <c r="A19" s="71"/>
      <c r="B19" s="71"/>
      <c r="C19" s="71"/>
      <c r="D19" s="116" t="s">
        <v>33</v>
      </c>
      <c r="E19" s="117" t="s">
        <v>32</v>
      </c>
      <c r="F19" s="71"/>
      <c r="G19" s="118"/>
      <c r="H19" s="119"/>
      <c r="I19" s="119"/>
      <c r="J19" s="120"/>
      <c r="K19" s="121"/>
      <c r="L19" s="121"/>
      <c r="M19" s="121"/>
      <c r="N19" s="135">
        <f>O139</f>
        <v>126427.34886676693</v>
      </c>
      <c r="O19" s="136"/>
    </row>
    <row r="20" spans="1:15" s="12" customFormat="1" x14ac:dyDescent="0.2">
      <c r="A20" s="71"/>
      <c r="B20" s="71"/>
      <c r="C20" s="71"/>
      <c r="D20" s="116" t="s">
        <v>66</v>
      </c>
      <c r="E20" s="117" t="s">
        <v>67</v>
      </c>
      <c r="F20" s="71"/>
      <c r="G20" s="118"/>
      <c r="H20" s="119"/>
      <c r="I20" s="119"/>
      <c r="J20" s="120"/>
      <c r="K20" s="121"/>
      <c r="L20" s="121"/>
      <c r="M20" s="121"/>
      <c r="N20" s="135">
        <f>O219</f>
        <v>18581.52</v>
      </c>
      <c r="O20" s="136"/>
    </row>
    <row r="21" spans="1:15" s="12" customFormat="1" x14ac:dyDescent="0.2">
      <c r="A21" s="71"/>
      <c r="B21" s="71"/>
      <c r="C21" s="71"/>
      <c r="D21" s="116" t="s">
        <v>68</v>
      </c>
      <c r="E21" s="117" t="s">
        <v>69</v>
      </c>
      <c r="F21" s="71"/>
      <c r="G21" s="118"/>
      <c r="H21" s="119"/>
      <c r="I21" s="119"/>
      <c r="J21" s="120"/>
      <c r="K21" s="121"/>
      <c r="L21" s="121"/>
      <c r="M21" s="121"/>
      <c r="N21" s="135">
        <f>O232</f>
        <v>12246</v>
      </c>
      <c r="O21" s="136"/>
    </row>
    <row r="22" spans="1:15" s="12" customFormat="1" x14ac:dyDescent="0.2">
      <c r="A22" s="71"/>
      <c r="B22" s="71"/>
      <c r="C22" s="71"/>
      <c r="D22" s="116" t="s">
        <v>35</v>
      </c>
      <c r="E22" s="117" t="s">
        <v>34</v>
      </c>
      <c r="F22" s="71"/>
      <c r="G22" s="118"/>
      <c r="H22" s="119"/>
      <c r="I22" s="119"/>
      <c r="J22" s="120"/>
      <c r="K22" s="121"/>
      <c r="L22" s="121"/>
      <c r="M22" s="121"/>
      <c r="N22" s="135">
        <f>O238</f>
        <v>56822.959340000001</v>
      </c>
      <c r="O22" s="136"/>
    </row>
    <row r="23" spans="1:15" s="12" customFormat="1" x14ac:dyDescent="0.2">
      <c r="A23" s="70"/>
      <c r="B23" s="71"/>
      <c r="C23" s="71"/>
      <c r="D23" s="72" t="s">
        <v>70</v>
      </c>
      <c r="E23" s="73" t="s">
        <v>76</v>
      </c>
      <c r="F23" s="74"/>
      <c r="G23" s="75"/>
      <c r="H23" s="76"/>
      <c r="I23" s="76"/>
      <c r="J23" s="77"/>
      <c r="K23" s="78"/>
      <c r="L23" s="78"/>
      <c r="M23" s="78"/>
      <c r="N23" s="125">
        <v>0</v>
      </c>
      <c r="O23" s="126"/>
    </row>
    <row r="24" spans="1:15" s="12" customFormat="1" x14ac:dyDescent="0.2">
      <c r="A24" s="70"/>
      <c r="B24" s="71"/>
      <c r="C24" s="71"/>
      <c r="D24" s="72" t="s">
        <v>60</v>
      </c>
      <c r="E24" s="73" t="s">
        <v>61</v>
      </c>
      <c r="F24" s="74"/>
      <c r="G24" s="75"/>
      <c r="H24" s="76"/>
      <c r="I24" s="76"/>
      <c r="J24" s="77"/>
      <c r="K24" s="78"/>
      <c r="L24" s="78"/>
      <c r="M24" s="78"/>
      <c r="N24" s="125">
        <v>0</v>
      </c>
      <c r="O24" s="126"/>
    </row>
    <row r="25" spans="1:15" s="12" customFormat="1" x14ac:dyDescent="0.2">
      <c r="A25" s="71"/>
      <c r="B25" s="71"/>
      <c r="C25" s="71"/>
      <c r="D25" s="116" t="s">
        <v>40</v>
      </c>
      <c r="E25" s="117" t="s">
        <v>41</v>
      </c>
      <c r="F25" s="71"/>
      <c r="G25" s="118"/>
      <c r="H25" s="119"/>
      <c r="I25" s="119"/>
      <c r="J25" s="120"/>
      <c r="K25" s="121"/>
      <c r="L25" s="121"/>
      <c r="M25" s="121"/>
      <c r="N25" s="135">
        <f>O253</f>
        <v>6000</v>
      </c>
      <c r="O25" s="136"/>
    </row>
    <row r="26" spans="1:15" s="12" customFormat="1" x14ac:dyDescent="0.2">
      <c r="A26" s="71"/>
      <c r="B26" s="71"/>
      <c r="C26" s="71"/>
      <c r="D26" s="116" t="s">
        <v>46</v>
      </c>
      <c r="E26" s="117" t="s">
        <v>47</v>
      </c>
      <c r="F26" s="71"/>
      <c r="G26" s="118"/>
      <c r="H26" s="119"/>
      <c r="I26" s="119"/>
      <c r="J26" s="120"/>
      <c r="K26" s="121"/>
      <c r="L26" s="121"/>
      <c r="M26" s="121"/>
      <c r="N26" s="135">
        <f>O256</f>
        <v>18681</v>
      </c>
      <c r="O26" s="136"/>
    </row>
    <row r="27" spans="1:15" s="12" customFormat="1" x14ac:dyDescent="0.2">
      <c r="A27" s="71"/>
      <c r="B27" s="71"/>
      <c r="C27" s="71"/>
      <c r="D27" s="116" t="s">
        <v>48</v>
      </c>
      <c r="E27" s="117" t="s">
        <v>49</v>
      </c>
      <c r="F27" s="71"/>
      <c r="G27" s="118"/>
      <c r="H27" s="119"/>
      <c r="I27" s="119"/>
      <c r="J27" s="120"/>
      <c r="K27" s="121"/>
      <c r="L27" s="121"/>
      <c r="M27" s="121"/>
      <c r="N27" s="135">
        <f>O266</f>
        <v>10650</v>
      </c>
      <c r="O27" s="136"/>
    </row>
    <row r="28" spans="1:15" s="12" customFormat="1" x14ac:dyDescent="0.2">
      <c r="A28" s="71" t="str">
        <f>IF(I28&lt;&gt;"",1+MAX($A27:A$40),"")</f>
        <v/>
      </c>
      <c r="B28" s="71"/>
      <c r="C28" s="71"/>
      <c r="D28" s="116" t="s">
        <v>51</v>
      </c>
      <c r="E28" s="117" t="s">
        <v>50</v>
      </c>
      <c r="F28" s="71"/>
      <c r="G28" s="118"/>
      <c r="H28" s="119"/>
      <c r="I28" s="119"/>
      <c r="J28" s="120"/>
      <c r="K28" s="121"/>
      <c r="L28" s="121"/>
      <c r="M28" s="121"/>
      <c r="N28" s="135">
        <f>O272</f>
        <v>43022</v>
      </c>
      <c r="O28" s="136"/>
    </row>
    <row r="29" spans="1:15" s="12" customFormat="1" x14ac:dyDescent="0.2">
      <c r="A29" s="71" t="str">
        <f>IF(I29&lt;&gt;"",1+MAX($A28:A$40),"")</f>
        <v/>
      </c>
      <c r="B29" s="71"/>
      <c r="C29" s="71"/>
      <c r="D29" s="116" t="s">
        <v>57</v>
      </c>
      <c r="E29" s="117" t="s">
        <v>56</v>
      </c>
      <c r="F29" s="71"/>
      <c r="G29" s="118"/>
      <c r="H29" s="119"/>
      <c r="I29" s="119"/>
      <c r="J29" s="120"/>
      <c r="K29" s="121"/>
      <c r="L29" s="121"/>
      <c r="M29" s="121"/>
      <c r="N29" s="135">
        <f>O292</f>
        <v>1713.6119999999999</v>
      </c>
      <c r="O29" s="136"/>
    </row>
    <row r="30" spans="1:15" s="12" customFormat="1" x14ac:dyDescent="0.2">
      <c r="A30" s="70" t="str">
        <f>IF(I30&lt;&gt;"",1+MAX($A28:A$40),"")</f>
        <v/>
      </c>
      <c r="B30" s="71"/>
      <c r="C30" s="71"/>
      <c r="D30" s="72" t="s">
        <v>39</v>
      </c>
      <c r="E30" s="73" t="s">
        <v>38</v>
      </c>
      <c r="F30" s="74"/>
      <c r="G30" s="75"/>
      <c r="H30" s="76"/>
      <c r="I30" s="76"/>
      <c r="J30" s="77"/>
      <c r="K30" s="78"/>
      <c r="L30" s="78"/>
      <c r="M30" s="78"/>
      <c r="N30" s="125">
        <v>0</v>
      </c>
      <c r="O30" s="126"/>
    </row>
    <row r="31" spans="1:15" s="12" customFormat="1" x14ac:dyDescent="0.2">
      <c r="A31" s="70" t="str">
        <f>IF(I31&lt;&gt;"",1+MAX($A29:A$40),"")</f>
        <v/>
      </c>
      <c r="B31" s="71"/>
      <c r="C31" s="71"/>
      <c r="D31" s="72" t="s">
        <v>77</v>
      </c>
      <c r="E31" s="73" t="s">
        <v>78</v>
      </c>
      <c r="F31" s="74"/>
      <c r="G31" s="75"/>
      <c r="H31" s="76"/>
      <c r="I31" s="76"/>
      <c r="J31" s="77"/>
      <c r="K31" s="78"/>
      <c r="L31" s="78"/>
      <c r="M31" s="78"/>
      <c r="N31" s="125">
        <v>0</v>
      </c>
      <c r="O31" s="126"/>
    </row>
    <row r="32" spans="1:15" ht="20.25" x14ac:dyDescent="0.2">
      <c r="A32" s="42"/>
      <c r="B32" s="43"/>
      <c r="C32" s="43"/>
      <c r="D32" s="44"/>
      <c r="E32" s="45"/>
      <c r="F32" s="46"/>
      <c r="G32" s="47"/>
      <c r="H32" s="46"/>
      <c r="I32" s="43"/>
      <c r="J32" s="48"/>
      <c r="K32" s="48"/>
      <c r="L32" s="48"/>
      <c r="M32" s="48"/>
      <c r="N32" s="127">
        <f>SUM(N11:O31)</f>
        <v>613416.64803676703</v>
      </c>
      <c r="O32" s="128"/>
    </row>
    <row r="33" spans="1:23" ht="20.25" x14ac:dyDescent="0.2">
      <c r="A33" s="42"/>
      <c r="B33" s="43"/>
      <c r="C33" s="43"/>
      <c r="D33" s="44"/>
      <c r="E33" s="45"/>
      <c r="F33" s="46"/>
      <c r="G33" s="51"/>
      <c r="H33" s="129" t="s">
        <v>8</v>
      </c>
      <c r="I33" s="129"/>
      <c r="J33" s="52">
        <v>0</v>
      </c>
      <c r="K33" s="52"/>
      <c r="L33" s="52"/>
      <c r="M33" s="52"/>
      <c r="N33" s="130">
        <f>N32*J33</f>
        <v>0</v>
      </c>
      <c r="O33" s="130"/>
    </row>
    <row r="34" spans="1:23" ht="20.25" customHeight="1" x14ac:dyDescent="0.2">
      <c r="A34" s="42"/>
      <c r="B34" s="43"/>
      <c r="C34" s="43"/>
      <c r="D34" s="44"/>
      <c r="E34" s="45"/>
      <c r="F34" s="46"/>
      <c r="G34" s="129" t="s">
        <v>7</v>
      </c>
      <c r="H34" s="129"/>
      <c r="I34" s="129"/>
      <c r="J34" s="52">
        <v>0.2</v>
      </c>
      <c r="K34" s="52"/>
      <c r="L34" s="52"/>
      <c r="M34" s="52"/>
      <c r="N34" s="130">
        <f>N32*J34</f>
        <v>122683.32960735341</v>
      </c>
      <c r="O34" s="130"/>
    </row>
    <row r="35" spans="1:23" ht="37.5" customHeight="1" x14ac:dyDescent="0.2">
      <c r="A35" s="42"/>
      <c r="B35" s="43"/>
      <c r="C35" s="43"/>
      <c r="D35" s="44"/>
      <c r="E35" s="45"/>
      <c r="F35" s="46"/>
      <c r="G35" s="51"/>
      <c r="H35" s="129" t="s">
        <v>6</v>
      </c>
      <c r="I35" s="129"/>
      <c r="J35" s="48"/>
      <c r="K35" s="48"/>
      <c r="L35" s="48"/>
      <c r="M35" s="48"/>
      <c r="N35" s="130">
        <f>SUM(N32:O34)</f>
        <v>736099.97764412046</v>
      </c>
      <c r="O35" s="130"/>
    </row>
    <row r="36" spans="1:23" ht="20.25" x14ac:dyDescent="0.2">
      <c r="A36" s="13"/>
      <c r="G36" s="26"/>
      <c r="J36" s="24"/>
      <c r="K36" s="24"/>
      <c r="L36" s="24"/>
      <c r="M36" s="24"/>
      <c r="N36" s="21"/>
    </row>
    <row r="37" spans="1:23" x14ac:dyDescent="0.2">
      <c r="A37" s="131" t="s">
        <v>59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</row>
    <row r="38" spans="1:23" ht="16.5" customHeight="1" thickBot="1" x14ac:dyDescent="0.25">
      <c r="A38" s="131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</row>
    <row r="39" spans="1:23" s="7" customFormat="1" ht="30.6" customHeight="1" x14ac:dyDescent="0.2">
      <c r="A39" s="53" t="s">
        <v>3</v>
      </c>
      <c r="B39" s="54" t="s">
        <v>19</v>
      </c>
      <c r="C39" s="54" t="s">
        <v>29</v>
      </c>
      <c r="D39" s="54" t="s">
        <v>20</v>
      </c>
      <c r="E39" s="55" t="s">
        <v>1</v>
      </c>
      <c r="F39" s="55" t="s">
        <v>4</v>
      </c>
      <c r="G39" s="56" t="s">
        <v>22</v>
      </c>
      <c r="H39" s="55" t="s">
        <v>21</v>
      </c>
      <c r="I39" s="54" t="s">
        <v>0</v>
      </c>
      <c r="J39" s="57" t="s">
        <v>72</v>
      </c>
      <c r="K39" s="57" t="s">
        <v>73</v>
      </c>
      <c r="L39" s="57" t="s">
        <v>74</v>
      </c>
      <c r="M39" s="57" t="s">
        <v>75</v>
      </c>
      <c r="N39" s="55" t="s">
        <v>58</v>
      </c>
      <c r="O39" s="58" t="s">
        <v>2</v>
      </c>
      <c r="P39" s="6"/>
      <c r="Q39" s="6"/>
      <c r="R39" s="6"/>
      <c r="S39" s="6"/>
      <c r="T39" s="6"/>
      <c r="U39" s="6"/>
      <c r="V39" s="6"/>
      <c r="W39" s="6"/>
    </row>
    <row r="40" spans="1:23" s="4" customFormat="1" x14ac:dyDescent="0.2">
      <c r="A40" s="59"/>
      <c r="B40" s="60"/>
      <c r="C40" s="60"/>
      <c r="D40" s="61" t="s">
        <v>31</v>
      </c>
      <c r="E40" s="62" t="s">
        <v>10</v>
      </c>
      <c r="F40" s="60"/>
      <c r="G40" s="63"/>
      <c r="H40" s="64"/>
      <c r="I40" s="64"/>
      <c r="J40" s="65"/>
      <c r="K40" s="65"/>
      <c r="L40" s="65"/>
      <c r="M40" s="65"/>
      <c r="N40" s="64"/>
      <c r="O40" s="66">
        <f>SUM(N41:N50)</f>
        <v>0</v>
      </c>
      <c r="P40" s="3" t="s">
        <v>9</v>
      </c>
    </row>
    <row r="41" spans="1:23" s="4" customFormat="1" x14ac:dyDescent="0.2">
      <c r="A41" s="36"/>
      <c r="B41" s="27"/>
      <c r="C41" s="27"/>
      <c r="D41" s="28"/>
      <c r="E41" s="29"/>
      <c r="F41" s="30"/>
      <c r="G41" s="38"/>
      <c r="H41" s="31"/>
      <c r="I41" s="32"/>
      <c r="J41" s="33"/>
      <c r="K41" s="33"/>
      <c r="L41" s="33"/>
      <c r="M41" s="33"/>
      <c r="N41" s="34"/>
      <c r="O41" s="37"/>
      <c r="P41" s="3"/>
    </row>
    <row r="42" spans="1:23" s="4" customFormat="1" x14ac:dyDescent="0.2">
      <c r="A42" s="36">
        <f>IF(I42&lt;&gt;"",1+MAX($A40:A$40),"")</f>
        <v>1</v>
      </c>
      <c r="B42" s="27"/>
      <c r="C42" s="27"/>
      <c r="D42" s="28"/>
      <c r="E42" s="29" t="s">
        <v>11</v>
      </c>
      <c r="F42" s="30">
        <v>1</v>
      </c>
      <c r="G42" s="38">
        <f t="shared" ref="G42:G43" si="0">IF(F42=0,"",0)</f>
        <v>0</v>
      </c>
      <c r="H42" s="31">
        <f>IF(F42=0,"",F42*(1+G42))</f>
        <v>1</v>
      </c>
      <c r="I42" s="32" t="s">
        <v>30</v>
      </c>
      <c r="J42" s="33"/>
      <c r="K42" s="33"/>
      <c r="L42" s="34">
        <f t="shared" ref="L42:L50" si="1">IF(F42=0,"",J42*H42)</f>
        <v>0</v>
      </c>
      <c r="M42" s="34">
        <f t="shared" ref="M42:M50" si="2">IF(F42=0,"",K42*H42)</f>
        <v>0</v>
      </c>
      <c r="N42" s="34">
        <f t="shared" ref="N42:N50" si="3">IF(F42=0,"",L42+M42)</f>
        <v>0</v>
      </c>
      <c r="O42" s="37"/>
      <c r="P42" s="3"/>
    </row>
    <row r="43" spans="1:23" s="4" customFormat="1" x14ac:dyDescent="0.2">
      <c r="A43" s="36">
        <f>IF(I43&lt;&gt;"",1+MAX($A$40:A42),"")</f>
        <v>2</v>
      </c>
      <c r="B43" s="27"/>
      <c r="C43" s="27"/>
      <c r="D43" s="28"/>
      <c r="E43" s="29" t="s">
        <v>12</v>
      </c>
      <c r="F43" s="30">
        <v>1</v>
      </c>
      <c r="G43" s="38">
        <f t="shared" si="0"/>
        <v>0</v>
      </c>
      <c r="H43" s="31">
        <f t="shared" ref="H43:H50" si="4">IF(F43=0,"",F43*(1+G43))</f>
        <v>1</v>
      </c>
      <c r="I43" s="32" t="s">
        <v>30</v>
      </c>
      <c r="J43" s="33"/>
      <c r="K43" s="33"/>
      <c r="L43" s="34">
        <f t="shared" si="1"/>
        <v>0</v>
      </c>
      <c r="M43" s="34">
        <f t="shared" si="2"/>
        <v>0</v>
      </c>
      <c r="N43" s="34">
        <f t="shared" si="3"/>
        <v>0</v>
      </c>
      <c r="O43" s="37"/>
      <c r="P43" s="3"/>
    </row>
    <row r="44" spans="1:23" s="4" customFormat="1" x14ac:dyDescent="0.2">
      <c r="A44" s="36">
        <f>IF(I44&lt;&gt;"",1+MAX($A$40:A43),"")</f>
        <v>3</v>
      </c>
      <c r="B44" s="27"/>
      <c r="C44" s="27"/>
      <c r="D44" s="28"/>
      <c r="E44" s="29" t="s">
        <v>23</v>
      </c>
      <c r="F44" s="30">
        <v>1</v>
      </c>
      <c r="G44" s="38">
        <f>IF(F44=0,"",0)</f>
        <v>0</v>
      </c>
      <c r="H44" s="31">
        <f t="shared" si="4"/>
        <v>1</v>
      </c>
      <c r="I44" s="32" t="s">
        <v>30</v>
      </c>
      <c r="J44" s="33"/>
      <c r="K44" s="33"/>
      <c r="L44" s="34">
        <f t="shared" si="1"/>
        <v>0</v>
      </c>
      <c r="M44" s="34">
        <f t="shared" si="2"/>
        <v>0</v>
      </c>
      <c r="N44" s="34">
        <f t="shared" si="3"/>
        <v>0</v>
      </c>
      <c r="O44" s="37"/>
      <c r="P44" s="3"/>
    </row>
    <row r="45" spans="1:23" s="4" customFormat="1" x14ac:dyDescent="0.2">
      <c r="A45" s="36">
        <f>IF(I45&lt;&gt;"",1+MAX($A$40:A44),"")</f>
        <v>4</v>
      </c>
      <c r="B45" s="27"/>
      <c r="C45" s="27"/>
      <c r="D45" s="28"/>
      <c r="E45" s="29" t="s">
        <v>24</v>
      </c>
      <c r="F45" s="30">
        <v>1</v>
      </c>
      <c r="G45" s="38">
        <f t="shared" ref="G45:G50" si="5">IF(F45=0,"",0)</f>
        <v>0</v>
      </c>
      <c r="H45" s="31">
        <f t="shared" si="4"/>
        <v>1</v>
      </c>
      <c r="I45" s="32" t="s">
        <v>30</v>
      </c>
      <c r="J45" s="33"/>
      <c r="K45" s="33"/>
      <c r="L45" s="34">
        <f t="shared" si="1"/>
        <v>0</v>
      </c>
      <c r="M45" s="34">
        <f t="shared" si="2"/>
        <v>0</v>
      </c>
      <c r="N45" s="34">
        <f t="shared" si="3"/>
        <v>0</v>
      </c>
      <c r="O45" s="37"/>
      <c r="P45" s="3"/>
    </row>
    <row r="46" spans="1:23" s="4" customFormat="1" x14ac:dyDescent="0.2">
      <c r="A46" s="36">
        <f>IF(I46&lt;&gt;"",1+MAX($A$40:A45),"")</f>
        <v>5</v>
      </c>
      <c r="B46" s="27"/>
      <c r="C46" s="27"/>
      <c r="D46" s="28"/>
      <c r="E46" s="29" t="s">
        <v>25</v>
      </c>
      <c r="F46" s="30">
        <v>1</v>
      </c>
      <c r="G46" s="38">
        <f t="shared" si="5"/>
        <v>0</v>
      </c>
      <c r="H46" s="31">
        <f t="shared" si="4"/>
        <v>1</v>
      </c>
      <c r="I46" s="32" t="s">
        <v>30</v>
      </c>
      <c r="J46" s="33"/>
      <c r="K46" s="33"/>
      <c r="L46" s="34">
        <f t="shared" si="1"/>
        <v>0</v>
      </c>
      <c r="M46" s="34">
        <f t="shared" si="2"/>
        <v>0</v>
      </c>
      <c r="N46" s="34">
        <f t="shared" si="3"/>
        <v>0</v>
      </c>
      <c r="O46" s="37"/>
      <c r="P46" s="3"/>
    </row>
    <row r="47" spans="1:23" s="4" customFormat="1" x14ac:dyDescent="0.2">
      <c r="A47" s="36">
        <f>IF(I47&lt;&gt;"",1+MAX($A$40:A46),"")</f>
        <v>6</v>
      </c>
      <c r="B47" s="27"/>
      <c r="C47" s="27"/>
      <c r="D47" s="28"/>
      <c r="E47" s="29" t="s">
        <v>26</v>
      </c>
      <c r="F47" s="30">
        <v>1</v>
      </c>
      <c r="G47" s="38">
        <f t="shared" si="5"/>
        <v>0</v>
      </c>
      <c r="H47" s="31">
        <f t="shared" si="4"/>
        <v>1</v>
      </c>
      <c r="I47" s="32" t="s">
        <v>30</v>
      </c>
      <c r="J47" s="33"/>
      <c r="K47" s="33"/>
      <c r="L47" s="34">
        <f t="shared" si="1"/>
        <v>0</v>
      </c>
      <c r="M47" s="34">
        <f t="shared" si="2"/>
        <v>0</v>
      </c>
      <c r="N47" s="34">
        <f t="shared" si="3"/>
        <v>0</v>
      </c>
      <c r="O47" s="37"/>
      <c r="P47" s="3"/>
    </row>
    <row r="48" spans="1:23" s="4" customFormat="1" x14ac:dyDescent="0.2">
      <c r="A48" s="36">
        <f>IF(I48&lt;&gt;"",1+MAX($A$40:A47),"")</f>
        <v>7</v>
      </c>
      <c r="B48" s="27"/>
      <c r="C48" s="27"/>
      <c r="D48" s="28"/>
      <c r="E48" s="29" t="s">
        <v>27</v>
      </c>
      <c r="F48" s="30">
        <v>1</v>
      </c>
      <c r="G48" s="38">
        <f t="shared" si="5"/>
        <v>0</v>
      </c>
      <c r="H48" s="31">
        <f t="shared" si="4"/>
        <v>1</v>
      </c>
      <c r="I48" s="32" t="s">
        <v>30</v>
      </c>
      <c r="J48" s="33"/>
      <c r="K48" s="33"/>
      <c r="L48" s="34">
        <f t="shared" si="1"/>
        <v>0</v>
      </c>
      <c r="M48" s="34">
        <f t="shared" si="2"/>
        <v>0</v>
      </c>
      <c r="N48" s="34">
        <f t="shared" si="3"/>
        <v>0</v>
      </c>
      <c r="O48" s="37"/>
      <c r="P48" s="3"/>
    </row>
    <row r="49" spans="1:16" s="4" customFormat="1" x14ac:dyDescent="0.2">
      <c r="A49" s="36">
        <f>IF(I49&lt;&gt;"",1+MAX($A$40:A48),"")</f>
        <v>8</v>
      </c>
      <c r="B49" s="27"/>
      <c r="C49" s="27"/>
      <c r="D49" s="28"/>
      <c r="E49" s="29" t="s">
        <v>28</v>
      </c>
      <c r="F49" s="30">
        <v>1</v>
      </c>
      <c r="G49" s="38">
        <f t="shared" si="5"/>
        <v>0</v>
      </c>
      <c r="H49" s="31">
        <f t="shared" si="4"/>
        <v>1</v>
      </c>
      <c r="I49" s="32" t="s">
        <v>30</v>
      </c>
      <c r="J49" s="33"/>
      <c r="K49" s="33"/>
      <c r="L49" s="34">
        <f t="shared" si="1"/>
        <v>0</v>
      </c>
      <c r="M49" s="34">
        <f t="shared" si="2"/>
        <v>0</v>
      </c>
      <c r="N49" s="34">
        <f t="shared" si="3"/>
        <v>0</v>
      </c>
      <c r="O49" s="37"/>
      <c r="P49" s="3"/>
    </row>
    <row r="50" spans="1:16" s="4" customFormat="1" x14ac:dyDescent="0.2">
      <c r="A50" s="36">
        <f>IF(I50&lt;&gt;"",1+MAX($A$40:A49),"")</f>
        <v>9</v>
      </c>
      <c r="B50" s="27"/>
      <c r="C50" s="27"/>
      <c r="D50" s="28"/>
      <c r="E50" s="29" t="s">
        <v>79</v>
      </c>
      <c r="F50" s="30">
        <v>1</v>
      </c>
      <c r="G50" s="38">
        <f t="shared" si="5"/>
        <v>0</v>
      </c>
      <c r="H50" s="31">
        <f t="shared" si="4"/>
        <v>1</v>
      </c>
      <c r="I50" s="32" t="s">
        <v>30</v>
      </c>
      <c r="J50" s="33"/>
      <c r="K50" s="33"/>
      <c r="L50" s="34">
        <f t="shared" si="1"/>
        <v>0</v>
      </c>
      <c r="M50" s="34">
        <f t="shared" si="2"/>
        <v>0</v>
      </c>
      <c r="N50" s="34">
        <f t="shared" si="3"/>
        <v>0</v>
      </c>
      <c r="O50" s="37"/>
      <c r="P50" s="3"/>
    </row>
    <row r="51" spans="1:16" s="4" customFormat="1" ht="18" customHeight="1" x14ac:dyDescent="0.2">
      <c r="A51" s="59" t="str">
        <f>IF(I51&lt;&gt;"",1+MAX($A$40:A50),"")</f>
        <v/>
      </c>
      <c r="B51" s="60"/>
      <c r="C51" s="60"/>
      <c r="D51" s="61" t="s">
        <v>42</v>
      </c>
      <c r="E51" s="62" t="s">
        <v>43</v>
      </c>
      <c r="F51" s="60"/>
      <c r="G51" s="67"/>
      <c r="H51" s="68"/>
      <c r="I51" s="60"/>
      <c r="J51" s="65"/>
      <c r="K51" s="65"/>
      <c r="L51" s="65"/>
      <c r="M51" s="65"/>
      <c r="N51" s="69"/>
      <c r="O51" s="66">
        <f>SUM(N52:N60)</f>
        <v>61384.422000000006</v>
      </c>
      <c r="P51" s="3"/>
    </row>
    <row r="52" spans="1:16" s="4" customFormat="1" x14ac:dyDescent="0.2">
      <c r="A52" s="36" t="str">
        <f>IF(I52&lt;&gt;"",1+MAX($A$40:A51),"")</f>
        <v/>
      </c>
      <c r="B52" s="27"/>
      <c r="C52" s="27"/>
      <c r="D52" s="28"/>
      <c r="E52" s="98" t="s">
        <v>80</v>
      </c>
      <c r="F52" s="108"/>
      <c r="G52" s="108"/>
      <c r="H52" s="108"/>
      <c r="I52" s="109"/>
      <c r="J52" s="33"/>
      <c r="K52" s="33"/>
      <c r="L52" s="34" t="str">
        <f t="shared" ref="L52:L60" si="6">IF(F52=0,"",J52*H52)</f>
        <v/>
      </c>
      <c r="M52" s="34" t="str">
        <f t="shared" ref="M52:M60" si="7">IF(F52=0,"",K52*H52)</f>
        <v/>
      </c>
      <c r="N52" s="34" t="str">
        <f t="shared" ref="N52:N53" si="8">IF(F52=0,"",L52+M52)</f>
        <v/>
      </c>
      <c r="O52" s="37"/>
      <c r="P52" s="3"/>
    </row>
    <row r="53" spans="1:16" s="4" customFormat="1" ht="31.5" x14ac:dyDescent="0.25">
      <c r="A53" s="36">
        <f>IF(I53&lt;&gt;"",1+MAX($A$40:A52),"")</f>
        <v>10</v>
      </c>
      <c r="B53" s="27"/>
      <c r="C53" s="27"/>
      <c r="D53" s="28"/>
      <c r="E53" s="110" t="s">
        <v>81</v>
      </c>
      <c r="F53" s="108">
        <v>16.32</v>
      </c>
      <c r="G53" s="38">
        <v>0.1</v>
      </c>
      <c r="H53" s="31">
        <f t="shared" ref="H53" si="9">IF(F53=0,"",F53*(1+G53))</f>
        <v>17.952000000000002</v>
      </c>
      <c r="I53" s="109" t="s">
        <v>82</v>
      </c>
      <c r="J53" s="33">
        <v>376</v>
      </c>
      <c r="K53" s="33">
        <v>294</v>
      </c>
      <c r="L53" s="34">
        <f t="shared" si="6"/>
        <v>6749.9520000000002</v>
      </c>
      <c r="M53" s="34">
        <f t="shared" si="7"/>
        <v>5277.8880000000008</v>
      </c>
      <c r="N53" s="34">
        <f t="shared" si="8"/>
        <v>12027.84</v>
      </c>
      <c r="O53" s="37"/>
      <c r="P53" s="3"/>
    </row>
    <row r="54" spans="1:16" s="4" customFormat="1" x14ac:dyDescent="0.2">
      <c r="A54" s="36" t="str">
        <f>IF(I54&lt;&gt;"",1+MAX($A$40:A53),"")</f>
        <v/>
      </c>
      <c r="B54" s="27"/>
      <c r="C54" s="27"/>
      <c r="D54" s="28"/>
      <c r="E54" s="98" t="s">
        <v>83</v>
      </c>
      <c r="F54" s="108"/>
      <c r="G54" s="108"/>
      <c r="H54" s="108"/>
      <c r="I54" s="109"/>
      <c r="J54" s="33"/>
      <c r="K54" s="33"/>
      <c r="L54" s="34" t="str">
        <f t="shared" si="6"/>
        <v/>
      </c>
      <c r="M54" s="34" t="str">
        <f t="shared" si="7"/>
        <v/>
      </c>
      <c r="N54" s="34" t="str">
        <f>IF(F54=0,"",L54+M54)</f>
        <v/>
      </c>
      <c r="O54" s="37"/>
      <c r="P54" s="3"/>
    </row>
    <row r="55" spans="1:16" s="4" customFormat="1" x14ac:dyDescent="0.25">
      <c r="A55" s="36">
        <f>IF(I55&lt;&gt;"",1+MAX($A$40:A54),"")</f>
        <v>11</v>
      </c>
      <c r="B55" s="27"/>
      <c r="C55" s="27"/>
      <c r="D55" s="28"/>
      <c r="E55" s="110" t="s">
        <v>84</v>
      </c>
      <c r="F55" s="108">
        <v>3.44</v>
      </c>
      <c r="G55" s="38">
        <v>0.1</v>
      </c>
      <c r="H55" s="31">
        <f t="shared" ref="H55" si="10">IF(F55=0,"",F55*(1+G55))</f>
        <v>3.7840000000000003</v>
      </c>
      <c r="I55" s="109" t="s">
        <v>82</v>
      </c>
      <c r="J55" s="33">
        <v>376</v>
      </c>
      <c r="K55" s="33">
        <v>294</v>
      </c>
      <c r="L55" s="34">
        <f t="shared" si="6"/>
        <v>1422.7840000000001</v>
      </c>
      <c r="M55" s="34">
        <f t="shared" si="7"/>
        <v>1112.4960000000001</v>
      </c>
      <c r="N55" s="34">
        <f t="shared" ref="N55:N60" si="11">IF(F55=0,"",L55+M55)</f>
        <v>2535.2800000000002</v>
      </c>
      <c r="O55" s="37"/>
      <c r="P55" s="3"/>
    </row>
    <row r="56" spans="1:16" s="4" customFormat="1" x14ac:dyDescent="0.2">
      <c r="A56" s="36" t="str">
        <f>IF(I56&lt;&gt;"",1+MAX($A$40:A55),"")</f>
        <v/>
      </c>
      <c r="B56" s="27"/>
      <c r="C56" s="27"/>
      <c r="D56" s="28"/>
      <c r="E56" s="98" t="s">
        <v>85</v>
      </c>
      <c r="F56" s="108"/>
      <c r="G56" s="108"/>
      <c r="H56" s="108"/>
      <c r="I56" s="109"/>
      <c r="J56" s="33"/>
      <c r="K56" s="33"/>
      <c r="L56" s="34" t="str">
        <f t="shared" si="6"/>
        <v/>
      </c>
      <c r="M56" s="34" t="str">
        <f t="shared" si="7"/>
        <v/>
      </c>
      <c r="N56" s="34" t="str">
        <f t="shared" si="11"/>
        <v/>
      </c>
      <c r="O56" s="37"/>
      <c r="P56" s="3"/>
    </row>
    <row r="57" spans="1:16" s="4" customFormat="1" x14ac:dyDescent="0.25">
      <c r="A57" s="36">
        <f>IF(I57&lt;&gt;"",1+MAX($A$40:A56),"")</f>
        <v>12</v>
      </c>
      <c r="B57" s="27"/>
      <c r="C57" s="27"/>
      <c r="D57" s="28"/>
      <c r="E57" s="111" t="s">
        <v>86</v>
      </c>
      <c r="F57" s="108">
        <v>332</v>
      </c>
      <c r="G57" s="38">
        <v>0.1</v>
      </c>
      <c r="H57" s="31">
        <f t="shared" ref="H57" si="12">IF(F57=0,"",F57*(1+G57))</f>
        <v>365.20000000000005</v>
      </c>
      <c r="I57" s="109" t="s">
        <v>87</v>
      </c>
      <c r="J57" s="33">
        <v>14.85</v>
      </c>
      <c r="K57" s="33">
        <v>6.66</v>
      </c>
      <c r="L57" s="34">
        <f t="shared" si="6"/>
        <v>5423.22</v>
      </c>
      <c r="M57" s="34">
        <f t="shared" si="7"/>
        <v>2432.2320000000004</v>
      </c>
      <c r="N57" s="34">
        <f t="shared" si="11"/>
        <v>7855.4520000000011</v>
      </c>
      <c r="O57" s="37"/>
      <c r="P57" s="3"/>
    </row>
    <row r="58" spans="1:16" s="4" customFormat="1" x14ac:dyDescent="0.2">
      <c r="A58" s="36" t="str">
        <f>IF(I58&lt;&gt;"",1+MAX($A$40:A57),"")</f>
        <v/>
      </c>
      <c r="B58" s="27"/>
      <c r="C58" s="27"/>
      <c r="D58" s="28"/>
      <c r="E58" s="98" t="s">
        <v>88</v>
      </c>
      <c r="F58" s="108"/>
      <c r="G58" s="108"/>
      <c r="H58" s="108"/>
      <c r="I58" s="109"/>
      <c r="J58" s="33"/>
      <c r="K58" s="33"/>
      <c r="L58" s="34" t="str">
        <f t="shared" si="6"/>
        <v/>
      </c>
      <c r="M58" s="34" t="str">
        <f t="shared" si="7"/>
        <v/>
      </c>
      <c r="N58" s="34" t="str">
        <f t="shared" si="11"/>
        <v/>
      </c>
      <c r="O58" s="37"/>
      <c r="P58" s="3"/>
    </row>
    <row r="59" spans="1:16" s="4" customFormat="1" ht="63" x14ac:dyDescent="0.25">
      <c r="A59" s="36">
        <f>IF(I59&lt;&gt;"",1+MAX($A$40:A58),"")</f>
        <v>13</v>
      </c>
      <c r="B59" s="27"/>
      <c r="C59" s="27"/>
      <c r="D59" s="28"/>
      <c r="E59" s="110" t="s">
        <v>89</v>
      </c>
      <c r="F59" s="108">
        <v>48.35</v>
      </c>
      <c r="G59" s="38">
        <v>0.1</v>
      </c>
      <c r="H59" s="31">
        <f t="shared" ref="H59:H60" si="13">IF(F59=0,"",F59*(1+G59))</f>
        <v>53.185000000000009</v>
      </c>
      <c r="I59" s="109" t="s">
        <v>82</v>
      </c>
      <c r="J59" s="33">
        <v>405</v>
      </c>
      <c r="K59" s="33">
        <v>320</v>
      </c>
      <c r="L59" s="34">
        <f t="shared" si="6"/>
        <v>21539.925000000003</v>
      </c>
      <c r="M59" s="34">
        <f t="shared" si="7"/>
        <v>17019.200000000004</v>
      </c>
      <c r="N59" s="34">
        <f t="shared" si="11"/>
        <v>38559.125000000007</v>
      </c>
      <c r="O59" s="37"/>
      <c r="P59" s="3"/>
    </row>
    <row r="60" spans="1:16" s="4" customFormat="1" ht="78.75" x14ac:dyDescent="0.25">
      <c r="A60" s="36">
        <f>IF(I60&lt;&gt;"",1+MAX($A$40:A59),"")</f>
        <v>14</v>
      </c>
      <c r="B60" s="27"/>
      <c r="C60" s="27"/>
      <c r="D60" s="28"/>
      <c r="E60" s="110" t="s">
        <v>90</v>
      </c>
      <c r="F60" s="108">
        <v>0.51</v>
      </c>
      <c r="G60" s="38">
        <v>0.1</v>
      </c>
      <c r="H60" s="31">
        <f t="shared" si="13"/>
        <v>0.56100000000000005</v>
      </c>
      <c r="I60" s="109" t="s">
        <v>82</v>
      </c>
      <c r="J60" s="33">
        <v>405</v>
      </c>
      <c r="K60" s="33">
        <v>320</v>
      </c>
      <c r="L60" s="34">
        <f t="shared" si="6"/>
        <v>227.20500000000001</v>
      </c>
      <c r="M60" s="34">
        <f t="shared" si="7"/>
        <v>179.52</v>
      </c>
      <c r="N60" s="34">
        <f t="shared" si="11"/>
        <v>406.72500000000002</v>
      </c>
      <c r="O60" s="37"/>
      <c r="P60" s="3"/>
    </row>
    <row r="61" spans="1:16" s="4" customFormat="1" ht="18" customHeight="1" x14ac:dyDescent="0.2">
      <c r="A61" s="59" t="str">
        <f>IF(I61&lt;&gt;"",1+MAX($A$40:A60),"")</f>
        <v/>
      </c>
      <c r="B61" s="60"/>
      <c r="C61" s="60"/>
      <c r="D61" s="61" t="s">
        <v>62</v>
      </c>
      <c r="E61" s="62" t="s">
        <v>63</v>
      </c>
      <c r="F61" s="60"/>
      <c r="G61" s="67"/>
      <c r="H61" s="68"/>
      <c r="I61" s="60"/>
      <c r="J61" s="65"/>
      <c r="K61" s="65"/>
      <c r="L61" s="65"/>
      <c r="M61" s="65"/>
      <c r="N61" s="69"/>
      <c r="O61" s="66">
        <f>SUM(N62:N81)</f>
        <v>52477.56558000001</v>
      </c>
      <c r="P61" s="3"/>
    </row>
    <row r="62" spans="1:16" s="4" customFormat="1" x14ac:dyDescent="0.2">
      <c r="A62" s="36" t="str">
        <f>IF(I62&lt;&gt;"",1+MAX($A$40:A61),"")</f>
        <v/>
      </c>
      <c r="B62" s="27"/>
      <c r="C62" s="27"/>
      <c r="D62" s="28"/>
      <c r="E62" s="98" t="s">
        <v>91</v>
      </c>
      <c r="F62" s="108"/>
      <c r="G62" s="108"/>
      <c r="H62" s="108"/>
      <c r="I62" s="109"/>
      <c r="J62" s="33"/>
      <c r="K62" s="33"/>
      <c r="L62" s="34" t="str">
        <f t="shared" ref="L62:L81" si="14">IF(F62=0,"",J62*H62)</f>
        <v/>
      </c>
      <c r="M62" s="34" t="str">
        <f t="shared" ref="M62:M81" si="15">IF(F62=0,"",K62*H62)</f>
        <v/>
      </c>
      <c r="N62" s="34" t="str">
        <f t="shared" ref="N62:N63" si="16">IF(F62=0,"",L62+M62)</f>
        <v/>
      </c>
      <c r="O62" s="37"/>
      <c r="P62" s="3"/>
    </row>
    <row r="63" spans="1:16" s="4" customFormat="1" ht="31.5" x14ac:dyDescent="0.25">
      <c r="A63" s="36">
        <f>IF(I63&lt;&gt;"",1+MAX($A$40:A62),"")</f>
        <v>15</v>
      </c>
      <c r="B63" s="27"/>
      <c r="C63" s="27"/>
      <c r="D63" s="28"/>
      <c r="E63" s="110" t="s">
        <v>92</v>
      </c>
      <c r="F63" s="108">
        <v>2093</v>
      </c>
      <c r="G63" s="38">
        <v>0.1</v>
      </c>
      <c r="H63" s="31">
        <f t="shared" ref="H63" si="17">IF(F63=0,"",F63*(1+G63))</f>
        <v>2302.3000000000002</v>
      </c>
      <c r="I63" s="109" t="s">
        <v>93</v>
      </c>
      <c r="J63" s="33">
        <v>4.76</v>
      </c>
      <c r="K63" s="33">
        <v>10.95</v>
      </c>
      <c r="L63" s="34">
        <f t="shared" si="14"/>
        <v>10958.948</v>
      </c>
      <c r="M63" s="34">
        <f t="shared" si="15"/>
        <v>25210.185000000001</v>
      </c>
      <c r="N63" s="34">
        <f t="shared" si="16"/>
        <v>36169.133000000002</v>
      </c>
      <c r="O63" s="37"/>
      <c r="P63" s="3"/>
    </row>
    <row r="64" spans="1:16" s="4" customFormat="1" x14ac:dyDescent="0.2">
      <c r="A64" s="36" t="str">
        <f>IF(I64&lt;&gt;"",1+MAX($A$40:A63),"")</f>
        <v/>
      </c>
      <c r="B64" s="27"/>
      <c r="C64" s="27"/>
      <c r="D64" s="28"/>
      <c r="E64" s="98" t="s">
        <v>94</v>
      </c>
      <c r="F64" s="108"/>
      <c r="G64" s="108"/>
      <c r="H64" s="108"/>
      <c r="I64" s="109"/>
      <c r="J64" s="33"/>
      <c r="K64" s="33"/>
      <c r="L64" s="34" t="str">
        <f t="shared" si="14"/>
        <v/>
      </c>
      <c r="M64" s="34" t="str">
        <f t="shared" si="15"/>
        <v/>
      </c>
      <c r="N64" s="34" t="str">
        <f>IF(F64=0,"",L64+M64)</f>
        <v/>
      </c>
      <c r="O64" s="37"/>
      <c r="P64" s="3"/>
    </row>
    <row r="65" spans="1:16" s="4" customFormat="1" x14ac:dyDescent="0.25">
      <c r="A65" s="36">
        <f>IF(I65&lt;&gt;"",1+MAX($A$40:A64),"")</f>
        <v>16</v>
      </c>
      <c r="B65" s="27"/>
      <c r="C65" s="27"/>
      <c r="D65" s="28"/>
      <c r="E65" s="110" t="s">
        <v>95</v>
      </c>
      <c r="F65" s="108">
        <v>226</v>
      </c>
      <c r="G65" s="38">
        <v>0.1</v>
      </c>
      <c r="H65" s="31">
        <f t="shared" ref="H65" si="18">IF(F65=0,"",F65*(1+G65))</f>
        <v>248.60000000000002</v>
      </c>
      <c r="I65" s="109" t="s">
        <v>87</v>
      </c>
      <c r="J65" s="33">
        <v>7.32</v>
      </c>
      <c r="K65" s="33">
        <v>14</v>
      </c>
      <c r="L65" s="34">
        <f t="shared" si="14"/>
        <v>1819.7520000000002</v>
      </c>
      <c r="M65" s="34">
        <f t="shared" si="15"/>
        <v>3480.4000000000005</v>
      </c>
      <c r="N65" s="34">
        <f t="shared" ref="N65:N81" si="19">IF(F65=0,"",L65+M65)</f>
        <v>5300.152000000001</v>
      </c>
      <c r="O65" s="37"/>
      <c r="P65" s="3"/>
    </row>
    <row r="66" spans="1:16" s="4" customFormat="1" x14ac:dyDescent="0.2">
      <c r="A66" s="36" t="str">
        <f>IF(I66&lt;&gt;"",1+MAX($A$40:A65),"")</f>
        <v/>
      </c>
      <c r="B66" s="27"/>
      <c r="C66" s="27"/>
      <c r="D66" s="28"/>
      <c r="E66" s="98" t="s">
        <v>96</v>
      </c>
      <c r="F66" s="108"/>
      <c r="G66" s="108"/>
      <c r="H66" s="108"/>
      <c r="I66" s="109"/>
      <c r="J66" s="33"/>
      <c r="K66" s="33"/>
      <c r="L66" s="34" t="str">
        <f t="shared" si="14"/>
        <v/>
      </c>
      <c r="M66" s="34" t="str">
        <f t="shared" si="15"/>
        <v/>
      </c>
      <c r="N66" s="34" t="str">
        <f t="shared" si="19"/>
        <v/>
      </c>
      <c r="O66" s="37"/>
      <c r="P66" s="3"/>
    </row>
    <row r="67" spans="1:16" s="4" customFormat="1" x14ac:dyDescent="0.25">
      <c r="A67" s="36">
        <f>IF(I67&lt;&gt;"",1+MAX($A$40:A66),"")</f>
        <v>17</v>
      </c>
      <c r="B67" s="27"/>
      <c r="C67" s="27"/>
      <c r="D67" s="28"/>
      <c r="E67" s="111" t="s">
        <v>97</v>
      </c>
      <c r="F67" s="112">
        <v>46.9</v>
      </c>
      <c r="G67" s="38">
        <v>0.1</v>
      </c>
      <c r="H67" s="31">
        <f t="shared" ref="H67" si="20">IF(F67=0,"",F67*(1+G67))</f>
        <v>51.59</v>
      </c>
      <c r="I67" s="109" t="s">
        <v>93</v>
      </c>
      <c r="J67" s="33">
        <v>6.3</v>
      </c>
      <c r="K67" s="33">
        <v>12</v>
      </c>
      <c r="L67" s="34">
        <f t="shared" si="14"/>
        <v>325.017</v>
      </c>
      <c r="M67" s="34">
        <f t="shared" si="15"/>
        <v>619.08000000000004</v>
      </c>
      <c r="N67" s="34">
        <f t="shared" si="19"/>
        <v>944.09699999999998</v>
      </c>
      <c r="O67" s="37"/>
      <c r="P67" s="3"/>
    </row>
    <row r="68" spans="1:16" s="4" customFormat="1" x14ac:dyDescent="0.2">
      <c r="A68" s="36" t="str">
        <f>IF(I68&lt;&gt;"",1+MAX($A$40:A67),"")</f>
        <v/>
      </c>
      <c r="B68" s="27"/>
      <c r="C68" s="27"/>
      <c r="D68" s="28"/>
      <c r="E68" s="98" t="s">
        <v>98</v>
      </c>
      <c r="F68" s="112"/>
      <c r="G68" s="112"/>
      <c r="H68" s="112"/>
      <c r="I68" s="109"/>
      <c r="J68" s="33"/>
      <c r="K68" s="33"/>
      <c r="L68" s="34" t="str">
        <f t="shared" si="14"/>
        <v/>
      </c>
      <c r="M68" s="34" t="str">
        <f t="shared" si="15"/>
        <v/>
      </c>
      <c r="N68" s="34" t="str">
        <f t="shared" si="19"/>
        <v/>
      </c>
      <c r="O68" s="37"/>
      <c r="P68" s="3"/>
    </row>
    <row r="69" spans="1:16" s="4" customFormat="1" x14ac:dyDescent="0.25">
      <c r="A69" s="36">
        <f>IF(I69&lt;&gt;"",1+MAX($A$40:A68),"")</f>
        <v>18</v>
      </c>
      <c r="B69" s="27"/>
      <c r="C69" s="27"/>
      <c r="D69" s="28"/>
      <c r="E69" s="111" t="s">
        <v>99</v>
      </c>
      <c r="F69" s="112">
        <v>27.1</v>
      </c>
      <c r="G69" s="38">
        <v>0.1</v>
      </c>
      <c r="H69" s="31">
        <f t="shared" ref="H69:H78" si="21">IF(F69=0,"",F69*(1+G69))</f>
        <v>29.810000000000002</v>
      </c>
      <c r="I69" s="109" t="s">
        <v>87</v>
      </c>
      <c r="J69" s="33">
        <v>18.54</v>
      </c>
      <c r="K69" s="33">
        <v>8</v>
      </c>
      <c r="L69" s="34">
        <f t="shared" si="14"/>
        <v>552.67740000000003</v>
      </c>
      <c r="M69" s="34">
        <f t="shared" si="15"/>
        <v>238.48000000000002</v>
      </c>
      <c r="N69" s="34">
        <f t="shared" si="19"/>
        <v>791.15740000000005</v>
      </c>
      <c r="O69" s="37"/>
      <c r="P69" s="3"/>
    </row>
    <row r="70" spans="1:16" s="4" customFormat="1" x14ac:dyDescent="0.25">
      <c r="A70" s="36">
        <f>IF(I70&lt;&gt;"",1+MAX($A$40:A69),"")</f>
        <v>19</v>
      </c>
      <c r="B70" s="27"/>
      <c r="C70" s="27"/>
      <c r="D70" s="28"/>
      <c r="E70" s="111" t="s">
        <v>100</v>
      </c>
      <c r="F70" s="112">
        <v>18</v>
      </c>
      <c r="G70" s="38">
        <v>0.1</v>
      </c>
      <c r="H70" s="31">
        <f t="shared" si="21"/>
        <v>19.8</v>
      </c>
      <c r="I70" s="109" t="s">
        <v>87</v>
      </c>
      <c r="J70" s="33">
        <v>18.54</v>
      </c>
      <c r="K70" s="33">
        <v>8</v>
      </c>
      <c r="L70" s="34">
        <f t="shared" si="14"/>
        <v>367.09199999999998</v>
      </c>
      <c r="M70" s="34">
        <f t="shared" si="15"/>
        <v>158.4</v>
      </c>
      <c r="N70" s="34">
        <f t="shared" si="19"/>
        <v>525.49199999999996</v>
      </c>
      <c r="O70" s="37"/>
      <c r="P70" s="3"/>
    </row>
    <row r="71" spans="1:16" s="4" customFormat="1" x14ac:dyDescent="0.25">
      <c r="A71" s="36">
        <f>IF(I71&lt;&gt;"",1+MAX($A$40:A70),"")</f>
        <v>20</v>
      </c>
      <c r="B71" s="27"/>
      <c r="C71" s="27"/>
      <c r="D71" s="28"/>
      <c r="E71" s="111" t="s">
        <v>101</v>
      </c>
      <c r="F71" s="112">
        <v>28.03</v>
      </c>
      <c r="G71" s="38">
        <v>0.1</v>
      </c>
      <c r="H71" s="31">
        <f t="shared" si="21"/>
        <v>30.833000000000006</v>
      </c>
      <c r="I71" s="109" t="s">
        <v>87</v>
      </c>
      <c r="J71" s="33">
        <v>18.54</v>
      </c>
      <c r="K71" s="33">
        <v>8</v>
      </c>
      <c r="L71" s="34">
        <f t="shared" si="14"/>
        <v>571.64382000000012</v>
      </c>
      <c r="M71" s="34">
        <f t="shared" si="15"/>
        <v>246.66400000000004</v>
      </c>
      <c r="N71" s="34">
        <f t="shared" si="19"/>
        <v>818.30782000000022</v>
      </c>
      <c r="O71" s="37"/>
      <c r="P71" s="3"/>
    </row>
    <row r="72" spans="1:16" s="4" customFormat="1" x14ac:dyDescent="0.25">
      <c r="A72" s="36">
        <f>IF(I72&lt;&gt;"",1+MAX($A$40:A71),"")</f>
        <v>21</v>
      </c>
      <c r="B72" s="27"/>
      <c r="C72" s="27"/>
      <c r="D72" s="28"/>
      <c r="E72" s="111" t="s">
        <v>102</v>
      </c>
      <c r="F72" s="112">
        <v>32.17</v>
      </c>
      <c r="G72" s="38">
        <v>0.1</v>
      </c>
      <c r="H72" s="31">
        <f t="shared" si="21"/>
        <v>35.387000000000008</v>
      </c>
      <c r="I72" s="109" t="s">
        <v>87</v>
      </c>
      <c r="J72" s="33">
        <v>18.54</v>
      </c>
      <c r="K72" s="33">
        <v>8</v>
      </c>
      <c r="L72" s="34">
        <f t="shared" si="14"/>
        <v>656.0749800000001</v>
      </c>
      <c r="M72" s="34">
        <f t="shared" si="15"/>
        <v>283.09600000000006</v>
      </c>
      <c r="N72" s="34">
        <f t="shared" si="19"/>
        <v>939.1709800000001</v>
      </c>
      <c r="O72" s="37"/>
      <c r="P72" s="3"/>
    </row>
    <row r="73" spans="1:16" s="4" customFormat="1" x14ac:dyDescent="0.25">
      <c r="A73" s="36">
        <f>IF(I73&lt;&gt;"",1+MAX($A$40:A72),"")</f>
        <v>22</v>
      </c>
      <c r="B73" s="27"/>
      <c r="C73" s="27"/>
      <c r="D73" s="28"/>
      <c r="E73" s="111" t="s">
        <v>103</v>
      </c>
      <c r="F73" s="112">
        <v>4.99</v>
      </c>
      <c r="G73" s="38">
        <v>0.1</v>
      </c>
      <c r="H73" s="31">
        <f t="shared" si="21"/>
        <v>5.4890000000000008</v>
      </c>
      <c r="I73" s="109" t="s">
        <v>87</v>
      </c>
      <c r="J73" s="33">
        <v>18.54</v>
      </c>
      <c r="K73" s="33">
        <v>8</v>
      </c>
      <c r="L73" s="34">
        <f t="shared" si="14"/>
        <v>101.76606000000001</v>
      </c>
      <c r="M73" s="34">
        <f t="shared" si="15"/>
        <v>43.912000000000006</v>
      </c>
      <c r="N73" s="34">
        <f t="shared" si="19"/>
        <v>145.67806000000002</v>
      </c>
      <c r="O73" s="37"/>
      <c r="P73" s="3"/>
    </row>
    <row r="74" spans="1:16" s="4" customFormat="1" x14ac:dyDescent="0.25">
      <c r="A74" s="36">
        <f>IF(I74&lt;&gt;"",1+MAX($A$40:A73),"")</f>
        <v>23</v>
      </c>
      <c r="B74" s="27"/>
      <c r="C74" s="27"/>
      <c r="D74" s="28"/>
      <c r="E74" s="111" t="s">
        <v>104</v>
      </c>
      <c r="F74" s="112">
        <v>21.21</v>
      </c>
      <c r="G74" s="38">
        <v>0.1</v>
      </c>
      <c r="H74" s="31">
        <f t="shared" si="21"/>
        <v>23.331000000000003</v>
      </c>
      <c r="I74" s="109" t="s">
        <v>87</v>
      </c>
      <c r="J74" s="33">
        <v>18.54</v>
      </c>
      <c r="K74" s="33">
        <v>8</v>
      </c>
      <c r="L74" s="34">
        <f t="shared" si="14"/>
        <v>432.55674000000005</v>
      </c>
      <c r="M74" s="34">
        <f t="shared" si="15"/>
        <v>186.64800000000002</v>
      </c>
      <c r="N74" s="34">
        <f t="shared" si="19"/>
        <v>619.20474000000013</v>
      </c>
      <c r="O74" s="37"/>
      <c r="P74" s="3"/>
    </row>
    <row r="75" spans="1:16" s="4" customFormat="1" x14ac:dyDescent="0.25">
      <c r="A75" s="36">
        <f>IF(I75&lt;&gt;"",1+MAX($A$40:A74),"")</f>
        <v>24</v>
      </c>
      <c r="B75" s="27"/>
      <c r="C75" s="27"/>
      <c r="D75" s="28"/>
      <c r="E75" s="111" t="s">
        <v>105</v>
      </c>
      <c r="F75" s="112">
        <v>10.67</v>
      </c>
      <c r="G75" s="38">
        <v>0.1</v>
      </c>
      <c r="H75" s="31">
        <f t="shared" si="21"/>
        <v>11.737</v>
      </c>
      <c r="I75" s="109" t="s">
        <v>87</v>
      </c>
      <c r="J75" s="33">
        <v>18.54</v>
      </c>
      <c r="K75" s="33">
        <v>8</v>
      </c>
      <c r="L75" s="34">
        <f t="shared" si="14"/>
        <v>217.60397999999998</v>
      </c>
      <c r="M75" s="34">
        <f t="shared" si="15"/>
        <v>93.896000000000001</v>
      </c>
      <c r="N75" s="34">
        <f t="shared" si="19"/>
        <v>311.49997999999999</v>
      </c>
      <c r="O75" s="37"/>
      <c r="P75" s="3"/>
    </row>
    <row r="76" spans="1:16" s="4" customFormat="1" x14ac:dyDescent="0.25">
      <c r="A76" s="36">
        <f>IF(I76&lt;&gt;"",1+MAX($A$40:A75),"")</f>
        <v>25</v>
      </c>
      <c r="B76" s="27"/>
      <c r="C76" s="27"/>
      <c r="D76" s="28"/>
      <c r="E76" s="111" t="s">
        <v>106</v>
      </c>
      <c r="F76" s="112">
        <v>16.02</v>
      </c>
      <c r="G76" s="38">
        <v>0.1</v>
      </c>
      <c r="H76" s="31">
        <f t="shared" si="21"/>
        <v>17.622</v>
      </c>
      <c r="I76" s="109" t="s">
        <v>87</v>
      </c>
      <c r="J76" s="33">
        <v>18.54</v>
      </c>
      <c r="K76" s="33">
        <v>8</v>
      </c>
      <c r="L76" s="34">
        <f t="shared" si="14"/>
        <v>326.71188000000001</v>
      </c>
      <c r="M76" s="34">
        <f t="shared" si="15"/>
        <v>140.976</v>
      </c>
      <c r="N76" s="34">
        <f t="shared" si="19"/>
        <v>467.68788000000001</v>
      </c>
      <c r="O76" s="37"/>
      <c r="P76" s="3"/>
    </row>
    <row r="77" spans="1:16" s="4" customFormat="1" x14ac:dyDescent="0.25">
      <c r="A77" s="36">
        <f>IF(I77&lt;&gt;"",1+MAX($A$40:A76),"")</f>
        <v>26</v>
      </c>
      <c r="B77" s="27"/>
      <c r="C77" s="27"/>
      <c r="D77" s="28"/>
      <c r="E77" s="111" t="s">
        <v>107</v>
      </c>
      <c r="F77" s="112">
        <v>8</v>
      </c>
      <c r="G77" s="38">
        <v>0.1</v>
      </c>
      <c r="H77" s="31">
        <f t="shared" si="21"/>
        <v>8.8000000000000007</v>
      </c>
      <c r="I77" s="109" t="s">
        <v>87</v>
      </c>
      <c r="J77" s="33">
        <v>18.54</v>
      </c>
      <c r="K77" s="33">
        <v>8</v>
      </c>
      <c r="L77" s="34">
        <f t="shared" si="14"/>
        <v>163.15200000000002</v>
      </c>
      <c r="M77" s="34">
        <f t="shared" si="15"/>
        <v>70.400000000000006</v>
      </c>
      <c r="N77" s="34">
        <f t="shared" si="19"/>
        <v>233.55200000000002</v>
      </c>
      <c r="O77" s="37"/>
      <c r="P77" s="3"/>
    </row>
    <row r="78" spans="1:16" s="4" customFormat="1" x14ac:dyDescent="0.25">
      <c r="A78" s="36">
        <f>IF(I78&lt;&gt;"",1+MAX($A$40:A77),"")</f>
        <v>27</v>
      </c>
      <c r="B78" s="27"/>
      <c r="C78" s="27"/>
      <c r="D78" s="28"/>
      <c r="E78" s="111" t="s">
        <v>108</v>
      </c>
      <c r="F78" s="112">
        <v>4.03</v>
      </c>
      <c r="G78" s="38">
        <v>0.1</v>
      </c>
      <c r="H78" s="31">
        <f t="shared" si="21"/>
        <v>4.4330000000000007</v>
      </c>
      <c r="I78" s="109" t="s">
        <v>87</v>
      </c>
      <c r="J78" s="33">
        <v>18.54</v>
      </c>
      <c r="K78" s="33">
        <v>8</v>
      </c>
      <c r="L78" s="34">
        <f t="shared" si="14"/>
        <v>82.187820000000016</v>
      </c>
      <c r="M78" s="34">
        <f t="shared" si="15"/>
        <v>35.464000000000006</v>
      </c>
      <c r="N78" s="34">
        <f t="shared" si="19"/>
        <v>117.65182000000001</v>
      </c>
      <c r="O78" s="37"/>
      <c r="P78" s="3"/>
    </row>
    <row r="79" spans="1:16" s="4" customFormat="1" x14ac:dyDescent="0.2">
      <c r="A79" s="36" t="str">
        <f>IF(I79&lt;&gt;"",1+MAX($A$40:A78),"")</f>
        <v/>
      </c>
      <c r="B79" s="27"/>
      <c r="C79" s="27"/>
      <c r="D79" s="28"/>
      <c r="E79" s="98" t="s">
        <v>109</v>
      </c>
      <c r="F79" s="112"/>
      <c r="G79" s="112"/>
      <c r="H79" s="112"/>
      <c r="I79" s="109"/>
      <c r="J79" s="33"/>
      <c r="K79" s="33"/>
      <c r="L79" s="34" t="str">
        <f t="shared" si="14"/>
        <v/>
      </c>
      <c r="M79" s="34" t="str">
        <f t="shared" si="15"/>
        <v/>
      </c>
      <c r="N79" s="34" t="str">
        <f t="shared" si="19"/>
        <v/>
      </c>
      <c r="O79" s="37"/>
      <c r="P79" s="3"/>
    </row>
    <row r="80" spans="1:16" s="4" customFormat="1" x14ac:dyDescent="0.25">
      <c r="A80" s="36">
        <f>IF(I80&lt;&gt;"",1+MAX($A$40:A79),"")</f>
        <v>28</v>
      </c>
      <c r="B80" s="27"/>
      <c r="C80" s="27"/>
      <c r="D80" s="28"/>
      <c r="E80" s="111" t="s">
        <v>110</v>
      </c>
      <c r="F80" s="112">
        <v>170.59</v>
      </c>
      <c r="G80" s="38">
        <v>0.1</v>
      </c>
      <c r="H80" s="31">
        <f t="shared" ref="H80:H81" si="22">IF(F80=0,"",F80*(1+G80))</f>
        <v>187.64900000000003</v>
      </c>
      <c r="I80" s="109" t="s">
        <v>87</v>
      </c>
      <c r="J80" s="33">
        <v>14.55</v>
      </c>
      <c r="K80" s="33">
        <v>6.3</v>
      </c>
      <c r="L80" s="34">
        <f t="shared" si="14"/>
        <v>2730.2929500000005</v>
      </c>
      <c r="M80" s="34">
        <f t="shared" si="15"/>
        <v>1182.1887000000002</v>
      </c>
      <c r="N80" s="34">
        <f t="shared" si="19"/>
        <v>3912.4816500000006</v>
      </c>
      <c r="O80" s="37"/>
      <c r="P80" s="3"/>
    </row>
    <row r="81" spans="1:16" s="4" customFormat="1" ht="14.25" customHeight="1" x14ac:dyDescent="0.25">
      <c r="A81" s="36">
        <f>IF(I81&lt;&gt;"",1+MAX($A$40:A80),"")</f>
        <v>29</v>
      </c>
      <c r="B81" s="27"/>
      <c r="C81" s="27"/>
      <c r="D81" s="28"/>
      <c r="E81" s="111" t="s">
        <v>111</v>
      </c>
      <c r="F81" s="112">
        <v>51.55</v>
      </c>
      <c r="G81" s="38">
        <v>0.1</v>
      </c>
      <c r="H81" s="31">
        <f t="shared" si="22"/>
        <v>56.704999999999998</v>
      </c>
      <c r="I81" s="109" t="s">
        <v>87</v>
      </c>
      <c r="J81" s="33">
        <v>14.55</v>
      </c>
      <c r="K81" s="33">
        <v>6.3</v>
      </c>
      <c r="L81" s="34">
        <f t="shared" si="14"/>
        <v>825.05775000000006</v>
      </c>
      <c r="M81" s="34">
        <f t="shared" si="15"/>
        <v>357.24149999999997</v>
      </c>
      <c r="N81" s="34">
        <f t="shared" si="19"/>
        <v>1182.29925</v>
      </c>
      <c r="O81" s="37"/>
      <c r="P81" s="3"/>
    </row>
    <row r="82" spans="1:16" s="4" customFormat="1" ht="18" customHeight="1" x14ac:dyDescent="0.2">
      <c r="A82" s="59" t="str">
        <f>IF(I82&lt;&gt;"",1+MAX($A$40:A81),"")</f>
        <v/>
      </c>
      <c r="B82" s="60"/>
      <c r="C82" s="60"/>
      <c r="D82" s="61" t="s">
        <v>52</v>
      </c>
      <c r="E82" s="62" t="s">
        <v>53</v>
      </c>
      <c r="F82" s="60"/>
      <c r="G82" s="67"/>
      <c r="H82" s="68"/>
      <c r="I82" s="60"/>
      <c r="J82" s="65"/>
      <c r="K82" s="65"/>
      <c r="L82" s="65"/>
      <c r="M82" s="65"/>
      <c r="N82" s="69"/>
      <c r="O82" s="66">
        <f>SUM(N83:N95)</f>
        <v>51087.222699999998</v>
      </c>
      <c r="P82" s="3"/>
    </row>
    <row r="83" spans="1:16" s="4" customFormat="1" x14ac:dyDescent="0.2">
      <c r="A83" s="36" t="str">
        <f>IF(I83&lt;&gt;"",1+MAX($A$40:A82),"")</f>
        <v/>
      </c>
      <c r="B83" s="27"/>
      <c r="C83" s="27"/>
      <c r="D83" s="28"/>
      <c r="E83" s="98" t="s">
        <v>112</v>
      </c>
      <c r="F83" s="108"/>
      <c r="G83" s="108"/>
      <c r="H83" s="108"/>
      <c r="I83" s="109"/>
      <c r="J83" s="33"/>
      <c r="K83" s="33"/>
      <c r="L83" s="34" t="str">
        <f t="shared" ref="L83:L95" si="23">IF(F83=0,"",J83*H83)</f>
        <v/>
      </c>
      <c r="M83" s="34" t="str">
        <f t="shared" ref="M83:M95" si="24">IF(F83=0,"",K83*H83)</f>
        <v/>
      </c>
      <c r="N83" s="34" t="str">
        <f t="shared" ref="N83:N84" si="25">IF(F83=0,"",L83+M83)</f>
        <v/>
      </c>
      <c r="O83" s="37"/>
      <c r="P83" s="3"/>
    </row>
    <row r="84" spans="1:16" s="4" customFormat="1" x14ac:dyDescent="0.25">
      <c r="A84" s="36">
        <f>IF(I84&lt;&gt;"",1+MAX($A$40:A83),"")</f>
        <v>30</v>
      </c>
      <c r="B84" s="27"/>
      <c r="C84" s="27"/>
      <c r="D84" s="28"/>
      <c r="E84" s="111" t="s">
        <v>113</v>
      </c>
      <c r="F84" s="108">
        <v>3794</v>
      </c>
      <c r="G84" s="38">
        <v>0.1</v>
      </c>
      <c r="H84" s="31">
        <f t="shared" ref="H84" si="26">IF(F84=0,"",F84*(1+G84))</f>
        <v>4173.4000000000005</v>
      </c>
      <c r="I84" s="109" t="s">
        <v>93</v>
      </c>
      <c r="J84" s="33">
        <v>3.78</v>
      </c>
      <c r="K84" s="33">
        <v>1.42</v>
      </c>
      <c r="L84" s="34">
        <f t="shared" si="23"/>
        <v>15775.452000000001</v>
      </c>
      <c r="M84" s="34">
        <f t="shared" si="24"/>
        <v>5926.2280000000001</v>
      </c>
      <c r="N84" s="34">
        <f t="shared" si="25"/>
        <v>21701.68</v>
      </c>
      <c r="O84" s="37"/>
      <c r="P84" s="3"/>
    </row>
    <row r="85" spans="1:16" s="4" customFormat="1" x14ac:dyDescent="0.2">
      <c r="A85" s="36" t="str">
        <f>IF(I85&lt;&gt;"",1+MAX($A$40:A84),"")</f>
        <v/>
      </c>
      <c r="B85" s="27"/>
      <c r="C85" s="27"/>
      <c r="D85" s="28"/>
      <c r="E85" s="98" t="s">
        <v>114</v>
      </c>
      <c r="F85" s="112"/>
      <c r="G85" s="112"/>
      <c r="H85" s="112"/>
      <c r="I85" s="109"/>
      <c r="J85" s="33"/>
      <c r="K85" s="33"/>
      <c r="L85" s="34" t="str">
        <f t="shared" si="23"/>
        <v/>
      </c>
      <c r="M85" s="34" t="str">
        <f t="shared" si="24"/>
        <v/>
      </c>
      <c r="N85" s="34" t="str">
        <f>IF(F85=0,"",L85+M85)</f>
        <v/>
      </c>
      <c r="O85" s="37"/>
      <c r="P85" s="3"/>
    </row>
    <row r="86" spans="1:16" s="4" customFormat="1" ht="31.5" x14ac:dyDescent="0.25">
      <c r="A86" s="36">
        <f>IF(I86&lt;&gt;"",1+MAX($A$40:A85),"")</f>
        <v>31</v>
      </c>
      <c r="B86" s="27"/>
      <c r="C86" s="27"/>
      <c r="D86" s="28"/>
      <c r="E86" s="110" t="s">
        <v>115</v>
      </c>
      <c r="F86" s="112">
        <v>4242</v>
      </c>
      <c r="G86" s="38">
        <v>0.1</v>
      </c>
      <c r="H86" s="31">
        <f t="shared" ref="H86" si="27">IF(F86=0,"",F86*(1+G86))</f>
        <v>4666.2000000000007</v>
      </c>
      <c r="I86" s="109" t="s">
        <v>93</v>
      </c>
      <c r="J86" s="33">
        <v>2.44</v>
      </c>
      <c r="K86" s="33">
        <v>1.6</v>
      </c>
      <c r="L86" s="34">
        <f t="shared" si="23"/>
        <v>11385.528000000002</v>
      </c>
      <c r="M86" s="34">
        <f t="shared" si="24"/>
        <v>7465.9200000000019</v>
      </c>
      <c r="N86" s="34">
        <f t="shared" ref="N86:N95" si="28">IF(F86=0,"",L86+M86)</f>
        <v>18851.448000000004</v>
      </c>
      <c r="O86" s="37"/>
      <c r="P86" s="3"/>
    </row>
    <row r="87" spans="1:16" s="4" customFormat="1" x14ac:dyDescent="0.2">
      <c r="A87" s="36" t="str">
        <f>IF(I87&lt;&gt;"",1+MAX($A$40:A86),"")</f>
        <v/>
      </c>
      <c r="B87" s="27"/>
      <c r="C87" s="27"/>
      <c r="D87" s="28"/>
      <c r="E87" s="98" t="s">
        <v>116</v>
      </c>
      <c r="F87" s="112"/>
      <c r="G87" s="112"/>
      <c r="H87" s="112"/>
      <c r="I87" s="109"/>
      <c r="J87" s="33"/>
      <c r="K87" s="33"/>
      <c r="L87" s="34" t="str">
        <f t="shared" si="23"/>
        <v/>
      </c>
      <c r="M87" s="34" t="str">
        <f t="shared" si="24"/>
        <v/>
      </c>
      <c r="N87" s="34" t="str">
        <f t="shared" si="28"/>
        <v/>
      </c>
      <c r="O87" s="37"/>
      <c r="P87" s="3"/>
    </row>
    <row r="88" spans="1:16" s="4" customFormat="1" x14ac:dyDescent="0.25">
      <c r="A88" s="36">
        <f>IF(I88&lt;&gt;"",1+MAX($A$40:A87),"")</f>
        <v>32</v>
      </c>
      <c r="B88" s="27"/>
      <c r="C88" s="27"/>
      <c r="D88" s="28"/>
      <c r="E88" s="111" t="s">
        <v>117</v>
      </c>
      <c r="F88" s="112">
        <v>300</v>
      </c>
      <c r="G88" s="38">
        <f t="shared" ref="G88" si="29">IF(F88=0,"",0)</f>
        <v>0</v>
      </c>
      <c r="H88" s="31">
        <f t="shared" ref="H88" si="30">IF(F88=0,"",F88*(1+G88))</f>
        <v>300</v>
      </c>
      <c r="I88" s="109" t="s">
        <v>118</v>
      </c>
      <c r="J88" s="33">
        <v>8</v>
      </c>
      <c r="K88" s="33">
        <v>2</v>
      </c>
      <c r="L88" s="34">
        <f t="shared" si="23"/>
        <v>2400</v>
      </c>
      <c r="M88" s="34">
        <f t="shared" si="24"/>
        <v>600</v>
      </c>
      <c r="N88" s="34">
        <f t="shared" si="28"/>
        <v>3000</v>
      </c>
      <c r="O88" s="37"/>
      <c r="P88" s="3"/>
    </row>
    <row r="89" spans="1:16" s="4" customFormat="1" x14ac:dyDescent="0.2">
      <c r="A89" s="36" t="str">
        <f>IF(I89&lt;&gt;"",1+MAX($A$40:A88),"")</f>
        <v/>
      </c>
      <c r="B89" s="27"/>
      <c r="C89" s="27"/>
      <c r="D89" s="28"/>
      <c r="E89" s="98" t="s">
        <v>119</v>
      </c>
      <c r="F89" s="112"/>
      <c r="G89" s="112"/>
      <c r="H89" s="112"/>
      <c r="I89" s="109"/>
      <c r="J89" s="33"/>
      <c r="K89" s="33"/>
      <c r="L89" s="34" t="str">
        <f t="shared" si="23"/>
        <v/>
      </c>
      <c r="M89" s="34" t="str">
        <f t="shared" si="24"/>
        <v/>
      </c>
      <c r="N89" s="34" t="str">
        <f t="shared" si="28"/>
        <v/>
      </c>
      <c r="O89" s="37"/>
      <c r="P89" s="3"/>
    </row>
    <row r="90" spans="1:16" s="4" customFormat="1" ht="31.5" x14ac:dyDescent="0.25">
      <c r="A90" s="36">
        <f>IF(I90&lt;&gt;"",1+MAX($A$40:A89),"")</f>
        <v>33</v>
      </c>
      <c r="B90" s="27"/>
      <c r="C90" s="27"/>
      <c r="D90" s="28"/>
      <c r="E90" s="110" t="s">
        <v>120</v>
      </c>
      <c r="F90" s="112">
        <v>272.05</v>
      </c>
      <c r="G90" s="38">
        <v>0.1</v>
      </c>
      <c r="H90" s="31">
        <f t="shared" ref="H90" si="31">IF(F90=0,"",F90*(1+G90))</f>
        <v>299.25500000000005</v>
      </c>
      <c r="I90" s="109" t="s">
        <v>87</v>
      </c>
      <c r="J90" s="33">
        <v>4.2</v>
      </c>
      <c r="K90" s="33">
        <v>1.5</v>
      </c>
      <c r="L90" s="34">
        <f t="shared" si="23"/>
        <v>1256.8710000000003</v>
      </c>
      <c r="M90" s="34">
        <f t="shared" si="24"/>
        <v>448.88250000000005</v>
      </c>
      <c r="N90" s="34">
        <f t="shared" si="28"/>
        <v>1705.7535000000003</v>
      </c>
      <c r="O90" s="37"/>
      <c r="P90" s="3"/>
    </row>
    <row r="91" spans="1:16" s="4" customFormat="1" x14ac:dyDescent="0.2">
      <c r="A91" s="36" t="str">
        <f>IF(I91&lt;&gt;"",1+MAX($A$40:A90),"")</f>
        <v/>
      </c>
      <c r="B91" s="27"/>
      <c r="C91" s="27"/>
      <c r="D91" s="28"/>
      <c r="E91" s="98" t="s">
        <v>121</v>
      </c>
      <c r="F91" s="112"/>
      <c r="G91" s="112"/>
      <c r="H91" s="112"/>
      <c r="I91" s="109"/>
      <c r="J91" s="33"/>
      <c r="K91" s="33"/>
      <c r="L91" s="34" t="str">
        <f t="shared" si="23"/>
        <v/>
      </c>
      <c r="M91" s="34" t="str">
        <f t="shared" si="24"/>
        <v/>
      </c>
      <c r="N91" s="34" t="str">
        <f t="shared" si="28"/>
        <v/>
      </c>
      <c r="O91" s="37"/>
      <c r="P91" s="3"/>
    </row>
    <row r="92" spans="1:16" s="4" customFormat="1" x14ac:dyDescent="0.25">
      <c r="A92" s="36">
        <f>IF(I92&lt;&gt;"",1+MAX($A$40:A91),"")</f>
        <v>34</v>
      </c>
      <c r="B92" s="27"/>
      <c r="C92" s="27"/>
      <c r="D92" s="28"/>
      <c r="E92" s="111" t="s">
        <v>122</v>
      </c>
      <c r="F92" s="112">
        <v>116.36</v>
      </c>
      <c r="G92" s="38">
        <v>0.1</v>
      </c>
      <c r="H92" s="31">
        <f t="shared" ref="H92" si="32">IF(F92=0,"",F92*(1+G92))</f>
        <v>127.99600000000001</v>
      </c>
      <c r="I92" s="109" t="s">
        <v>87</v>
      </c>
      <c r="J92" s="33">
        <v>4.2</v>
      </c>
      <c r="K92" s="33">
        <v>1.5</v>
      </c>
      <c r="L92" s="34">
        <f t="shared" si="23"/>
        <v>537.58320000000003</v>
      </c>
      <c r="M92" s="34">
        <f t="shared" si="24"/>
        <v>191.99400000000003</v>
      </c>
      <c r="N92" s="34">
        <f t="shared" si="28"/>
        <v>729.57720000000006</v>
      </c>
      <c r="O92" s="37"/>
      <c r="P92" s="3"/>
    </row>
    <row r="93" spans="1:16" s="4" customFormat="1" x14ac:dyDescent="0.2">
      <c r="A93" s="36" t="str">
        <f>IF(I93&lt;&gt;"",1+MAX($A$40:A92),"")</f>
        <v/>
      </c>
      <c r="B93" s="27"/>
      <c r="C93" s="27"/>
      <c r="D93" s="28"/>
      <c r="E93" s="98" t="s">
        <v>123</v>
      </c>
      <c r="F93" s="108"/>
      <c r="G93" s="108"/>
      <c r="H93" s="108"/>
      <c r="I93" s="109"/>
      <c r="J93" s="33"/>
      <c r="K93" s="33"/>
      <c r="L93" s="34" t="str">
        <f t="shared" si="23"/>
        <v/>
      </c>
      <c r="M93" s="34" t="str">
        <f t="shared" si="24"/>
        <v/>
      </c>
      <c r="N93" s="34" t="str">
        <f t="shared" si="28"/>
        <v/>
      </c>
      <c r="O93" s="37"/>
      <c r="P93" s="3"/>
    </row>
    <row r="94" spans="1:16" s="4" customFormat="1" x14ac:dyDescent="0.25">
      <c r="A94" s="36">
        <f>IF(I94&lt;&gt;"",1+MAX($A$40:A93),"")</f>
        <v>35</v>
      </c>
      <c r="B94" s="27"/>
      <c r="C94" s="27"/>
      <c r="D94" s="28"/>
      <c r="E94" s="111" t="s">
        <v>123</v>
      </c>
      <c r="F94" s="108">
        <v>494</v>
      </c>
      <c r="G94" s="38">
        <v>0.1</v>
      </c>
      <c r="H94" s="31">
        <f t="shared" ref="H94:H95" si="33">IF(F94=0,"",F94*(1+G94))</f>
        <v>543.40000000000009</v>
      </c>
      <c r="I94" s="109" t="s">
        <v>87</v>
      </c>
      <c r="J94" s="33">
        <v>3</v>
      </c>
      <c r="K94" s="33">
        <v>3.7</v>
      </c>
      <c r="L94" s="34">
        <f t="shared" si="23"/>
        <v>1630.2000000000003</v>
      </c>
      <c r="M94" s="34">
        <f t="shared" si="24"/>
        <v>2010.5800000000004</v>
      </c>
      <c r="N94" s="34">
        <f t="shared" si="28"/>
        <v>3640.7800000000007</v>
      </c>
      <c r="O94" s="37"/>
      <c r="P94" s="3"/>
    </row>
    <row r="95" spans="1:16" s="4" customFormat="1" x14ac:dyDescent="0.2">
      <c r="A95" s="36">
        <f>IF(I95&lt;&gt;"",1+MAX($A$40:A94),"")</f>
        <v>36</v>
      </c>
      <c r="B95" s="27"/>
      <c r="C95" s="27"/>
      <c r="D95" s="28"/>
      <c r="E95" s="35" t="s">
        <v>279</v>
      </c>
      <c r="F95" s="30">
        <v>218</v>
      </c>
      <c r="G95" s="38">
        <v>0.1</v>
      </c>
      <c r="H95" s="31">
        <f t="shared" si="33"/>
        <v>239.8</v>
      </c>
      <c r="I95" s="109" t="s">
        <v>87</v>
      </c>
      <c r="J95" s="33">
        <v>3.96</v>
      </c>
      <c r="K95" s="33">
        <v>2.12</v>
      </c>
      <c r="L95" s="34">
        <f t="shared" si="23"/>
        <v>949.60800000000006</v>
      </c>
      <c r="M95" s="34">
        <f t="shared" si="24"/>
        <v>508.37600000000003</v>
      </c>
      <c r="N95" s="34">
        <f t="shared" si="28"/>
        <v>1457.9840000000002</v>
      </c>
      <c r="O95" s="37"/>
      <c r="P95" s="3"/>
    </row>
    <row r="96" spans="1:16" s="4" customFormat="1" ht="18" customHeight="1" x14ac:dyDescent="0.2">
      <c r="A96" s="59" t="str">
        <f>IF(I96&lt;&gt;"",1+MAX($A$40:A95),"")</f>
        <v/>
      </c>
      <c r="B96" s="60"/>
      <c r="C96" s="60"/>
      <c r="D96" s="61" t="s">
        <v>64</v>
      </c>
      <c r="E96" s="62" t="s">
        <v>65</v>
      </c>
      <c r="F96" s="60"/>
      <c r="G96" s="67"/>
      <c r="H96" s="68"/>
      <c r="I96" s="60"/>
      <c r="J96" s="65"/>
      <c r="K96" s="65"/>
      <c r="L96" s="65"/>
      <c r="M96" s="65"/>
      <c r="N96" s="69"/>
      <c r="O96" s="66">
        <f>SUM(N97:N121)</f>
        <v>116056.99755000001</v>
      </c>
      <c r="P96" s="3"/>
    </row>
    <row r="97" spans="1:16" s="4" customFormat="1" x14ac:dyDescent="0.2">
      <c r="A97" s="36" t="str">
        <f>IF(I97&lt;&gt;"",1+MAX($A$40:A96),"")</f>
        <v/>
      </c>
      <c r="B97" s="27"/>
      <c r="C97" s="27"/>
      <c r="D97" s="28"/>
      <c r="E97" s="98" t="s">
        <v>124</v>
      </c>
      <c r="F97" s="108"/>
      <c r="G97" s="108"/>
      <c r="H97" s="108"/>
      <c r="I97" s="109"/>
      <c r="J97" s="33"/>
      <c r="K97" s="33"/>
      <c r="L97" s="34" t="str">
        <f t="shared" ref="L97:L121" si="34">IF(F97=0,"",J97*H97)</f>
        <v/>
      </c>
      <c r="M97" s="34" t="str">
        <f t="shared" ref="M97:M121" si="35">IF(F97=0,"",K97*H97)</f>
        <v/>
      </c>
      <c r="N97" s="34" t="str">
        <f t="shared" ref="N97:N121" si="36">IF(F97=0,"",L97+M97)</f>
        <v/>
      </c>
      <c r="O97" s="37"/>
      <c r="P97" s="3"/>
    </row>
    <row r="98" spans="1:16" s="4" customFormat="1" x14ac:dyDescent="0.25">
      <c r="A98" s="36">
        <f>IF(I98&lt;&gt;"",1+MAX($A$40:A97),"")</f>
        <v>37</v>
      </c>
      <c r="B98" s="27"/>
      <c r="C98" s="27"/>
      <c r="D98" s="28"/>
      <c r="E98" s="111" t="s">
        <v>125</v>
      </c>
      <c r="F98" s="112">
        <v>4242</v>
      </c>
      <c r="G98" s="38">
        <v>0.1</v>
      </c>
      <c r="H98" s="31">
        <f t="shared" ref="H98:H106" si="37">IF(F98=0,"",F98*(1+G98))</f>
        <v>4666.2000000000007</v>
      </c>
      <c r="I98" s="109" t="s">
        <v>93</v>
      </c>
      <c r="J98" s="33">
        <v>5.86</v>
      </c>
      <c r="K98" s="33">
        <v>2.12</v>
      </c>
      <c r="L98" s="34">
        <f t="shared" si="34"/>
        <v>27343.932000000004</v>
      </c>
      <c r="M98" s="34">
        <f t="shared" si="35"/>
        <v>9892.3440000000028</v>
      </c>
      <c r="N98" s="34">
        <f t="shared" si="36"/>
        <v>37236.276000000005</v>
      </c>
      <c r="O98" s="37"/>
      <c r="P98" s="3"/>
    </row>
    <row r="99" spans="1:16" s="4" customFormat="1" x14ac:dyDescent="0.25">
      <c r="A99" s="36">
        <f>IF(I99&lt;&gt;"",1+MAX($A$40:A98),"")</f>
        <v>38</v>
      </c>
      <c r="B99" s="27"/>
      <c r="C99" s="27"/>
      <c r="D99" s="28"/>
      <c r="E99" s="111" t="s">
        <v>126</v>
      </c>
      <c r="F99" s="112">
        <v>4242</v>
      </c>
      <c r="G99" s="38">
        <v>0.1</v>
      </c>
      <c r="H99" s="31">
        <f t="shared" si="37"/>
        <v>4666.2000000000007</v>
      </c>
      <c r="I99" s="109" t="s">
        <v>93</v>
      </c>
      <c r="J99" s="33">
        <v>0.45</v>
      </c>
      <c r="K99" s="33">
        <v>1.08</v>
      </c>
      <c r="L99" s="34">
        <f t="shared" si="34"/>
        <v>2099.7900000000004</v>
      </c>
      <c r="M99" s="34">
        <f t="shared" si="35"/>
        <v>5039.496000000001</v>
      </c>
      <c r="N99" s="34">
        <f t="shared" si="36"/>
        <v>7139.2860000000019</v>
      </c>
      <c r="O99" s="37"/>
      <c r="P99" s="3"/>
    </row>
    <row r="100" spans="1:16" s="4" customFormat="1" x14ac:dyDescent="0.25">
      <c r="A100" s="36">
        <f>IF(I100&lt;&gt;"",1+MAX($A$40:A99),"")</f>
        <v>39</v>
      </c>
      <c r="B100" s="27"/>
      <c r="C100" s="27"/>
      <c r="D100" s="28"/>
      <c r="E100" s="111" t="s">
        <v>127</v>
      </c>
      <c r="F100" s="112">
        <v>523.66</v>
      </c>
      <c r="G100" s="38">
        <v>0.1</v>
      </c>
      <c r="H100" s="31">
        <f t="shared" si="37"/>
        <v>576.02600000000007</v>
      </c>
      <c r="I100" s="109" t="s">
        <v>93</v>
      </c>
      <c r="J100" s="33">
        <v>7.66</v>
      </c>
      <c r="K100" s="33">
        <v>3</v>
      </c>
      <c r="L100" s="34">
        <f t="shared" si="34"/>
        <v>4412.3591600000009</v>
      </c>
      <c r="M100" s="34">
        <f t="shared" si="35"/>
        <v>1728.0780000000002</v>
      </c>
      <c r="N100" s="34">
        <f t="shared" si="36"/>
        <v>6140.4371600000013</v>
      </c>
      <c r="O100" s="37"/>
      <c r="P100" s="3"/>
    </row>
    <row r="101" spans="1:16" s="4" customFormat="1" x14ac:dyDescent="0.25">
      <c r="A101" s="36">
        <f>IF(I101&lt;&gt;"",1+MAX($A$40:A100),"")</f>
        <v>40</v>
      </c>
      <c r="B101" s="27"/>
      <c r="C101" s="27"/>
      <c r="D101" s="28"/>
      <c r="E101" s="111" t="s">
        <v>128</v>
      </c>
      <c r="F101" s="112">
        <v>87.06</v>
      </c>
      <c r="G101" s="38">
        <v>0.1</v>
      </c>
      <c r="H101" s="31">
        <f t="shared" si="37"/>
        <v>95.766000000000005</v>
      </c>
      <c r="I101" s="109" t="s">
        <v>87</v>
      </c>
      <c r="J101" s="33">
        <v>2.8</v>
      </c>
      <c r="K101" s="33">
        <v>5.6</v>
      </c>
      <c r="L101" s="34">
        <f t="shared" si="34"/>
        <v>268.14479999999998</v>
      </c>
      <c r="M101" s="34">
        <f t="shared" si="35"/>
        <v>536.28959999999995</v>
      </c>
      <c r="N101" s="34">
        <f t="shared" si="36"/>
        <v>804.43439999999987</v>
      </c>
      <c r="O101" s="37"/>
      <c r="P101" s="3"/>
    </row>
    <row r="102" spans="1:16" s="4" customFormat="1" x14ac:dyDescent="0.25">
      <c r="A102" s="36">
        <f>IF(I102&lt;&gt;"",1+MAX($A$40:A101),"")</f>
        <v>41</v>
      </c>
      <c r="B102" s="27"/>
      <c r="C102" s="27"/>
      <c r="D102" s="28"/>
      <c r="E102" s="111" t="s">
        <v>129</v>
      </c>
      <c r="F102" s="112">
        <v>40.020000000000003</v>
      </c>
      <c r="G102" s="38">
        <v>0.1</v>
      </c>
      <c r="H102" s="31">
        <f t="shared" si="37"/>
        <v>44.022000000000006</v>
      </c>
      <c r="I102" s="109" t="s">
        <v>87</v>
      </c>
      <c r="J102" s="33">
        <v>2.8</v>
      </c>
      <c r="K102" s="33">
        <v>5.6</v>
      </c>
      <c r="L102" s="34">
        <f t="shared" si="34"/>
        <v>123.2616</v>
      </c>
      <c r="M102" s="34">
        <f t="shared" si="35"/>
        <v>246.5232</v>
      </c>
      <c r="N102" s="34">
        <f t="shared" si="36"/>
        <v>369.78480000000002</v>
      </c>
      <c r="O102" s="37"/>
      <c r="P102" s="3"/>
    </row>
    <row r="103" spans="1:16" s="4" customFormat="1" x14ac:dyDescent="0.25">
      <c r="A103" s="36">
        <f>IF(I103&lt;&gt;"",1+MAX($A$40:A102),"")</f>
        <v>42</v>
      </c>
      <c r="B103" s="27"/>
      <c r="C103" s="27"/>
      <c r="D103" s="28"/>
      <c r="E103" s="111" t="s">
        <v>130</v>
      </c>
      <c r="F103" s="112">
        <v>22.65</v>
      </c>
      <c r="G103" s="38">
        <v>0.1</v>
      </c>
      <c r="H103" s="31">
        <f t="shared" si="37"/>
        <v>24.914999999999999</v>
      </c>
      <c r="I103" s="109" t="s">
        <v>87</v>
      </c>
      <c r="J103" s="33">
        <v>2.8</v>
      </c>
      <c r="K103" s="33">
        <v>5.6</v>
      </c>
      <c r="L103" s="34">
        <f t="shared" si="34"/>
        <v>69.761999999999986</v>
      </c>
      <c r="M103" s="34">
        <f t="shared" si="35"/>
        <v>139.52399999999997</v>
      </c>
      <c r="N103" s="34">
        <f t="shared" si="36"/>
        <v>209.28599999999994</v>
      </c>
      <c r="O103" s="37"/>
      <c r="P103" s="3"/>
    </row>
    <row r="104" spans="1:16" s="4" customFormat="1" x14ac:dyDescent="0.25">
      <c r="A104" s="36">
        <f>IF(I104&lt;&gt;"",1+MAX($A$40:A103),"")</f>
        <v>43</v>
      </c>
      <c r="B104" s="27"/>
      <c r="C104" s="27"/>
      <c r="D104" s="28"/>
      <c r="E104" s="111" t="s">
        <v>131</v>
      </c>
      <c r="F104" s="112">
        <v>200</v>
      </c>
      <c r="G104" s="38">
        <v>0.1</v>
      </c>
      <c r="H104" s="31">
        <f t="shared" si="37"/>
        <v>220.00000000000003</v>
      </c>
      <c r="I104" s="109" t="s">
        <v>87</v>
      </c>
      <c r="J104" s="33">
        <v>2.5</v>
      </c>
      <c r="K104" s="33">
        <v>5.25</v>
      </c>
      <c r="L104" s="34">
        <f t="shared" si="34"/>
        <v>550.00000000000011</v>
      </c>
      <c r="M104" s="34">
        <f t="shared" si="35"/>
        <v>1155.0000000000002</v>
      </c>
      <c r="N104" s="34">
        <f t="shared" si="36"/>
        <v>1705.0000000000005</v>
      </c>
      <c r="O104" s="37"/>
      <c r="P104" s="3"/>
    </row>
    <row r="105" spans="1:16" s="4" customFormat="1" x14ac:dyDescent="0.25">
      <c r="A105" s="36">
        <f>IF(I105&lt;&gt;"",1+MAX($A$40:A104),"")</f>
        <v>44</v>
      </c>
      <c r="B105" s="27"/>
      <c r="C105" s="27"/>
      <c r="D105" s="28"/>
      <c r="E105" s="111" t="s">
        <v>132</v>
      </c>
      <c r="F105" s="112">
        <v>92</v>
      </c>
      <c r="G105" s="38">
        <v>0.1</v>
      </c>
      <c r="H105" s="31">
        <f t="shared" si="37"/>
        <v>101.2</v>
      </c>
      <c r="I105" s="109" t="s">
        <v>87</v>
      </c>
      <c r="J105" s="33">
        <v>2.5</v>
      </c>
      <c r="K105" s="33">
        <v>5.25</v>
      </c>
      <c r="L105" s="34">
        <f t="shared" si="34"/>
        <v>253</v>
      </c>
      <c r="M105" s="34">
        <f t="shared" si="35"/>
        <v>531.30000000000007</v>
      </c>
      <c r="N105" s="34">
        <f t="shared" si="36"/>
        <v>784.30000000000007</v>
      </c>
      <c r="O105" s="37"/>
      <c r="P105" s="3"/>
    </row>
    <row r="106" spans="1:16" s="4" customFormat="1" x14ac:dyDescent="0.25">
      <c r="A106" s="36">
        <f>IF(I106&lt;&gt;"",1+MAX($A$40:A105),"")</f>
        <v>45</v>
      </c>
      <c r="B106" s="27"/>
      <c r="C106" s="27"/>
      <c r="D106" s="28"/>
      <c r="E106" s="111" t="s">
        <v>133</v>
      </c>
      <c r="F106" s="112">
        <v>32</v>
      </c>
      <c r="G106" s="38">
        <v>0.1</v>
      </c>
      <c r="H106" s="31">
        <f t="shared" si="37"/>
        <v>35.200000000000003</v>
      </c>
      <c r="I106" s="109" t="s">
        <v>87</v>
      </c>
      <c r="J106" s="33">
        <v>2.8</v>
      </c>
      <c r="K106" s="33">
        <v>5.6</v>
      </c>
      <c r="L106" s="34">
        <f t="shared" si="34"/>
        <v>98.56</v>
      </c>
      <c r="M106" s="34">
        <f t="shared" si="35"/>
        <v>197.12</v>
      </c>
      <c r="N106" s="34">
        <f t="shared" si="36"/>
        <v>295.68</v>
      </c>
      <c r="O106" s="37"/>
      <c r="P106" s="3"/>
    </row>
    <row r="107" spans="1:16" s="4" customFormat="1" x14ac:dyDescent="0.2">
      <c r="A107" s="36" t="str">
        <f>IF(I107&lt;&gt;"",1+MAX($A$40:A106),"")</f>
        <v/>
      </c>
      <c r="B107" s="27"/>
      <c r="C107" s="27"/>
      <c r="D107" s="28"/>
      <c r="E107" s="98" t="s">
        <v>134</v>
      </c>
      <c r="F107" s="112"/>
      <c r="G107" s="112"/>
      <c r="H107" s="112"/>
      <c r="I107" s="109"/>
      <c r="J107" s="33"/>
      <c r="K107" s="33"/>
      <c r="L107" s="34" t="str">
        <f t="shared" si="34"/>
        <v/>
      </c>
      <c r="M107" s="34" t="str">
        <f t="shared" si="35"/>
        <v/>
      </c>
      <c r="N107" s="34" t="str">
        <f t="shared" si="36"/>
        <v/>
      </c>
      <c r="O107" s="37"/>
      <c r="P107" s="3"/>
    </row>
    <row r="108" spans="1:16" s="4" customFormat="1" x14ac:dyDescent="0.25">
      <c r="A108" s="36">
        <f>IF(I108&lt;&gt;"",1+MAX($A$40:A107),"")</f>
        <v>46</v>
      </c>
      <c r="B108" s="27"/>
      <c r="C108" s="27"/>
      <c r="D108" s="28"/>
      <c r="E108" s="111" t="s">
        <v>135</v>
      </c>
      <c r="F108" s="112">
        <v>3794</v>
      </c>
      <c r="G108" s="38">
        <v>0.1</v>
      </c>
      <c r="H108" s="31">
        <f t="shared" ref="H108" si="38">IF(F108=0,"",F108*(1+G108))</f>
        <v>4173.4000000000005</v>
      </c>
      <c r="I108" s="109" t="s">
        <v>93</v>
      </c>
      <c r="J108" s="33">
        <v>1.9</v>
      </c>
      <c r="K108" s="33">
        <v>0.96</v>
      </c>
      <c r="L108" s="34">
        <f t="shared" si="34"/>
        <v>7929.4600000000009</v>
      </c>
      <c r="M108" s="34">
        <f t="shared" si="35"/>
        <v>4006.4640000000004</v>
      </c>
      <c r="N108" s="34">
        <f t="shared" si="36"/>
        <v>11935.924000000001</v>
      </c>
      <c r="O108" s="37"/>
      <c r="P108" s="3"/>
    </row>
    <row r="109" spans="1:16" s="4" customFormat="1" x14ac:dyDescent="0.2">
      <c r="A109" s="36" t="str">
        <f>IF(I109&lt;&gt;"",1+MAX($A$40:A108),"")</f>
        <v/>
      </c>
      <c r="B109" s="27"/>
      <c r="C109" s="27"/>
      <c r="D109" s="28"/>
      <c r="E109" s="98" t="s">
        <v>136</v>
      </c>
      <c r="F109" s="112"/>
      <c r="G109" s="112"/>
      <c r="H109" s="112"/>
      <c r="I109" s="109"/>
      <c r="J109" s="33"/>
      <c r="K109" s="33"/>
      <c r="L109" s="34" t="str">
        <f t="shared" si="34"/>
        <v/>
      </c>
      <c r="M109" s="34" t="str">
        <f t="shared" si="35"/>
        <v/>
      </c>
      <c r="N109" s="34" t="str">
        <f t="shared" si="36"/>
        <v/>
      </c>
      <c r="O109" s="37"/>
      <c r="P109" s="3"/>
    </row>
    <row r="110" spans="1:16" s="4" customFormat="1" x14ac:dyDescent="0.25">
      <c r="A110" s="36">
        <f>IF(I110&lt;&gt;"",1+MAX($A$40:A109),"")</f>
        <v>47</v>
      </c>
      <c r="B110" s="27"/>
      <c r="C110" s="27"/>
      <c r="D110" s="28"/>
      <c r="E110" s="111" t="s">
        <v>137</v>
      </c>
      <c r="F110" s="112">
        <v>2734.5</v>
      </c>
      <c r="G110" s="38">
        <v>0.1</v>
      </c>
      <c r="H110" s="31">
        <f t="shared" ref="H110:H121" si="39">IF(F110=0,"",F110*(1+G110))</f>
        <v>3007.9500000000003</v>
      </c>
      <c r="I110" s="109" t="s">
        <v>93</v>
      </c>
      <c r="J110" s="33">
        <v>5.22</v>
      </c>
      <c r="K110" s="33">
        <v>2</v>
      </c>
      <c r="L110" s="34">
        <f t="shared" si="34"/>
        <v>15701.499</v>
      </c>
      <c r="M110" s="34">
        <f t="shared" si="35"/>
        <v>6015.9000000000005</v>
      </c>
      <c r="N110" s="34">
        <f t="shared" si="36"/>
        <v>21717.399000000001</v>
      </c>
      <c r="O110" s="37"/>
      <c r="P110" s="3"/>
    </row>
    <row r="111" spans="1:16" s="4" customFormat="1" ht="47.25" x14ac:dyDescent="0.25">
      <c r="A111" s="36">
        <f>IF(I111&lt;&gt;"",1+MAX($A$40:A110),"")</f>
        <v>48</v>
      </c>
      <c r="B111" s="27"/>
      <c r="C111" s="27"/>
      <c r="D111" s="28"/>
      <c r="E111" s="110" t="s">
        <v>138</v>
      </c>
      <c r="F111" s="108">
        <v>396</v>
      </c>
      <c r="G111" s="38">
        <v>0.1</v>
      </c>
      <c r="H111" s="31">
        <f t="shared" si="39"/>
        <v>435.6</v>
      </c>
      <c r="I111" s="109" t="s">
        <v>93</v>
      </c>
      <c r="J111" s="33">
        <v>2.66</v>
      </c>
      <c r="K111" s="33">
        <v>6.3</v>
      </c>
      <c r="L111" s="34">
        <f t="shared" si="34"/>
        <v>1158.6960000000001</v>
      </c>
      <c r="M111" s="34">
        <f t="shared" si="35"/>
        <v>2744.28</v>
      </c>
      <c r="N111" s="34">
        <f t="shared" si="36"/>
        <v>3902.9760000000006</v>
      </c>
      <c r="O111" s="37"/>
      <c r="P111" s="3"/>
    </row>
    <row r="112" spans="1:16" s="4" customFormat="1" x14ac:dyDescent="0.25">
      <c r="A112" s="36">
        <f>IF(I112&lt;&gt;"",1+MAX($A$40:A111),"")</f>
        <v>49</v>
      </c>
      <c r="B112" s="27"/>
      <c r="C112" s="27"/>
      <c r="D112" s="28"/>
      <c r="E112" s="111" t="s">
        <v>139</v>
      </c>
      <c r="F112" s="112">
        <v>396</v>
      </c>
      <c r="G112" s="38">
        <v>0.1</v>
      </c>
      <c r="H112" s="31">
        <f t="shared" si="39"/>
        <v>435.6</v>
      </c>
      <c r="I112" s="109" t="s">
        <v>93</v>
      </c>
      <c r="J112" s="33">
        <v>1.45</v>
      </c>
      <c r="K112" s="33">
        <v>0.52</v>
      </c>
      <c r="L112" s="34">
        <f t="shared" si="34"/>
        <v>631.62</v>
      </c>
      <c r="M112" s="34">
        <f t="shared" si="35"/>
        <v>226.51200000000003</v>
      </c>
      <c r="N112" s="34">
        <f t="shared" si="36"/>
        <v>858.13200000000006</v>
      </c>
      <c r="O112" s="37"/>
      <c r="P112" s="3"/>
    </row>
    <row r="113" spans="1:16" s="4" customFormat="1" x14ac:dyDescent="0.25">
      <c r="A113" s="36">
        <f>IF(I113&lt;&gt;"",1+MAX($A$40:A112),"")</f>
        <v>50</v>
      </c>
      <c r="B113" s="27"/>
      <c r="C113" s="27"/>
      <c r="D113" s="28"/>
      <c r="E113" s="111" t="s">
        <v>140</v>
      </c>
      <c r="F113" s="112">
        <v>4</v>
      </c>
      <c r="G113" s="38">
        <f t="shared" ref="G113:G114" si="40">IF(F113=0,"",0)</f>
        <v>0</v>
      </c>
      <c r="H113" s="31">
        <f t="shared" si="39"/>
        <v>4</v>
      </c>
      <c r="I113" s="109" t="s">
        <v>118</v>
      </c>
      <c r="J113" s="33">
        <v>596</v>
      </c>
      <c r="K113" s="33">
        <v>222</v>
      </c>
      <c r="L113" s="34">
        <f t="shared" si="34"/>
        <v>2384</v>
      </c>
      <c r="M113" s="34">
        <f t="shared" si="35"/>
        <v>888</v>
      </c>
      <c r="N113" s="34">
        <f t="shared" si="36"/>
        <v>3272</v>
      </c>
      <c r="O113" s="37"/>
      <c r="P113" s="3"/>
    </row>
    <row r="114" spans="1:16" s="4" customFormat="1" x14ac:dyDescent="0.25">
      <c r="A114" s="36">
        <f>IF(I114&lt;&gt;"",1+MAX($A$40:A113),"")</f>
        <v>51</v>
      </c>
      <c r="B114" s="27"/>
      <c r="C114" s="27"/>
      <c r="D114" s="28"/>
      <c r="E114" s="111" t="s">
        <v>141</v>
      </c>
      <c r="F114" s="112">
        <v>4</v>
      </c>
      <c r="G114" s="38">
        <f t="shared" si="40"/>
        <v>0</v>
      </c>
      <c r="H114" s="31">
        <f t="shared" si="39"/>
        <v>4</v>
      </c>
      <c r="I114" s="109" t="s">
        <v>118</v>
      </c>
      <c r="J114" s="33">
        <v>442</v>
      </c>
      <c r="K114" s="33">
        <v>178</v>
      </c>
      <c r="L114" s="34">
        <f t="shared" si="34"/>
        <v>1768</v>
      </c>
      <c r="M114" s="34">
        <f t="shared" si="35"/>
        <v>712</v>
      </c>
      <c r="N114" s="34">
        <f t="shared" si="36"/>
        <v>2480</v>
      </c>
      <c r="O114" s="37"/>
      <c r="P114" s="3"/>
    </row>
    <row r="115" spans="1:16" s="4" customFormat="1" x14ac:dyDescent="0.25">
      <c r="A115" s="36">
        <f>IF(I115&lt;&gt;"",1+MAX($A$40:A114),"")</f>
        <v>52</v>
      </c>
      <c r="B115" s="27"/>
      <c r="C115" s="27"/>
      <c r="D115" s="28"/>
      <c r="E115" s="111" t="s">
        <v>271</v>
      </c>
      <c r="F115" s="112">
        <v>272.64</v>
      </c>
      <c r="G115" s="38">
        <v>0.1</v>
      </c>
      <c r="H115" s="31">
        <f t="shared" si="39"/>
        <v>299.904</v>
      </c>
      <c r="I115" s="109" t="s">
        <v>87</v>
      </c>
      <c r="J115" s="33">
        <v>4.66</v>
      </c>
      <c r="K115" s="33">
        <v>1.8</v>
      </c>
      <c r="L115" s="34">
        <f t="shared" si="34"/>
        <v>1397.5526400000001</v>
      </c>
      <c r="M115" s="34">
        <f t="shared" si="35"/>
        <v>539.82720000000006</v>
      </c>
      <c r="N115" s="34">
        <f t="shared" si="36"/>
        <v>1937.3798400000001</v>
      </c>
      <c r="O115" s="37"/>
      <c r="P115" s="3"/>
    </row>
    <row r="116" spans="1:16" s="4" customFormat="1" x14ac:dyDescent="0.25">
      <c r="A116" s="36">
        <f>IF(I116&lt;&gt;"",1+MAX($A$40:A115),"")</f>
        <v>53</v>
      </c>
      <c r="B116" s="27"/>
      <c r="C116" s="27"/>
      <c r="D116" s="28"/>
      <c r="E116" s="111" t="s">
        <v>142</v>
      </c>
      <c r="F116" s="112">
        <v>449.13</v>
      </c>
      <c r="G116" s="38">
        <v>0.1</v>
      </c>
      <c r="H116" s="31">
        <f t="shared" si="39"/>
        <v>494.04300000000006</v>
      </c>
      <c r="I116" s="109" t="s">
        <v>87</v>
      </c>
      <c r="J116" s="33">
        <v>6.25</v>
      </c>
      <c r="K116" s="33">
        <v>2.38</v>
      </c>
      <c r="L116" s="34">
        <f t="shared" si="34"/>
        <v>3087.7687500000002</v>
      </c>
      <c r="M116" s="34">
        <f t="shared" si="35"/>
        <v>1175.8223400000002</v>
      </c>
      <c r="N116" s="34">
        <f t="shared" si="36"/>
        <v>4263.5910899999999</v>
      </c>
      <c r="O116" s="37"/>
      <c r="P116" s="3"/>
    </row>
    <row r="117" spans="1:16" s="4" customFormat="1" x14ac:dyDescent="0.25">
      <c r="A117" s="36">
        <f>IF(I117&lt;&gt;"",1+MAX($A$40:A116),"")</f>
        <v>54</v>
      </c>
      <c r="B117" s="27"/>
      <c r="C117" s="27"/>
      <c r="D117" s="28"/>
      <c r="E117" s="111" t="s">
        <v>143</v>
      </c>
      <c r="F117" s="112">
        <v>449.13</v>
      </c>
      <c r="G117" s="38">
        <v>0.1</v>
      </c>
      <c r="H117" s="31">
        <f t="shared" si="39"/>
        <v>494.04300000000006</v>
      </c>
      <c r="I117" s="109" t="s">
        <v>87</v>
      </c>
      <c r="J117" s="33">
        <v>4.8499999999999996</v>
      </c>
      <c r="K117" s="33">
        <v>1.66</v>
      </c>
      <c r="L117" s="34">
        <f t="shared" si="34"/>
        <v>2396.1085499999999</v>
      </c>
      <c r="M117" s="34">
        <f t="shared" si="35"/>
        <v>820.11138000000005</v>
      </c>
      <c r="N117" s="34">
        <f t="shared" si="36"/>
        <v>3216.2199300000002</v>
      </c>
      <c r="O117" s="37"/>
      <c r="P117" s="3"/>
    </row>
    <row r="118" spans="1:16" s="4" customFormat="1" x14ac:dyDescent="0.25">
      <c r="A118" s="36">
        <f>IF(I118&lt;&gt;"",1+MAX($A$40:A117),"")</f>
        <v>55</v>
      </c>
      <c r="B118" s="27"/>
      <c r="C118" s="27"/>
      <c r="D118" s="28"/>
      <c r="E118" s="111" t="s">
        <v>144</v>
      </c>
      <c r="F118" s="112">
        <v>449.13</v>
      </c>
      <c r="G118" s="38">
        <v>0.1</v>
      </c>
      <c r="H118" s="31">
        <f t="shared" si="39"/>
        <v>494.04300000000006</v>
      </c>
      <c r="I118" s="109" t="s">
        <v>87</v>
      </c>
      <c r="J118" s="33">
        <v>2.6</v>
      </c>
      <c r="K118" s="33">
        <v>5.4</v>
      </c>
      <c r="L118" s="34">
        <f t="shared" si="34"/>
        <v>1284.5118000000002</v>
      </c>
      <c r="M118" s="34">
        <f t="shared" si="35"/>
        <v>2667.8322000000007</v>
      </c>
      <c r="N118" s="34">
        <f t="shared" si="36"/>
        <v>3952.344000000001</v>
      </c>
      <c r="O118" s="37"/>
      <c r="P118" s="3"/>
    </row>
    <row r="119" spans="1:16" s="4" customFormat="1" x14ac:dyDescent="0.25">
      <c r="A119" s="36">
        <f>IF(I119&lt;&gt;"",1+MAX($A$40:A118),"")</f>
        <v>56</v>
      </c>
      <c r="B119" s="27"/>
      <c r="C119" s="27"/>
      <c r="D119" s="28"/>
      <c r="E119" s="111" t="s">
        <v>145</v>
      </c>
      <c r="F119" s="112">
        <v>449.13</v>
      </c>
      <c r="G119" s="38">
        <v>0.1</v>
      </c>
      <c r="H119" s="31">
        <f t="shared" si="39"/>
        <v>494.04300000000006</v>
      </c>
      <c r="I119" s="109" t="s">
        <v>87</v>
      </c>
      <c r="J119" s="33">
        <v>4.1500000000000004</v>
      </c>
      <c r="K119" s="33">
        <v>1.6</v>
      </c>
      <c r="L119" s="34">
        <f t="shared" si="34"/>
        <v>2050.2784500000002</v>
      </c>
      <c r="M119" s="34">
        <f t="shared" si="35"/>
        <v>790.4688000000001</v>
      </c>
      <c r="N119" s="34">
        <f t="shared" si="36"/>
        <v>2840.7472500000003</v>
      </c>
      <c r="O119" s="37"/>
      <c r="P119" s="3"/>
    </row>
    <row r="120" spans="1:16" s="4" customFormat="1" x14ac:dyDescent="0.25">
      <c r="A120" s="36">
        <f>IF(I120&lt;&gt;"",1+MAX($A$40:A119),"")</f>
        <v>57</v>
      </c>
      <c r="B120" s="27"/>
      <c r="C120" s="27"/>
      <c r="D120" s="28"/>
      <c r="E120" s="111" t="s">
        <v>146</v>
      </c>
      <c r="F120" s="112">
        <v>104.88</v>
      </c>
      <c r="G120" s="38">
        <v>0.1</v>
      </c>
      <c r="H120" s="31">
        <f t="shared" si="39"/>
        <v>115.36800000000001</v>
      </c>
      <c r="I120" s="109" t="s">
        <v>87</v>
      </c>
      <c r="J120" s="33">
        <v>4.9000000000000004</v>
      </c>
      <c r="K120" s="33">
        <v>1.78</v>
      </c>
      <c r="L120" s="34">
        <f t="shared" si="34"/>
        <v>565.30320000000006</v>
      </c>
      <c r="M120" s="34">
        <f t="shared" si="35"/>
        <v>205.35504000000003</v>
      </c>
      <c r="N120" s="34">
        <f t="shared" si="36"/>
        <v>770.65824000000009</v>
      </c>
      <c r="O120" s="37"/>
      <c r="P120" s="3"/>
    </row>
    <row r="121" spans="1:16" s="4" customFormat="1" x14ac:dyDescent="0.25">
      <c r="A121" s="36">
        <f>IF(I121&lt;&gt;"",1+MAX($A$40:A120),"")</f>
        <v>58</v>
      </c>
      <c r="B121" s="27"/>
      <c r="C121" s="27"/>
      <c r="D121" s="28"/>
      <c r="E121" s="111" t="s">
        <v>147</v>
      </c>
      <c r="F121" s="112">
        <v>36.68</v>
      </c>
      <c r="G121" s="38">
        <v>0.1</v>
      </c>
      <c r="H121" s="31">
        <f t="shared" si="39"/>
        <v>40.348000000000006</v>
      </c>
      <c r="I121" s="109" t="s">
        <v>87</v>
      </c>
      <c r="J121" s="33">
        <v>4.0599999999999996</v>
      </c>
      <c r="K121" s="33">
        <v>1.52</v>
      </c>
      <c r="L121" s="34">
        <f t="shared" si="34"/>
        <v>163.81288000000001</v>
      </c>
      <c r="M121" s="34">
        <f t="shared" si="35"/>
        <v>61.328960000000009</v>
      </c>
      <c r="N121" s="34">
        <f t="shared" si="36"/>
        <v>225.14184</v>
      </c>
      <c r="O121" s="37"/>
      <c r="P121" s="3"/>
    </row>
    <row r="122" spans="1:16" s="4" customFormat="1" ht="18" customHeight="1" x14ac:dyDescent="0.2">
      <c r="A122" s="59" t="str">
        <f>IF(I122&lt;&gt;"",1+MAX($A$40:A121),"")</f>
        <v/>
      </c>
      <c r="B122" s="60"/>
      <c r="C122" s="60"/>
      <c r="D122" s="61" t="s">
        <v>45</v>
      </c>
      <c r="E122" s="62" t="s">
        <v>44</v>
      </c>
      <c r="F122" s="60"/>
      <c r="G122" s="67"/>
      <c r="H122" s="68"/>
      <c r="I122" s="60"/>
      <c r="J122" s="65"/>
      <c r="K122" s="65"/>
      <c r="L122" s="65"/>
      <c r="M122" s="65"/>
      <c r="N122" s="69"/>
      <c r="O122" s="66">
        <f>SUM(N123:N138)</f>
        <v>38266</v>
      </c>
      <c r="P122" s="3"/>
    </row>
    <row r="123" spans="1:16" s="4" customFormat="1" x14ac:dyDescent="0.2">
      <c r="A123" s="36" t="str">
        <f>IF(I123&lt;&gt;"",1+MAX($A$40:A122),"")</f>
        <v/>
      </c>
      <c r="B123" s="27"/>
      <c r="C123" s="27"/>
      <c r="D123" s="28"/>
      <c r="E123" s="98" t="s">
        <v>148</v>
      </c>
      <c r="F123" s="108"/>
      <c r="G123" s="108"/>
      <c r="H123" s="108"/>
      <c r="I123" s="109"/>
      <c r="J123" s="33"/>
      <c r="K123" s="33"/>
      <c r="L123" s="34" t="str">
        <f t="shared" ref="L123:L138" si="41">IF(F123=0,"",J123*H123)</f>
        <v/>
      </c>
      <c r="M123" s="34" t="str">
        <f t="shared" ref="M123:M138" si="42">IF(F123=0,"",K123*H123)</f>
        <v/>
      </c>
      <c r="N123" s="34" t="str">
        <f t="shared" ref="N123:N128" si="43">IF(F123=0,"",L123+M123)</f>
        <v/>
      </c>
      <c r="O123" s="37"/>
      <c r="P123" s="3"/>
    </row>
    <row r="124" spans="1:16" s="4" customFormat="1" ht="31.5" x14ac:dyDescent="0.25">
      <c r="A124" s="36">
        <f>IF(I124&lt;&gt;"",1+MAX($A$40:A123),"")</f>
        <v>59</v>
      </c>
      <c r="B124" s="27"/>
      <c r="C124" s="27"/>
      <c r="D124" s="28"/>
      <c r="E124" s="110" t="s">
        <v>149</v>
      </c>
      <c r="F124" s="108">
        <v>7</v>
      </c>
      <c r="G124" s="38">
        <f t="shared" ref="G124:G128" si="44">IF(F124=0,"",0)</f>
        <v>0</v>
      </c>
      <c r="H124" s="31">
        <f t="shared" ref="H124:H128" si="45">IF(F124=0,"",F124*(1+G124))</f>
        <v>7</v>
      </c>
      <c r="I124" s="109" t="s">
        <v>118</v>
      </c>
      <c r="J124" s="33">
        <v>478</v>
      </c>
      <c r="K124" s="33">
        <v>160</v>
      </c>
      <c r="L124" s="34">
        <f t="shared" si="41"/>
        <v>3346</v>
      </c>
      <c r="M124" s="34">
        <f t="shared" si="42"/>
        <v>1120</v>
      </c>
      <c r="N124" s="34">
        <f t="shared" si="43"/>
        <v>4466</v>
      </c>
      <c r="O124" s="37"/>
      <c r="P124" s="3"/>
    </row>
    <row r="125" spans="1:16" s="4" customFormat="1" ht="31.5" x14ac:dyDescent="0.25">
      <c r="A125" s="36">
        <f>IF(I125&lt;&gt;"",1+MAX($A$40:A124),"")</f>
        <v>60</v>
      </c>
      <c r="B125" s="27"/>
      <c r="C125" s="27"/>
      <c r="D125" s="28"/>
      <c r="E125" s="110" t="s">
        <v>150</v>
      </c>
      <c r="F125" s="108">
        <v>2</v>
      </c>
      <c r="G125" s="38">
        <f t="shared" si="44"/>
        <v>0</v>
      </c>
      <c r="H125" s="31">
        <f t="shared" si="45"/>
        <v>2</v>
      </c>
      <c r="I125" s="109" t="s">
        <v>118</v>
      </c>
      <c r="J125" s="33">
        <v>430</v>
      </c>
      <c r="K125" s="33">
        <v>142</v>
      </c>
      <c r="L125" s="34">
        <f t="shared" si="41"/>
        <v>860</v>
      </c>
      <c r="M125" s="34">
        <f t="shared" si="42"/>
        <v>284</v>
      </c>
      <c r="N125" s="34">
        <f t="shared" si="43"/>
        <v>1144</v>
      </c>
      <c r="O125" s="37"/>
      <c r="P125" s="3"/>
    </row>
    <row r="126" spans="1:16" s="4" customFormat="1" ht="31.5" x14ac:dyDescent="0.25">
      <c r="A126" s="36">
        <f>IF(I126&lt;&gt;"",1+MAX($A$40:A125),"")</f>
        <v>61</v>
      </c>
      <c r="B126" s="27"/>
      <c r="C126" s="27"/>
      <c r="D126" s="28"/>
      <c r="E126" s="110" t="s">
        <v>150</v>
      </c>
      <c r="F126" s="108">
        <v>1</v>
      </c>
      <c r="G126" s="38">
        <f t="shared" si="44"/>
        <v>0</v>
      </c>
      <c r="H126" s="31">
        <f t="shared" si="45"/>
        <v>1</v>
      </c>
      <c r="I126" s="109" t="s">
        <v>118</v>
      </c>
      <c r="J126" s="33">
        <v>430</v>
      </c>
      <c r="K126" s="33">
        <v>142</v>
      </c>
      <c r="L126" s="34">
        <f t="shared" si="41"/>
        <v>430</v>
      </c>
      <c r="M126" s="34">
        <f t="shared" si="42"/>
        <v>142</v>
      </c>
      <c r="N126" s="34">
        <f t="shared" si="43"/>
        <v>572</v>
      </c>
      <c r="O126" s="37"/>
      <c r="P126" s="3"/>
    </row>
    <row r="127" spans="1:16" s="4" customFormat="1" ht="31.5" x14ac:dyDescent="0.25">
      <c r="A127" s="36">
        <f>IF(I127&lt;&gt;"",1+MAX($A$40:A126),"")</f>
        <v>62</v>
      </c>
      <c r="B127" s="27"/>
      <c r="C127" s="27"/>
      <c r="D127" s="28"/>
      <c r="E127" s="110" t="s">
        <v>150</v>
      </c>
      <c r="F127" s="108">
        <v>1</v>
      </c>
      <c r="G127" s="38">
        <f t="shared" si="44"/>
        <v>0</v>
      </c>
      <c r="H127" s="31">
        <f t="shared" si="45"/>
        <v>1</v>
      </c>
      <c r="I127" s="109" t="s">
        <v>118</v>
      </c>
      <c r="J127" s="33">
        <v>430</v>
      </c>
      <c r="K127" s="33">
        <v>142</v>
      </c>
      <c r="L127" s="34">
        <f t="shared" si="41"/>
        <v>430</v>
      </c>
      <c r="M127" s="34">
        <f t="shared" si="42"/>
        <v>142</v>
      </c>
      <c r="N127" s="34">
        <f t="shared" si="43"/>
        <v>572</v>
      </c>
      <c r="O127" s="37"/>
      <c r="P127" s="3"/>
    </row>
    <row r="128" spans="1:16" s="4" customFormat="1" ht="31.5" x14ac:dyDescent="0.25">
      <c r="A128" s="36">
        <f>IF(I128&lt;&gt;"",1+MAX($A$40:A127),"")</f>
        <v>63</v>
      </c>
      <c r="B128" s="27"/>
      <c r="C128" s="27"/>
      <c r="D128" s="28"/>
      <c r="E128" s="110" t="s">
        <v>151</v>
      </c>
      <c r="F128" s="108">
        <v>1</v>
      </c>
      <c r="G128" s="38">
        <f t="shared" si="44"/>
        <v>0</v>
      </c>
      <c r="H128" s="31">
        <f t="shared" si="45"/>
        <v>1</v>
      </c>
      <c r="I128" s="109" t="s">
        <v>118</v>
      </c>
      <c r="J128" s="33">
        <v>430</v>
      </c>
      <c r="K128" s="33">
        <v>142</v>
      </c>
      <c r="L128" s="34">
        <f t="shared" si="41"/>
        <v>430</v>
      </c>
      <c r="M128" s="34">
        <f t="shared" si="42"/>
        <v>142</v>
      </c>
      <c r="N128" s="34">
        <f t="shared" si="43"/>
        <v>572</v>
      </c>
      <c r="O128" s="37"/>
      <c r="P128" s="3"/>
    </row>
    <row r="129" spans="1:16" s="4" customFormat="1" x14ac:dyDescent="0.2">
      <c r="A129" s="36" t="str">
        <f>IF(I129&lt;&gt;"",1+MAX($A$40:A128),"")</f>
        <v/>
      </c>
      <c r="B129" s="27"/>
      <c r="C129" s="27"/>
      <c r="D129" s="28"/>
      <c r="E129" s="98" t="s">
        <v>152</v>
      </c>
      <c r="F129" s="108"/>
      <c r="G129" s="108"/>
      <c r="H129" s="108"/>
      <c r="I129" s="109"/>
      <c r="J129" s="33"/>
      <c r="K129" s="33"/>
      <c r="L129" s="34" t="str">
        <f t="shared" si="41"/>
        <v/>
      </c>
      <c r="M129" s="34" t="str">
        <f t="shared" si="42"/>
        <v/>
      </c>
      <c r="N129" s="34"/>
      <c r="O129" s="37"/>
      <c r="P129" s="3"/>
    </row>
    <row r="130" spans="1:16" s="4" customFormat="1" x14ac:dyDescent="0.25">
      <c r="A130" s="36">
        <f>IF(I130&lt;&gt;"",1+MAX($A$40:A129),"")</f>
        <v>64</v>
      </c>
      <c r="B130" s="27"/>
      <c r="C130" s="27"/>
      <c r="D130" s="28"/>
      <c r="E130" s="111" t="s">
        <v>153</v>
      </c>
      <c r="F130" s="108">
        <v>1</v>
      </c>
      <c r="G130" s="38">
        <f t="shared" ref="G130:G136" si="46">IF(F130=0,"",0)</f>
        <v>0</v>
      </c>
      <c r="H130" s="31">
        <f t="shared" ref="H130:H136" si="47">IF(F130=0,"",F130*(1+G130))</f>
        <v>1</v>
      </c>
      <c r="I130" s="109" t="s">
        <v>118</v>
      </c>
      <c r="J130" s="33">
        <v>2210</v>
      </c>
      <c r="K130" s="33">
        <v>852</v>
      </c>
      <c r="L130" s="34">
        <f t="shared" si="41"/>
        <v>2210</v>
      </c>
      <c r="M130" s="34">
        <f t="shared" si="42"/>
        <v>852</v>
      </c>
      <c r="N130" s="34">
        <f t="shared" ref="N130:N136" si="48">IF(F130=0,"",L130+M130)</f>
        <v>3062</v>
      </c>
      <c r="O130" s="37"/>
      <c r="P130" s="3"/>
    </row>
    <row r="131" spans="1:16" s="4" customFormat="1" x14ac:dyDescent="0.25">
      <c r="A131" s="36">
        <f>IF(I131&lt;&gt;"",1+MAX($A$40:A130),"")</f>
        <v>65</v>
      </c>
      <c r="B131" s="27"/>
      <c r="C131" s="27"/>
      <c r="D131" s="28"/>
      <c r="E131" s="111" t="s">
        <v>154</v>
      </c>
      <c r="F131" s="108">
        <v>2</v>
      </c>
      <c r="G131" s="38">
        <f t="shared" si="46"/>
        <v>0</v>
      </c>
      <c r="H131" s="31">
        <f t="shared" si="47"/>
        <v>2</v>
      </c>
      <c r="I131" s="109" t="s">
        <v>118</v>
      </c>
      <c r="J131" s="33">
        <v>818</v>
      </c>
      <c r="K131" s="33">
        <v>320</v>
      </c>
      <c r="L131" s="34">
        <f t="shared" si="41"/>
        <v>1636</v>
      </c>
      <c r="M131" s="34">
        <f t="shared" si="42"/>
        <v>640</v>
      </c>
      <c r="N131" s="34">
        <f t="shared" si="48"/>
        <v>2276</v>
      </c>
      <c r="O131" s="37"/>
      <c r="P131" s="3"/>
    </row>
    <row r="132" spans="1:16" s="4" customFormat="1" x14ac:dyDescent="0.25">
      <c r="A132" s="36">
        <f>IF(I132&lt;&gt;"",1+MAX($A$40:A131),"")</f>
        <v>66</v>
      </c>
      <c r="B132" s="27"/>
      <c r="C132" s="27"/>
      <c r="D132" s="28"/>
      <c r="E132" s="111" t="s">
        <v>155</v>
      </c>
      <c r="F132" s="108">
        <v>2</v>
      </c>
      <c r="G132" s="38">
        <f t="shared" si="46"/>
        <v>0</v>
      </c>
      <c r="H132" s="31">
        <f t="shared" si="47"/>
        <v>2</v>
      </c>
      <c r="I132" s="109" t="s">
        <v>118</v>
      </c>
      <c r="J132" s="33">
        <v>780</v>
      </c>
      <c r="K132" s="33">
        <v>295</v>
      </c>
      <c r="L132" s="34">
        <f t="shared" si="41"/>
        <v>1560</v>
      </c>
      <c r="M132" s="34">
        <f t="shared" si="42"/>
        <v>590</v>
      </c>
      <c r="N132" s="34">
        <f t="shared" si="48"/>
        <v>2150</v>
      </c>
      <c r="O132" s="37"/>
      <c r="P132" s="3"/>
    </row>
    <row r="133" spans="1:16" s="4" customFormat="1" x14ac:dyDescent="0.25">
      <c r="A133" s="36">
        <f>IF(I133&lt;&gt;"",1+MAX($A$40:A132),"")</f>
        <v>67</v>
      </c>
      <c r="B133" s="27"/>
      <c r="C133" s="27"/>
      <c r="D133" s="28"/>
      <c r="E133" s="111" t="s">
        <v>156</v>
      </c>
      <c r="F133" s="108">
        <v>9</v>
      </c>
      <c r="G133" s="38">
        <f t="shared" si="46"/>
        <v>0</v>
      </c>
      <c r="H133" s="31">
        <f t="shared" si="47"/>
        <v>9</v>
      </c>
      <c r="I133" s="109" t="s">
        <v>118</v>
      </c>
      <c r="J133" s="33">
        <v>796</v>
      </c>
      <c r="K133" s="33">
        <v>306</v>
      </c>
      <c r="L133" s="34">
        <f t="shared" si="41"/>
        <v>7164</v>
      </c>
      <c r="M133" s="34">
        <f t="shared" si="42"/>
        <v>2754</v>
      </c>
      <c r="N133" s="34">
        <f t="shared" si="48"/>
        <v>9918</v>
      </c>
      <c r="O133" s="37"/>
      <c r="P133" s="3"/>
    </row>
    <row r="134" spans="1:16" s="4" customFormat="1" x14ac:dyDescent="0.25">
      <c r="A134" s="36">
        <f>IF(I134&lt;&gt;"",1+MAX($A$40:A133),"")</f>
        <v>68</v>
      </c>
      <c r="B134" s="27"/>
      <c r="C134" s="27"/>
      <c r="D134" s="28"/>
      <c r="E134" s="111" t="s">
        <v>157</v>
      </c>
      <c r="F134" s="108">
        <v>1</v>
      </c>
      <c r="G134" s="38">
        <f t="shared" si="46"/>
        <v>0</v>
      </c>
      <c r="H134" s="31">
        <f t="shared" si="47"/>
        <v>1</v>
      </c>
      <c r="I134" s="109" t="s">
        <v>118</v>
      </c>
      <c r="J134" s="33">
        <v>922</v>
      </c>
      <c r="K134" s="33">
        <v>390</v>
      </c>
      <c r="L134" s="34">
        <f t="shared" si="41"/>
        <v>922</v>
      </c>
      <c r="M134" s="34">
        <f t="shared" si="42"/>
        <v>390</v>
      </c>
      <c r="N134" s="34">
        <f t="shared" si="48"/>
        <v>1312</v>
      </c>
      <c r="O134" s="37"/>
      <c r="P134" s="3"/>
    </row>
    <row r="135" spans="1:16" s="4" customFormat="1" x14ac:dyDescent="0.25">
      <c r="A135" s="36">
        <f>IF(I135&lt;&gt;"",1+MAX($A$40:A134),"")</f>
        <v>69</v>
      </c>
      <c r="B135" s="27"/>
      <c r="C135" s="27"/>
      <c r="D135" s="28"/>
      <c r="E135" s="111" t="s">
        <v>158</v>
      </c>
      <c r="F135" s="108">
        <v>1</v>
      </c>
      <c r="G135" s="38">
        <f t="shared" si="46"/>
        <v>0</v>
      </c>
      <c r="H135" s="31">
        <f t="shared" si="47"/>
        <v>1</v>
      </c>
      <c r="I135" s="109" t="s">
        <v>118</v>
      </c>
      <c r="J135" s="33">
        <v>1420</v>
      </c>
      <c r="K135" s="33">
        <v>600</v>
      </c>
      <c r="L135" s="34">
        <f t="shared" si="41"/>
        <v>1420</v>
      </c>
      <c r="M135" s="34">
        <f t="shared" si="42"/>
        <v>600</v>
      </c>
      <c r="N135" s="34">
        <f t="shared" si="48"/>
        <v>2020</v>
      </c>
      <c r="O135" s="37"/>
      <c r="P135" s="3"/>
    </row>
    <row r="136" spans="1:16" s="4" customFormat="1" x14ac:dyDescent="0.25">
      <c r="A136" s="36">
        <f>IF(I136&lt;&gt;"",1+MAX($A$40:A135),"")</f>
        <v>70</v>
      </c>
      <c r="B136" s="27"/>
      <c r="C136" s="27"/>
      <c r="D136" s="28"/>
      <c r="E136" s="111" t="s">
        <v>159</v>
      </c>
      <c r="F136" s="108">
        <v>1</v>
      </c>
      <c r="G136" s="38">
        <f t="shared" si="46"/>
        <v>0</v>
      </c>
      <c r="H136" s="31">
        <f t="shared" si="47"/>
        <v>1</v>
      </c>
      <c r="I136" s="109" t="s">
        <v>118</v>
      </c>
      <c r="J136" s="33">
        <v>2210</v>
      </c>
      <c r="K136" s="33">
        <v>852</v>
      </c>
      <c r="L136" s="34">
        <f t="shared" si="41"/>
        <v>2210</v>
      </c>
      <c r="M136" s="34">
        <f t="shared" si="42"/>
        <v>852</v>
      </c>
      <c r="N136" s="34">
        <f t="shared" si="48"/>
        <v>3062</v>
      </c>
      <c r="O136" s="37"/>
      <c r="P136" s="3"/>
    </row>
    <row r="137" spans="1:16" s="4" customFormat="1" x14ac:dyDescent="0.2">
      <c r="A137" s="36" t="str">
        <f>IF(I137&lt;&gt;"",1+MAX($A$40:A136),"")</f>
        <v/>
      </c>
      <c r="B137" s="27"/>
      <c r="C137" s="27"/>
      <c r="D137" s="28"/>
      <c r="E137" s="98" t="s">
        <v>160</v>
      </c>
      <c r="F137" s="108"/>
      <c r="G137" s="108"/>
      <c r="H137" s="108"/>
      <c r="I137" s="109"/>
      <c r="J137" s="33"/>
      <c r="K137" s="33"/>
      <c r="L137" s="34" t="str">
        <f t="shared" si="41"/>
        <v/>
      </c>
      <c r="M137" s="34" t="str">
        <f t="shared" si="42"/>
        <v/>
      </c>
      <c r="N137" s="34"/>
      <c r="O137" s="37"/>
      <c r="P137" s="3"/>
    </row>
    <row r="138" spans="1:16" s="4" customFormat="1" x14ac:dyDescent="0.25">
      <c r="A138" s="36">
        <f>IF(I138&lt;&gt;"",1+MAX($A$40:A137),"")</f>
        <v>71</v>
      </c>
      <c r="B138" s="27"/>
      <c r="C138" s="27"/>
      <c r="D138" s="28"/>
      <c r="E138" s="111" t="s">
        <v>160</v>
      </c>
      <c r="F138" s="108">
        <v>17</v>
      </c>
      <c r="G138" s="38">
        <f t="shared" ref="G138" si="49">IF(F138=0,"",0)</f>
        <v>0</v>
      </c>
      <c r="H138" s="31">
        <f t="shared" ref="H138" si="50">IF(F138=0,"",F138*(1+G138))</f>
        <v>17</v>
      </c>
      <c r="I138" s="109" t="s">
        <v>118</v>
      </c>
      <c r="J138" s="33">
        <v>320</v>
      </c>
      <c r="K138" s="33">
        <v>100</v>
      </c>
      <c r="L138" s="34">
        <f t="shared" si="41"/>
        <v>5440</v>
      </c>
      <c r="M138" s="34">
        <f t="shared" si="42"/>
        <v>1700</v>
      </c>
      <c r="N138" s="34">
        <f t="shared" ref="N138" si="51">IF(F138=0,"",L138+M138)</f>
        <v>7140</v>
      </c>
      <c r="O138" s="37"/>
      <c r="P138" s="3"/>
    </row>
    <row r="139" spans="1:16" s="4" customFormat="1" ht="18" customHeight="1" x14ac:dyDescent="0.2">
      <c r="A139" s="59" t="str">
        <f>IF(I139&lt;&gt;"",1+MAX($A$40:A138),"")</f>
        <v/>
      </c>
      <c r="B139" s="60"/>
      <c r="C139" s="60"/>
      <c r="D139" s="61" t="s">
        <v>33</v>
      </c>
      <c r="E139" s="62" t="s">
        <v>32</v>
      </c>
      <c r="F139" s="60"/>
      <c r="G139" s="67"/>
      <c r="H139" s="68"/>
      <c r="I139" s="60"/>
      <c r="J139" s="65"/>
      <c r="K139" s="65"/>
      <c r="L139" s="65"/>
      <c r="M139" s="65"/>
      <c r="N139" s="69"/>
      <c r="O139" s="66">
        <f>SUM(N140:N218)</f>
        <v>126427.34886676693</v>
      </c>
      <c r="P139" s="3"/>
    </row>
    <row r="140" spans="1:16" s="4" customFormat="1" x14ac:dyDescent="0.2">
      <c r="A140" s="36" t="str">
        <f>IF(I140&lt;&gt;"",1+MAX($A$40:A139),"")</f>
        <v/>
      </c>
      <c r="B140" s="27"/>
      <c r="C140" s="27"/>
      <c r="D140" s="28"/>
      <c r="E140" s="98" t="s">
        <v>161</v>
      </c>
      <c r="F140" s="108"/>
      <c r="G140" s="108"/>
      <c r="H140" s="108"/>
      <c r="I140" s="109"/>
      <c r="J140" s="33"/>
      <c r="K140" s="33"/>
      <c r="L140" s="34" t="str">
        <f t="shared" ref="L140:L203" si="52">IF(F140=0,"",J140*H140)</f>
        <v/>
      </c>
      <c r="M140" s="34" t="str">
        <f t="shared" ref="M140:M203" si="53">IF(F140=0,"",K140*H140)</f>
        <v/>
      </c>
      <c r="N140" s="34" t="str">
        <f t="shared" ref="N140:N203" si="54">IF(F140=0,"",L140+M140)</f>
        <v/>
      </c>
      <c r="O140" s="37"/>
      <c r="P140" s="3"/>
    </row>
    <row r="141" spans="1:16" s="4" customFormat="1" x14ac:dyDescent="0.25">
      <c r="A141" s="36" t="str">
        <f>IF(I141&lt;&gt;"",1+MAX($A$40:A140),"")</f>
        <v/>
      </c>
      <c r="B141" s="27"/>
      <c r="C141" s="27"/>
      <c r="D141" s="28"/>
      <c r="E141" s="113" t="s">
        <v>162</v>
      </c>
      <c r="F141" s="108"/>
      <c r="G141" s="108"/>
      <c r="H141" s="108"/>
      <c r="I141" s="109"/>
      <c r="J141" s="33"/>
      <c r="K141" s="33"/>
      <c r="L141" s="34" t="str">
        <f t="shared" si="52"/>
        <v/>
      </c>
      <c r="M141" s="34" t="str">
        <f t="shared" si="53"/>
        <v/>
      </c>
      <c r="N141" s="34" t="str">
        <f t="shared" si="54"/>
        <v/>
      </c>
      <c r="O141" s="37"/>
      <c r="P141" s="3"/>
    </row>
    <row r="142" spans="1:16" s="4" customFormat="1" x14ac:dyDescent="0.25">
      <c r="A142" s="36">
        <f>IF(I142&lt;&gt;"",1+MAX($A$40:A141),"")</f>
        <v>72</v>
      </c>
      <c r="B142" s="27"/>
      <c r="C142" s="27"/>
      <c r="D142" s="28"/>
      <c r="E142" s="111" t="s">
        <v>163</v>
      </c>
      <c r="F142" s="112">
        <v>620.61</v>
      </c>
      <c r="G142" s="38">
        <v>0.1</v>
      </c>
      <c r="H142" s="31">
        <f t="shared" ref="H142:H146" si="55">IF(F142=0,"",F142*(1+G142))</f>
        <v>682.67100000000005</v>
      </c>
      <c r="I142" s="109" t="s">
        <v>87</v>
      </c>
      <c r="J142" s="33">
        <v>1.89</v>
      </c>
      <c r="K142" s="33">
        <v>1.86</v>
      </c>
      <c r="L142" s="34">
        <f t="shared" si="52"/>
        <v>1290.24819</v>
      </c>
      <c r="M142" s="34">
        <f t="shared" si="53"/>
        <v>1269.7680600000001</v>
      </c>
      <c r="N142" s="34">
        <f t="shared" si="54"/>
        <v>2560.0162500000001</v>
      </c>
      <c r="O142" s="37"/>
      <c r="P142" s="3"/>
    </row>
    <row r="143" spans="1:16" s="4" customFormat="1" x14ac:dyDescent="0.25">
      <c r="A143" s="36">
        <f>IF(I143&lt;&gt;"",1+MAX($A$40:A142),"")</f>
        <v>73</v>
      </c>
      <c r="B143" s="27"/>
      <c r="C143" s="27"/>
      <c r="D143" s="28"/>
      <c r="E143" s="111" t="s">
        <v>164</v>
      </c>
      <c r="F143" s="112">
        <v>1556.4135338345864</v>
      </c>
      <c r="G143" s="38">
        <v>0.1</v>
      </c>
      <c r="H143" s="31">
        <f t="shared" si="55"/>
        <v>1712.0548872180452</v>
      </c>
      <c r="I143" s="109" t="s">
        <v>87</v>
      </c>
      <c r="J143" s="33">
        <v>1.3</v>
      </c>
      <c r="K143" s="33">
        <v>1.27</v>
      </c>
      <c r="L143" s="34">
        <f t="shared" si="52"/>
        <v>2225.6713533834591</v>
      </c>
      <c r="M143" s="34">
        <f t="shared" si="53"/>
        <v>2174.3097067669173</v>
      </c>
      <c r="N143" s="34">
        <f t="shared" si="54"/>
        <v>4399.9810601503759</v>
      </c>
      <c r="O143" s="37"/>
      <c r="P143" s="3"/>
    </row>
    <row r="144" spans="1:16" s="4" customFormat="1" x14ac:dyDescent="0.25">
      <c r="A144" s="36" t="s">
        <v>287</v>
      </c>
      <c r="B144" s="27"/>
      <c r="C144" s="27"/>
      <c r="D144" s="28"/>
      <c r="E144" s="111" t="s">
        <v>165</v>
      </c>
      <c r="F144" s="112">
        <v>88</v>
      </c>
      <c r="G144" s="38">
        <v>0.1</v>
      </c>
      <c r="H144" s="31">
        <f t="shared" si="55"/>
        <v>96.800000000000011</v>
      </c>
      <c r="I144" s="109" t="s">
        <v>166</v>
      </c>
      <c r="J144" s="33">
        <f>0.8*40</f>
        <v>32</v>
      </c>
      <c r="K144" s="33">
        <f>1.77*40</f>
        <v>70.8</v>
      </c>
      <c r="L144" s="34">
        <f t="shared" si="52"/>
        <v>3097.6000000000004</v>
      </c>
      <c r="M144" s="34">
        <f t="shared" si="53"/>
        <v>6853.4400000000005</v>
      </c>
      <c r="N144" s="34">
        <f t="shared" si="54"/>
        <v>9951.0400000000009</v>
      </c>
      <c r="O144" s="37"/>
      <c r="P144" s="3"/>
    </row>
    <row r="145" spans="1:16" s="4" customFormat="1" x14ac:dyDescent="0.25">
      <c r="A145" s="36">
        <f>IF(I145&lt;&gt;"",1+MAX($A$40:A144),"")</f>
        <v>74</v>
      </c>
      <c r="B145" s="27"/>
      <c r="C145" s="27"/>
      <c r="D145" s="28"/>
      <c r="E145" s="111" t="s">
        <v>167</v>
      </c>
      <c r="F145" s="112">
        <v>15</v>
      </c>
      <c r="G145" s="38">
        <v>0.1</v>
      </c>
      <c r="H145" s="31">
        <f t="shared" si="55"/>
        <v>16.5</v>
      </c>
      <c r="I145" s="109" t="s">
        <v>166</v>
      </c>
      <c r="J145" s="33">
        <f>0.83*40</f>
        <v>33.199999999999996</v>
      </c>
      <c r="K145" s="33">
        <f>1.8*40</f>
        <v>72</v>
      </c>
      <c r="L145" s="34">
        <f t="shared" si="52"/>
        <v>547.79999999999995</v>
      </c>
      <c r="M145" s="34">
        <f t="shared" si="53"/>
        <v>1188</v>
      </c>
      <c r="N145" s="34">
        <f t="shared" si="54"/>
        <v>1735.8</v>
      </c>
      <c r="O145" s="37"/>
      <c r="P145" s="3"/>
    </row>
    <row r="146" spans="1:16" s="4" customFormat="1" x14ac:dyDescent="0.25">
      <c r="A146" s="36">
        <f>IF(I146&lt;&gt;"",1+MAX($A$40:A145),"")</f>
        <v>75</v>
      </c>
      <c r="B146" s="27"/>
      <c r="C146" s="27"/>
      <c r="D146" s="28"/>
      <c r="E146" s="111" t="s">
        <v>168</v>
      </c>
      <c r="F146" s="112">
        <v>827.48</v>
      </c>
      <c r="G146" s="38">
        <v>0.1</v>
      </c>
      <c r="H146" s="31">
        <f t="shared" si="55"/>
        <v>910.22800000000007</v>
      </c>
      <c r="I146" s="109" t="s">
        <v>87</v>
      </c>
      <c r="J146" s="33">
        <v>0.19</v>
      </c>
      <c r="K146" s="33">
        <v>0.57999999999999996</v>
      </c>
      <c r="L146" s="34">
        <f t="shared" si="52"/>
        <v>172.94332000000003</v>
      </c>
      <c r="M146" s="34">
        <f t="shared" si="53"/>
        <v>527.93223999999998</v>
      </c>
      <c r="N146" s="34">
        <f t="shared" si="54"/>
        <v>700.87555999999995</v>
      </c>
      <c r="O146" s="37"/>
      <c r="P146" s="3"/>
    </row>
    <row r="147" spans="1:16" s="4" customFormat="1" x14ac:dyDescent="0.25">
      <c r="A147" s="36" t="str">
        <f>IF(I147&lt;&gt;"",1+MAX($A$40:A146),"")</f>
        <v/>
      </c>
      <c r="B147" s="27"/>
      <c r="C147" s="27"/>
      <c r="D147" s="28"/>
      <c r="E147" s="113" t="s">
        <v>280</v>
      </c>
      <c r="F147" s="112"/>
      <c r="G147" s="108"/>
      <c r="H147" s="108"/>
      <c r="I147" s="109"/>
      <c r="J147" s="33"/>
      <c r="K147" s="33"/>
      <c r="L147" s="34" t="str">
        <f t="shared" si="52"/>
        <v/>
      </c>
      <c r="M147" s="34" t="str">
        <f t="shared" si="53"/>
        <v/>
      </c>
      <c r="N147" s="34" t="str">
        <f t="shared" si="54"/>
        <v/>
      </c>
      <c r="O147" s="37"/>
      <c r="P147" s="3"/>
    </row>
    <row r="148" spans="1:16" s="4" customFormat="1" x14ac:dyDescent="0.25">
      <c r="A148" s="36">
        <f>IF(I148&lt;&gt;"",1+MAX($A$40:A147),"")</f>
        <v>76</v>
      </c>
      <c r="B148" s="27"/>
      <c r="C148" s="27"/>
      <c r="D148" s="28"/>
      <c r="E148" s="111" t="s">
        <v>169</v>
      </c>
      <c r="F148" s="112">
        <v>54.480000000000004</v>
      </c>
      <c r="G148" s="38">
        <v>0.1</v>
      </c>
      <c r="H148" s="31">
        <f t="shared" ref="H148:H152" si="56">IF(F148=0,"",F148*(1+G148))</f>
        <v>59.928000000000011</v>
      </c>
      <c r="I148" s="109" t="s">
        <v>87</v>
      </c>
      <c r="J148" s="33">
        <v>2.2200000000000002</v>
      </c>
      <c r="K148" s="33">
        <v>2.19</v>
      </c>
      <c r="L148" s="34">
        <f t="shared" si="52"/>
        <v>133.04016000000004</v>
      </c>
      <c r="M148" s="34">
        <f t="shared" si="53"/>
        <v>131.24232000000003</v>
      </c>
      <c r="N148" s="34">
        <f t="shared" si="54"/>
        <v>264.28248000000008</v>
      </c>
      <c r="O148" s="37"/>
      <c r="P148" s="3"/>
    </row>
    <row r="149" spans="1:16" s="4" customFormat="1" x14ac:dyDescent="0.25">
      <c r="A149" s="36">
        <f>IF(I149&lt;&gt;"",1+MAX($A$40:A148),"")</f>
        <v>77</v>
      </c>
      <c r="B149" s="27"/>
      <c r="C149" s="27"/>
      <c r="D149" s="28"/>
      <c r="E149" s="111" t="s">
        <v>170</v>
      </c>
      <c r="F149" s="112">
        <v>137.54135338345864</v>
      </c>
      <c r="G149" s="38">
        <v>0.1</v>
      </c>
      <c r="H149" s="31">
        <f t="shared" si="56"/>
        <v>151.29548872180453</v>
      </c>
      <c r="I149" s="109" t="s">
        <v>87</v>
      </c>
      <c r="J149" s="33">
        <v>1.45</v>
      </c>
      <c r="K149" s="33">
        <v>1.42</v>
      </c>
      <c r="L149" s="34">
        <f t="shared" si="52"/>
        <v>219.37845864661656</v>
      </c>
      <c r="M149" s="34">
        <f t="shared" si="53"/>
        <v>214.83959398496242</v>
      </c>
      <c r="N149" s="34">
        <f t="shared" si="54"/>
        <v>434.21805263157898</v>
      </c>
      <c r="O149" s="37"/>
      <c r="P149" s="3"/>
    </row>
    <row r="150" spans="1:16" s="4" customFormat="1" x14ac:dyDescent="0.25">
      <c r="A150" s="36">
        <f>IF(I150&lt;&gt;"",1+MAX($A$40:A149),"")</f>
        <v>78</v>
      </c>
      <c r="B150" s="27"/>
      <c r="C150" s="27"/>
      <c r="D150" s="28"/>
      <c r="E150" s="111" t="s">
        <v>171</v>
      </c>
      <c r="F150" s="112">
        <v>7</v>
      </c>
      <c r="G150" s="38">
        <v>0.1</v>
      </c>
      <c r="H150" s="31">
        <f t="shared" si="56"/>
        <v>7.7000000000000011</v>
      </c>
      <c r="I150" s="109" t="s">
        <v>166</v>
      </c>
      <c r="J150" s="33">
        <f>0.8*40</f>
        <v>32</v>
      </c>
      <c r="K150" s="33">
        <f>1.77*40</f>
        <v>70.8</v>
      </c>
      <c r="L150" s="34">
        <f t="shared" si="52"/>
        <v>246.40000000000003</v>
      </c>
      <c r="M150" s="34">
        <f t="shared" si="53"/>
        <v>545.16000000000008</v>
      </c>
      <c r="N150" s="34">
        <f t="shared" si="54"/>
        <v>791.56000000000017</v>
      </c>
      <c r="O150" s="37"/>
      <c r="P150" s="3"/>
    </row>
    <row r="151" spans="1:16" s="4" customFormat="1" x14ac:dyDescent="0.25">
      <c r="A151" s="36">
        <f>IF(I151&lt;&gt;"",1+MAX($A$40:A150),"")</f>
        <v>79</v>
      </c>
      <c r="B151" s="27"/>
      <c r="C151" s="27"/>
      <c r="D151" s="28"/>
      <c r="E151" s="111" t="s">
        <v>172</v>
      </c>
      <c r="F151" s="112">
        <v>2</v>
      </c>
      <c r="G151" s="38">
        <v>0.1</v>
      </c>
      <c r="H151" s="31">
        <f t="shared" si="56"/>
        <v>2.2000000000000002</v>
      </c>
      <c r="I151" s="109" t="s">
        <v>166</v>
      </c>
      <c r="J151" s="33">
        <f>0.83*40</f>
        <v>33.199999999999996</v>
      </c>
      <c r="K151" s="33">
        <f>1.8*40</f>
        <v>72</v>
      </c>
      <c r="L151" s="34">
        <f t="shared" si="52"/>
        <v>73.039999999999992</v>
      </c>
      <c r="M151" s="34">
        <f t="shared" si="53"/>
        <v>158.4</v>
      </c>
      <c r="N151" s="34">
        <f t="shared" si="54"/>
        <v>231.44</v>
      </c>
      <c r="O151" s="37"/>
      <c r="P151" s="3"/>
    </row>
    <row r="152" spans="1:16" s="4" customFormat="1" x14ac:dyDescent="0.25">
      <c r="A152" s="36">
        <f>IF(I152&lt;&gt;"",1+MAX($A$40:A151),"")</f>
        <v>80</v>
      </c>
      <c r="B152" s="27"/>
      <c r="C152" s="27"/>
      <c r="D152" s="28"/>
      <c r="E152" s="111" t="s">
        <v>168</v>
      </c>
      <c r="F152" s="112">
        <v>72.64</v>
      </c>
      <c r="G152" s="38">
        <v>0.1</v>
      </c>
      <c r="H152" s="31">
        <f t="shared" si="56"/>
        <v>79.904000000000011</v>
      </c>
      <c r="I152" s="109" t="s">
        <v>87</v>
      </c>
      <c r="J152" s="33">
        <v>0.19</v>
      </c>
      <c r="K152" s="33">
        <v>0.57999999999999996</v>
      </c>
      <c r="L152" s="34">
        <f t="shared" si="52"/>
        <v>15.181760000000002</v>
      </c>
      <c r="M152" s="34">
        <f t="shared" si="53"/>
        <v>46.344320000000003</v>
      </c>
      <c r="N152" s="34">
        <f t="shared" si="54"/>
        <v>61.526080000000007</v>
      </c>
      <c r="O152" s="37"/>
      <c r="P152" s="3"/>
    </row>
    <row r="153" spans="1:16" s="4" customFormat="1" x14ac:dyDescent="0.25">
      <c r="A153" s="36" t="str">
        <f>IF(I153&lt;&gt;"",1+MAX($A$40:A152),"")</f>
        <v/>
      </c>
      <c r="B153" s="27"/>
      <c r="C153" s="27"/>
      <c r="D153" s="28"/>
      <c r="E153" s="113" t="s">
        <v>173</v>
      </c>
      <c r="F153" s="112"/>
      <c r="G153" s="108"/>
      <c r="H153" s="108"/>
      <c r="I153" s="109"/>
      <c r="J153" s="33"/>
      <c r="K153" s="33"/>
      <c r="L153" s="34" t="str">
        <f t="shared" si="52"/>
        <v/>
      </c>
      <c r="M153" s="34" t="str">
        <f t="shared" si="53"/>
        <v/>
      </c>
      <c r="N153" s="34" t="str">
        <f t="shared" si="54"/>
        <v/>
      </c>
      <c r="O153" s="37"/>
      <c r="P153" s="3"/>
    </row>
    <row r="154" spans="1:16" s="4" customFormat="1" x14ac:dyDescent="0.25">
      <c r="A154" s="36">
        <f>IF(I154&lt;&gt;"",1+MAX($A$40:A153),"")</f>
        <v>81</v>
      </c>
      <c r="B154" s="27"/>
      <c r="C154" s="27"/>
      <c r="D154" s="28"/>
      <c r="E154" s="111" t="s">
        <v>174</v>
      </c>
      <c r="F154" s="112">
        <v>57.06</v>
      </c>
      <c r="G154" s="38">
        <v>0.1</v>
      </c>
      <c r="H154" s="31">
        <f t="shared" ref="H154:H160" si="57">IF(F154=0,"",F154*(1+G154))</f>
        <v>62.766000000000005</v>
      </c>
      <c r="I154" s="109" t="s">
        <v>87</v>
      </c>
      <c r="J154" s="33">
        <v>1.89</v>
      </c>
      <c r="K154" s="33">
        <v>1.86</v>
      </c>
      <c r="L154" s="34">
        <f t="shared" si="52"/>
        <v>118.62774</v>
      </c>
      <c r="M154" s="34">
        <f t="shared" si="53"/>
        <v>116.74476000000001</v>
      </c>
      <c r="N154" s="34">
        <f t="shared" si="54"/>
        <v>235.3725</v>
      </c>
      <c r="O154" s="37"/>
      <c r="P154" s="3"/>
    </row>
    <row r="155" spans="1:16" s="4" customFormat="1" x14ac:dyDescent="0.25">
      <c r="A155" s="36">
        <f>IF(I155&lt;&gt;"",1+MAX($A$40:A154),"")</f>
        <v>82</v>
      </c>
      <c r="B155" s="27"/>
      <c r="C155" s="27"/>
      <c r="D155" s="28"/>
      <c r="E155" s="111" t="s">
        <v>175</v>
      </c>
      <c r="F155" s="112">
        <v>28.53</v>
      </c>
      <c r="G155" s="38">
        <v>0.1</v>
      </c>
      <c r="H155" s="31">
        <f t="shared" si="57"/>
        <v>31.383000000000003</v>
      </c>
      <c r="I155" s="109" t="s">
        <v>87</v>
      </c>
      <c r="J155" s="33">
        <v>1.93</v>
      </c>
      <c r="K155" s="33">
        <v>1.9</v>
      </c>
      <c r="L155" s="34">
        <f t="shared" si="52"/>
        <v>60.569190000000006</v>
      </c>
      <c r="M155" s="34">
        <f t="shared" si="53"/>
        <v>59.627700000000004</v>
      </c>
      <c r="N155" s="34">
        <f t="shared" si="54"/>
        <v>120.19689000000001</v>
      </c>
      <c r="O155" s="37"/>
      <c r="P155" s="3"/>
    </row>
    <row r="156" spans="1:16" s="4" customFormat="1" x14ac:dyDescent="0.25">
      <c r="A156" s="36">
        <f>IF(I156&lt;&gt;"",1+MAX($A$40:A155),"")</f>
        <v>83</v>
      </c>
      <c r="B156" s="27"/>
      <c r="C156" s="27"/>
      <c r="D156" s="28"/>
      <c r="E156" s="111" t="s">
        <v>164</v>
      </c>
      <c r="F156" s="112">
        <v>215.51127819548873</v>
      </c>
      <c r="G156" s="38">
        <v>0.1</v>
      </c>
      <c r="H156" s="31">
        <f t="shared" si="57"/>
        <v>237.06240601503762</v>
      </c>
      <c r="I156" s="109" t="s">
        <v>87</v>
      </c>
      <c r="J156" s="33">
        <v>1.3</v>
      </c>
      <c r="K156" s="33">
        <v>1.27</v>
      </c>
      <c r="L156" s="34">
        <f t="shared" si="52"/>
        <v>308.18112781954892</v>
      </c>
      <c r="M156" s="34">
        <f t="shared" si="53"/>
        <v>301.06925563909778</v>
      </c>
      <c r="N156" s="34">
        <f t="shared" si="54"/>
        <v>609.25038345864664</v>
      </c>
      <c r="O156" s="37"/>
      <c r="P156" s="3"/>
    </row>
    <row r="157" spans="1:16" s="4" customFormat="1" x14ac:dyDescent="0.25">
      <c r="A157" s="36">
        <f>IF(I157&lt;&gt;"",1+MAX($A$40:A156),"")</f>
        <v>84</v>
      </c>
      <c r="B157" s="27"/>
      <c r="C157" s="27"/>
      <c r="D157" s="28"/>
      <c r="E157" s="111" t="s">
        <v>176</v>
      </c>
      <c r="F157" s="112">
        <v>57.06</v>
      </c>
      <c r="G157" s="38">
        <v>0.1</v>
      </c>
      <c r="H157" s="31">
        <f t="shared" si="57"/>
        <v>62.766000000000005</v>
      </c>
      <c r="I157" s="109" t="s">
        <v>87</v>
      </c>
      <c r="J157" s="33">
        <v>3.6</v>
      </c>
      <c r="K157" s="33">
        <v>1.52</v>
      </c>
      <c r="L157" s="34">
        <f t="shared" si="52"/>
        <v>225.95760000000001</v>
      </c>
      <c r="M157" s="34">
        <f t="shared" si="53"/>
        <v>95.404320000000013</v>
      </c>
      <c r="N157" s="34">
        <f t="shared" si="54"/>
        <v>321.36192000000005</v>
      </c>
      <c r="O157" s="37"/>
      <c r="P157" s="3"/>
    </row>
    <row r="158" spans="1:16" s="4" customFormat="1" x14ac:dyDescent="0.25">
      <c r="A158" s="36">
        <f>IF(I158&lt;&gt;"",1+MAX($A$40:A157),"")</f>
        <v>85</v>
      </c>
      <c r="B158" s="27"/>
      <c r="C158" s="27"/>
      <c r="D158" s="28"/>
      <c r="E158" s="111" t="s">
        <v>177</v>
      </c>
      <c r="F158" s="112">
        <v>7</v>
      </c>
      <c r="G158" s="38">
        <v>0.1</v>
      </c>
      <c r="H158" s="31">
        <f t="shared" si="57"/>
        <v>7.7000000000000011</v>
      </c>
      <c r="I158" s="109" t="s">
        <v>166</v>
      </c>
      <c r="J158" s="33">
        <f>0.8*40</f>
        <v>32</v>
      </c>
      <c r="K158" s="33">
        <f>1.77*40</f>
        <v>70.8</v>
      </c>
      <c r="L158" s="34">
        <f t="shared" si="52"/>
        <v>246.40000000000003</v>
      </c>
      <c r="M158" s="34">
        <f t="shared" si="53"/>
        <v>545.16000000000008</v>
      </c>
      <c r="N158" s="34">
        <f t="shared" si="54"/>
        <v>791.56000000000017</v>
      </c>
      <c r="O158" s="37"/>
      <c r="P158" s="3"/>
    </row>
    <row r="159" spans="1:16" s="4" customFormat="1" x14ac:dyDescent="0.25">
      <c r="A159" s="36">
        <f>IF(I159&lt;&gt;"",1+MAX($A$40:A158),"")</f>
        <v>86</v>
      </c>
      <c r="B159" s="27"/>
      <c r="C159" s="27"/>
      <c r="D159" s="28"/>
      <c r="E159" s="111" t="s">
        <v>178</v>
      </c>
      <c r="F159" s="112">
        <v>7</v>
      </c>
      <c r="G159" s="38">
        <v>0.1</v>
      </c>
      <c r="H159" s="31">
        <f t="shared" si="57"/>
        <v>7.7000000000000011</v>
      </c>
      <c r="I159" s="109" t="s">
        <v>166</v>
      </c>
      <c r="J159" s="33">
        <f>0.82*40</f>
        <v>32.799999999999997</v>
      </c>
      <c r="K159" s="33">
        <f>1.79*40</f>
        <v>71.599999999999994</v>
      </c>
      <c r="L159" s="34">
        <f t="shared" si="52"/>
        <v>252.56</v>
      </c>
      <c r="M159" s="34">
        <f t="shared" si="53"/>
        <v>551.32000000000005</v>
      </c>
      <c r="N159" s="34">
        <f t="shared" si="54"/>
        <v>803.88000000000011</v>
      </c>
      <c r="O159" s="37"/>
      <c r="P159" s="3"/>
    </row>
    <row r="160" spans="1:16" s="4" customFormat="1" x14ac:dyDescent="0.25">
      <c r="A160" s="36">
        <f>IF(I160&lt;&gt;"",1+MAX($A$40:A159),"")</f>
        <v>87</v>
      </c>
      <c r="B160" s="27"/>
      <c r="C160" s="27"/>
      <c r="D160" s="28"/>
      <c r="E160" s="111" t="s">
        <v>168</v>
      </c>
      <c r="F160" s="112">
        <v>114.12</v>
      </c>
      <c r="G160" s="38">
        <v>0.1</v>
      </c>
      <c r="H160" s="31">
        <f t="shared" si="57"/>
        <v>125.53200000000001</v>
      </c>
      <c r="I160" s="109" t="s">
        <v>87</v>
      </c>
      <c r="J160" s="33">
        <v>0.19</v>
      </c>
      <c r="K160" s="33">
        <v>0.57999999999999996</v>
      </c>
      <c r="L160" s="34">
        <f t="shared" si="52"/>
        <v>23.851080000000003</v>
      </c>
      <c r="M160" s="34">
        <f t="shared" si="53"/>
        <v>72.80856</v>
      </c>
      <c r="N160" s="34">
        <f t="shared" si="54"/>
        <v>96.659639999999996</v>
      </c>
      <c r="O160" s="37"/>
      <c r="P160" s="3"/>
    </row>
    <row r="161" spans="1:16" s="4" customFormat="1" x14ac:dyDescent="0.25">
      <c r="A161" s="36" t="str">
        <f>IF(I161&lt;&gt;"",1+MAX($A$40:A160),"")</f>
        <v/>
      </c>
      <c r="B161" s="27"/>
      <c r="C161" s="27"/>
      <c r="D161" s="28"/>
      <c r="E161" s="113" t="s">
        <v>179</v>
      </c>
      <c r="F161" s="112"/>
      <c r="G161" s="108"/>
      <c r="H161" s="108"/>
      <c r="I161" s="109"/>
      <c r="J161" s="33"/>
      <c r="K161" s="33"/>
      <c r="L161" s="34" t="str">
        <f t="shared" si="52"/>
        <v/>
      </c>
      <c r="M161" s="34" t="str">
        <f t="shared" si="53"/>
        <v/>
      </c>
      <c r="N161" s="34" t="str">
        <f t="shared" si="54"/>
        <v/>
      </c>
      <c r="O161" s="37"/>
      <c r="P161" s="3"/>
    </row>
    <row r="162" spans="1:16" s="4" customFormat="1" x14ac:dyDescent="0.25">
      <c r="A162" s="36">
        <f>IF(I162&lt;&gt;"",1+MAX($A$40:A161),"")</f>
        <v>88</v>
      </c>
      <c r="B162" s="27"/>
      <c r="C162" s="27"/>
      <c r="D162" s="28"/>
      <c r="E162" s="111" t="s">
        <v>163</v>
      </c>
      <c r="F162" s="112">
        <v>18</v>
      </c>
      <c r="G162" s="38">
        <v>0.1</v>
      </c>
      <c r="H162" s="31">
        <f t="shared" ref="H162:H165" si="58">IF(F162=0,"",F162*(1+G162))</f>
        <v>19.8</v>
      </c>
      <c r="I162" s="109" t="s">
        <v>87</v>
      </c>
      <c r="J162" s="33">
        <v>1.89</v>
      </c>
      <c r="K162" s="33">
        <v>1.86</v>
      </c>
      <c r="L162" s="34">
        <f t="shared" si="52"/>
        <v>37.421999999999997</v>
      </c>
      <c r="M162" s="34">
        <f t="shared" si="53"/>
        <v>36.828000000000003</v>
      </c>
      <c r="N162" s="34">
        <f t="shared" si="54"/>
        <v>74.25</v>
      </c>
      <c r="O162" s="37"/>
      <c r="P162" s="3"/>
    </row>
    <row r="163" spans="1:16" s="4" customFormat="1" x14ac:dyDescent="0.25">
      <c r="A163" s="36">
        <f>IF(I163&lt;&gt;"",1+MAX($A$40:A162),"")</f>
        <v>89</v>
      </c>
      <c r="B163" s="27"/>
      <c r="C163" s="27"/>
      <c r="D163" s="28"/>
      <c r="E163" s="111" t="s">
        <v>164</v>
      </c>
      <c r="F163" s="112">
        <v>16.789473684210527</v>
      </c>
      <c r="G163" s="38">
        <v>0.1</v>
      </c>
      <c r="H163" s="31">
        <f t="shared" si="58"/>
        <v>18.46842105263158</v>
      </c>
      <c r="I163" s="109" t="s">
        <v>87</v>
      </c>
      <c r="J163" s="33">
        <v>1.3</v>
      </c>
      <c r="K163" s="33">
        <v>1.27</v>
      </c>
      <c r="L163" s="34">
        <f t="shared" si="52"/>
        <v>24.008947368421055</v>
      </c>
      <c r="M163" s="34">
        <f t="shared" si="53"/>
        <v>23.454894736842107</v>
      </c>
      <c r="N163" s="34">
        <f t="shared" si="54"/>
        <v>47.463842105263161</v>
      </c>
      <c r="O163" s="37"/>
      <c r="P163" s="3"/>
    </row>
    <row r="164" spans="1:16" s="4" customFormat="1" x14ac:dyDescent="0.25">
      <c r="A164" s="36">
        <f>IF(I164&lt;&gt;"",1+MAX($A$40:A163),"")</f>
        <v>90</v>
      </c>
      <c r="B164" s="27"/>
      <c r="C164" s="27"/>
      <c r="D164" s="28"/>
      <c r="E164" s="111" t="s">
        <v>180</v>
      </c>
      <c r="F164" s="112">
        <v>1.3</v>
      </c>
      <c r="G164" s="38">
        <v>0.1</v>
      </c>
      <c r="H164" s="31">
        <f t="shared" si="58"/>
        <v>1.4300000000000002</v>
      </c>
      <c r="I164" s="109" t="s">
        <v>166</v>
      </c>
      <c r="J164" s="33">
        <f>0.8*32</f>
        <v>25.6</v>
      </c>
      <c r="K164" s="33">
        <f>1.77*32</f>
        <v>56.64</v>
      </c>
      <c r="L164" s="34">
        <f t="shared" si="52"/>
        <v>36.608000000000004</v>
      </c>
      <c r="M164" s="34">
        <f t="shared" si="53"/>
        <v>80.995200000000011</v>
      </c>
      <c r="N164" s="34">
        <f t="shared" si="54"/>
        <v>117.60320000000002</v>
      </c>
      <c r="O164" s="37"/>
      <c r="P164" s="3"/>
    </row>
    <row r="165" spans="1:16" s="4" customFormat="1" x14ac:dyDescent="0.25">
      <c r="A165" s="36">
        <f>IF(I165&lt;&gt;"",1+MAX($A$40:A164),"")</f>
        <v>91</v>
      </c>
      <c r="B165" s="27"/>
      <c r="C165" s="27"/>
      <c r="D165" s="28"/>
      <c r="E165" s="111" t="s">
        <v>168</v>
      </c>
      <c r="F165" s="112">
        <v>24</v>
      </c>
      <c r="G165" s="38">
        <v>0.1</v>
      </c>
      <c r="H165" s="31">
        <f t="shared" si="58"/>
        <v>26.400000000000002</v>
      </c>
      <c r="I165" s="109" t="s">
        <v>87</v>
      </c>
      <c r="J165" s="33">
        <v>0.19</v>
      </c>
      <c r="K165" s="33">
        <v>0.57999999999999996</v>
      </c>
      <c r="L165" s="34">
        <f t="shared" si="52"/>
        <v>5.0160000000000009</v>
      </c>
      <c r="M165" s="34">
        <f t="shared" si="53"/>
        <v>15.311999999999999</v>
      </c>
      <c r="N165" s="34">
        <f t="shared" si="54"/>
        <v>20.327999999999999</v>
      </c>
      <c r="O165" s="37"/>
      <c r="P165" s="3"/>
    </row>
    <row r="166" spans="1:16" s="4" customFormat="1" x14ac:dyDescent="0.25">
      <c r="A166" s="36" t="str">
        <f>IF(I166&lt;&gt;"",1+MAX($A$40:A165),"")</f>
        <v/>
      </c>
      <c r="B166" s="27"/>
      <c r="C166" s="27"/>
      <c r="D166" s="28"/>
      <c r="E166" s="113" t="s">
        <v>181</v>
      </c>
      <c r="F166" s="112"/>
      <c r="G166" s="108"/>
      <c r="H166" s="108"/>
      <c r="I166" s="109"/>
      <c r="J166" s="33"/>
      <c r="K166" s="33"/>
      <c r="L166" s="34" t="str">
        <f t="shared" si="52"/>
        <v/>
      </c>
      <c r="M166" s="34" t="str">
        <f t="shared" si="53"/>
        <v/>
      </c>
      <c r="N166" s="34" t="str">
        <f t="shared" si="54"/>
        <v/>
      </c>
      <c r="O166" s="37"/>
      <c r="P166" s="3"/>
    </row>
    <row r="167" spans="1:16" s="4" customFormat="1" x14ac:dyDescent="0.25">
      <c r="A167" s="36">
        <f>IF(I167&lt;&gt;"",1+MAX($A$40:A166),"")</f>
        <v>92</v>
      </c>
      <c r="B167" s="27"/>
      <c r="C167" s="27"/>
      <c r="D167" s="28"/>
      <c r="E167" s="111" t="s">
        <v>182</v>
      </c>
      <c r="F167" s="112">
        <v>2192.2999999999997</v>
      </c>
      <c r="G167" s="38">
        <v>0.1</v>
      </c>
      <c r="H167" s="31">
        <f t="shared" ref="H167:H172" si="59">IF(F167=0,"",F167*(1+G167))</f>
        <v>2411.5299999999997</v>
      </c>
      <c r="I167" s="109" t="s">
        <v>93</v>
      </c>
      <c r="J167" s="33">
        <v>1.18</v>
      </c>
      <c r="K167" s="33">
        <v>1.05</v>
      </c>
      <c r="L167" s="34">
        <f t="shared" si="52"/>
        <v>2845.6053999999995</v>
      </c>
      <c r="M167" s="34">
        <f t="shared" si="53"/>
        <v>2532.1064999999999</v>
      </c>
      <c r="N167" s="34">
        <f t="shared" si="54"/>
        <v>5377.7118999999993</v>
      </c>
      <c r="O167" s="37"/>
      <c r="P167" s="3"/>
    </row>
    <row r="168" spans="1:16" s="4" customFormat="1" x14ac:dyDescent="0.25">
      <c r="A168" s="36">
        <f>IF(I168&lt;&gt;"",1+MAX($A$40:A167),"")</f>
        <v>93</v>
      </c>
      <c r="B168" s="27"/>
      <c r="C168" s="27"/>
      <c r="D168" s="28"/>
      <c r="E168" s="111" t="s">
        <v>183</v>
      </c>
      <c r="F168" s="112">
        <v>55</v>
      </c>
      <c r="G168" s="38">
        <v>0.1</v>
      </c>
      <c r="H168" s="31">
        <f t="shared" si="59"/>
        <v>60.500000000000007</v>
      </c>
      <c r="I168" s="109" t="s">
        <v>166</v>
      </c>
      <c r="J168" s="33">
        <f>0.8*40</f>
        <v>32</v>
      </c>
      <c r="K168" s="33">
        <f>1.77*40</f>
        <v>70.8</v>
      </c>
      <c r="L168" s="34">
        <f t="shared" si="52"/>
        <v>1936.0000000000002</v>
      </c>
      <c r="M168" s="34">
        <f t="shared" si="53"/>
        <v>4283.4000000000005</v>
      </c>
      <c r="N168" s="34">
        <f t="shared" si="54"/>
        <v>6219.4000000000005</v>
      </c>
      <c r="O168" s="37"/>
      <c r="P168" s="3"/>
    </row>
    <row r="169" spans="1:16" s="4" customFormat="1" x14ac:dyDescent="0.25">
      <c r="A169" s="36">
        <f>IF(I169&lt;&gt;"",1+MAX($A$40:A168),"")</f>
        <v>94</v>
      </c>
      <c r="B169" s="27"/>
      <c r="C169" s="27"/>
      <c r="D169" s="28"/>
      <c r="E169" s="111" t="s">
        <v>184</v>
      </c>
      <c r="F169" s="112">
        <v>219.23</v>
      </c>
      <c r="G169" s="38">
        <v>0.1</v>
      </c>
      <c r="H169" s="31">
        <f t="shared" si="59"/>
        <v>241.15300000000002</v>
      </c>
      <c r="I169" s="109" t="s">
        <v>87</v>
      </c>
      <c r="J169" s="33">
        <v>1.85</v>
      </c>
      <c r="K169" s="33">
        <v>1.66</v>
      </c>
      <c r="L169" s="34">
        <f t="shared" si="52"/>
        <v>446.13305000000008</v>
      </c>
      <c r="M169" s="34">
        <f t="shared" si="53"/>
        <v>400.31398000000002</v>
      </c>
      <c r="N169" s="34">
        <f t="shared" si="54"/>
        <v>846.44703000000004</v>
      </c>
      <c r="O169" s="37"/>
      <c r="P169" s="3"/>
    </row>
    <row r="170" spans="1:16" s="4" customFormat="1" x14ac:dyDescent="0.25">
      <c r="A170" s="36">
        <f>IF(I170&lt;&gt;"",1+MAX($A$40:A169),"")</f>
        <v>95</v>
      </c>
      <c r="B170" s="27"/>
      <c r="C170" s="27"/>
      <c r="D170" s="28"/>
      <c r="E170" s="111" t="s">
        <v>185</v>
      </c>
      <c r="F170" s="112">
        <v>2192.2999999999997</v>
      </c>
      <c r="G170" s="38">
        <v>0.1</v>
      </c>
      <c r="H170" s="31">
        <f t="shared" si="59"/>
        <v>2411.5299999999997</v>
      </c>
      <c r="I170" s="109" t="s">
        <v>93</v>
      </c>
      <c r="J170" s="33">
        <v>1.66</v>
      </c>
      <c r="K170" s="33">
        <v>0.7</v>
      </c>
      <c r="L170" s="34">
        <f t="shared" si="52"/>
        <v>4003.1397999999995</v>
      </c>
      <c r="M170" s="34">
        <f t="shared" si="53"/>
        <v>1688.0709999999997</v>
      </c>
      <c r="N170" s="34">
        <f t="shared" si="54"/>
        <v>5691.2107999999989</v>
      </c>
      <c r="O170" s="37"/>
      <c r="P170" s="3"/>
    </row>
    <row r="171" spans="1:16" s="4" customFormat="1" ht="31.5" x14ac:dyDescent="0.25">
      <c r="A171" s="36">
        <f>IF(I171&lt;&gt;"",1+MAX($A$40:A170),"")</f>
        <v>96</v>
      </c>
      <c r="B171" s="27"/>
      <c r="C171" s="27"/>
      <c r="D171" s="28"/>
      <c r="E171" s="110" t="s">
        <v>186</v>
      </c>
      <c r="F171" s="112">
        <v>2192.2999999999997</v>
      </c>
      <c r="G171" s="38">
        <v>0.1</v>
      </c>
      <c r="H171" s="31">
        <f t="shared" si="59"/>
        <v>2411.5299999999997</v>
      </c>
      <c r="I171" s="109" t="s">
        <v>93</v>
      </c>
      <c r="J171" s="33">
        <v>1.7</v>
      </c>
      <c r="K171" s="33">
        <v>0.75</v>
      </c>
      <c r="L171" s="34">
        <f t="shared" si="52"/>
        <v>4099.6009999999997</v>
      </c>
      <c r="M171" s="34">
        <f t="shared" si="53"/>
        <v>1808.6474999999998</v>
      </c>
      <c r="N171" s="34">
        <f t="shared" si="54"/>
        <v>5908.2484999999997</v>
      </c>
      <c r="O171" s="37"/>
      <c r="P171" s="3"/>
    </row>
    <row r="172" spans="1:16" s="4" customFormat="1" x14ac:dyDescent="0.25">
      <c r="A172" s="36">
        <f>IF(I172&lt;&gt;"",1+MAX($A$40:A171),"")</f>
        <v>97</v>
      </c>
      <c r="B172" s="27"/>
      <c r="C172" s="27"/>
      <c r="D172" s="28"/>
      <c r="E172" s="111" t="s">
        <v>168</v>
      </c>
      <c r="F172" s="112">
        <v>438.46</v>
      </c>
      <c r="G172" s="38">
        <v>0.1</v>
      </c>
      <c r="H172" s="31">
        <f t="shared" si="59"/>
        <v>482.30600000000004</v>
      </c>
      <c r="I172" s="109" t="s">
        <v>87</v>
      </c>
      <c r="J172" s="33">
        <v>0.19</v>
      </c>
      <c r="K172" s="33">
        <v>0.57999999999999996</v>
      </c>
      <c r="L172" s="34">
        <f t="shared" si="52"/>
        <v>91.638140000000007</v>
      </c>
      <c r="M172" s="34">
        <f t="shared" si="53"/>
        <v>279.73748000000001</v>
      </c>
      <c r="N172" s="34">
        <f t="shared" si="54"/>
        <v>371.37562000000003</v>
      </c>
      <c r="O172" s="37"/>
      <c r="P172" s="3"/>
    </row>
    <row r="173" spans="1:16" s="4" customFormat="1" x14ac:dyDescent="0.25">
      <c r="A173" s="36" t="str">
        <f>IF(I173&lt;&gt;"",1+MAX($A$40:A172),"")</f>
        <v/>
      </c>
      <c r="B173" s="27"/>
      <c r="C173" s="27"/>
      <c r="D173" s="28"/>
      <c r="E173" s="113" t="s">
        <v>187</v>
      </c>
      <c r="F173" s="108"/>
      <c r="G173" s="108"/>
      <c r="H173" s="108"/>
      <c r="I173" s="109"/>
      <c r="J173" s="33"/>
      <c r="K173" s="33"/>
      <c r="L173" s="34" t="str">
        <f t="shared" si="52"/>
        <v/>
      </c>
      <c r="M173" s="34" t="str">
        <f t="shared" si="53"/>
        <v/>
      </c>
      <c r="N173" s="34" t="str">
        <f t="shared" si="54"/>
        <v/>
      </c>
      <c r="O173" s="37"/>
      <c r="P173" s="3"/>
    </row>
    <row r="174" spans="1:16" s="4" customFormat="1" x14ac:dyDescent="0.25">
      <c r="A174" s="36">
        <f>IF(I174&lt;&gt;"",1+MAX($A$40:A173),"")</f>
        <v>98</v>
      </c>
      <c r="B174" s="27"/>
      <c r="C174" s="27"/>
      <c r="D174" s="28"/>
      <c r="E174" s="111" t="s">
        <v>169</v>
      </c>
      <c r="F174" s="108">
        <v>345</v>
      </c>
      <c r="G174" s="38">
        <v>0.1</v>
      </c>
      <c r="H174" s="31">
        <f t="shared" ref="H174:H180" si="60">IF(F174=0,"",F174*(1+G174))</f>
        <v>379.50000000000006</v>
      </c>
      <c r="I174" s="109" t="s">
        <v>87</v>
      </c>
      <c r="J174" s="33">
        <v>2.2200000000000002</v>
      </c>
      <c r="K174" s="33">
        <v>2.19</v>
      </c>
      <c r="L174" s="34">
        <f t="shared" si="52"/>
        <v>842.49000000000024</v>
      </c>
      <c r="M174" s="34">
        <f t="shared" si="53"/>
        <v>831.10500000000013</v>
      </c>
      <c r="N174" s="34">
        <f t="shared" si="54"/>
        <v>1673.5950000000003</v>
      </c>
      <c r="O174" s="37"/>
      <c r="P174" s="3"/>
    </row>
    <row r="175" spans="1:16" s="4" customFormat="1" x14ac:dyDescent="0.25">
      <c r="A175" s="36">
        <f>IF(I175&lt;&gt;"",1+MAX($A$40:A174),"")</f>
        <v>99</v>
      </c>
      <c r="B175" s="27"/>
      <c r="C175" s="27"/>
      <c r="D175" s="28"/>
      <c r="E175" s="111" t="s">
        <v>170</v>
      </c>
      <c r="F175" s="108">
        <v>444</v>
      </c>
      <c r="G175" s="38">
        <v>0.1</v>
      </c>
      <c r="H175" s="31">
        <f t="shared" si="60"/>
        <v>488.40000000000003</v>
      </c>
      <c r="I175" s="109" t="s">
        <v>87</v>
      </c>
      <c r="J175" s="33">
        <v>1.45</v>
      </c>
      <c r="K175" s="33">
        <v>1.42</v>
      </c>
      <c r="L175" s="34">
        <f t="shared" si="52"/>
        <v>708.18000000000006</v>
      </c>
      <c r="M175" s="34">
        <f t="shared" si="53"/>
        <v>693.52800000000002</v>
      </c>
      <c r="N175" s="34">
        <f t="shared" si="54"/>
        <v>1401.7080000000001</v>
      </c>
      <c r="O175" s="37"/>
      <c r="P175" s="3"/>
    </row>
    <row r="176" spans="1:16" s="4" customFormat="1" x14ac:dyDescent="0.25">
      <c r="A176" s="36">
        <f>IF(I176&lt;&gt;"",1+MAX($A$40:A175),"")</f>
        <v>100</v>
      </c>
      <c r="B176" s="27"/>
      <c r="C176" s="27"/>
      <c r="D176" s="28"/>
      <c r="E176" s="111" t="s">
        <v>188</v>
      </c>
      <c r="F176" s="108">
        <v>2</v>
      </c>
      <c r="G176" s="38">
        <v>0.1</v>
      </c>
      <c r="H176" s="31">
        <f t="shared" si="60"/>
        <v>2.2000000000000002</v>
      </c>
      <c r="I176" s="109" t="s">
        <v>166</v>
      </c>
      <c r="J176" s="33">
        <f>0.8*40</f>
        <v>32</v>
      </c>
      <c r="K176" s="33">
        <f>1.77*40</f>
        <v>70.8</v>
      </c>
      <c r="L176" s="34">
        <f t="shared" si="52"/>
        <v>70.400000000000006</v>
      </c>
      <c r="M176" s="34">
        <f t="shared" si="53"/>
        <v>155.76000000000002</v>
      </c>
      <c r="N176" s="34">
        <f t="shared" si="54"/>
        <v>226.16000000000003</v>
      </c>
      <c r="O176" s="37"/>
      <c r="P176" s="3"/>
    </row>
    <row r="177" spans="1:16" s="4" customFormat="1" x14ac:dyDescent="0.25">
      <c r="A177" s="36">
        <f>IF(I177&lt;&gt;"",1+MAX($A$40:A176),"")</f>
        <v>101</v>
      </c>
      <c r="B177" s="27"/>
      <c r="C177" s="27"/>
      <c r="D177" s="28"/>
      <c r="E177" s="111" t="s">
        <v>176</v>
      </c>
      <c r="F177" s="108">
        <v>230</v>
      </c>
      <c r="G177" s="38">
        <v>0.1</v>
      </c>
      <c r="H177" s="31">
        <f t="shared" si="60"/>
        <v>253.00000000000003</v>
      </c>
      <c r="I177" s="109" t="s">
        <v>87</v>
      </c>
      <c r="J177" s="33">
        <v>3.6</v>
      </c>
      <c r="K177" s="33">
        <v>1.52</v>
      </c>
      <c r="L177" s="34">
        <f t="shared" si="52"/>
        <v>910.80000000000007</v>
      </c>
      <c r="M177" s="34">
        <f t="shared" si="53"/>
        <v>384.56000000000006</v>
      </c>
      <c r="N177" s="34">
        <f t="shared" si="54"/>
        <v>1295.3600000000001</v>
      </c>
      <c r="O177" s="37"/>
      <c r="P177" s="3"/>
    </row>
    <row r="178" spans="1:16" s="4" customFormat="1" x14ac:dyDescent="0.25">
      <c r="A178" s="36">
        <f>IF(I178&lt;&gt;"",1+MAX($A$40:A177),"")</f>
        <v>102</v>
      </c>
      <c r="B178" s="27"/>
      <c r="C178" s="27"/>
      <c r="D178" s="28"/>
      <c r="E178" s="111" t="s">
        <v>189</v>
      </c>
      <c r="F178" s="108">
        <v>81</v>
      </c>
      <c r="G178" s="38">
        <v>0.1</v>
      </c>
      <c r="H178" s="31">
        <f t="shared" si="60"/>
        <v>89.100000000000009</v>
      </c>
      <c r="I178" s="109" t="s">
        <v>93</v>
      </c>
      <c r="J178" s="33">
        <v>1.6</v>
      </c>
      <c r="K178" s="33">
        <v>0.7</v>
      </c>
      <c r="L178" s="34">
        <f t="shared" si="52"/>
        <v>142.56000000000003</v>
      </c>
      <c r="M178" s="34">
        <f t="shared" si="53"/>
        <v>62.370000000000005</v>
      </c>
      <c r="N178" s="34">
        <f t="shared" si="54"/>
        <v>204.93000000000004</v>
      </c>
      <c r="O178" s="37"/>
      <c r="P178" s="3"/>
    </row>
    <row r="179" spans="1:16" s="4" customFormat="1" x14ac:dyDescent="0.25">
      <c r="A179" s="36">
        <f>IF(I179&lt;&gt;"",1+MAX($A$40:A178),"")</f>
        <v>103</v>
      </c>
      <c r="B179" s="27"/>
      <c r="C179" s="27"/>
      <c r="D179" s="28"/>
      <c r="E179" s="111" t="s">
        <v>190</v>
      </c>
      <c r="F179" s="108">
        <v>81</v>
      </c>
      <c r="G179" s="38">
        <v>0.1</v>
      </c>
      <c r="H179" s="31">
        <f t="shared" si="60"/>
        <v>89.100000000000009</v>
      </c>
      <c r="I179" s="109" t="s">
        <v>93</v>
      </c>
      <c r="J179" s="33">
        <v>2.4500000000000002</v>
      </c>
      <c r="K179" s="33">
        <v>1.6</v>
      </c>
      <c r="L179" s="34">
        <f t="shared" si="52"/>
        <v>218.29500000000004</v>
      </c>
      <c r="M179" s="34">
        <f t="shared" si="53"/>
        <v>142.56000000000003</v>
      </c>
      <c r="N179" s="34">
        <f t="shared" si="54"/>
        <v>360.85500000000008</v>
      </c>
      <c r="O179" s="37"/>
      <c r="P179" s="3"/>
    </row>
    <row r="180" spans="1:16" s="4" customFormat="1" x14ac:dyDescent="0.25">
      <c r="A180" s="36">
        <f>IF(I180&lt;&gt;"",1+MAX($A$40:A179),"")</f>
        <v>104</v>
      </c>
      <c r="B180" s="27"/>
      <c r="C180" s="27"/>
      <c r="D180" s="28"/>
      <c r="E180" s="111" t="s">
        <v>168</v>
      </c>
      <c r="F180" s="108">
        <v>230</v>
      </c>
      <c r="G180" s="38">
        <v>0.1</v>
      </c>
      <c r="H180" s="31">
        <f t="shared" si="60"/>
        <v>253.00000000000003</v>
      </c>
      <c r="I180" s="109" t="s">
        <v>87</v>
      </c>
      <c r="J180" s="33">
        <v>0.19</v>
      </c>
      <c r="K180" s="33">
        <v>0.57999999999999996</v>
      </c>
      <c r="L180" s="34">
        <f t="shared" si="52"/>
        <v>48.070000000000007</v>
      </c>
      <c r="M180" s="34">
        <f t="shared" si="53"/>
        <v>146.74</v>
      </c>
      <c r="N180" s="34">
        <f t="shared" si="54"/>
        <v>194.81</v>
      </c>
      <c r="O180" s="37"/>
      <c r="P180" s="3"/>
    </row>
    <row r="181" spans="1:16" s="4" customFormat="1" x14ac:dyDescent="0.25">
      <c r="A181" s="36" t="str">
        <f>IF(I181&lt;&gt;"",1+MAX($A$40:A180),"")</f>
        <v/>
      </c>
      <c r="B181" s="27"/>
      <c r="C181" s="27"/>
      <c r="D181" s="28"/>
      <c r="E181" s="113" t="s">
        <v>191</v>
      </c>
      <c r="F181" s="108"/>
      <c r="G181" s="108"/>
      <c r="H181" s="108"/>
      <c r="I181" s="114"/>
      <c r="J181" s="33"/>
      <c r="K181" s="33"/>
      <c r="L181" s="34" t="str">
        <f t="shared" si="52"/>
        <v/>
      </c>
      <c r="M181" s="34" t="str">
        <f t="shared" si="53"/>
        <v/>
      </c>
      <c r="N181" s="34" t="str">
        <f t="shared" si="54"/>
        <v/>
      </c>
      <c r="O181" s="37"/>
      <c r="P181" s="3"/>
    </row>
    <row r="182" spans="1:16" s="4" customFormat="1" x14ac:dyDescent="0.25">
      <c r="A182" s="36">
        <f>IF(I182&lt;&gt;"",1+MAX($A$40:A181),"")</f>
        <v>105</v>
      </c>
      <c r="B182" s="27"/>
      <c r="C182" s="27"/>
      <c r="D182" s="28"/>
      <c r="E182" s="111" t="s">
        <v>169</v>
      </c>
      <c r="F182" s="108">
        <v>96</v>
      </c>
      <c r="G182" s="38">
        <v>0.1</v>
      </c>
      <c r="H182" s="31">
        <f t="shared" ref="H182:H187" si="61">IF(F182=0,"",F182*(1+G182))</f>
        <v>105.60000000000001</v>
      </c>
      <c r="I182" s="109" t="s">
        <v>87</v>
      </c>
      <c r="J182" s="33">
        <v>2.2200000000000002</v>
      </c>
      <c r="K182" s="33">
        <v>2.19</v>
      </c>
      <c r="L182" s="34">
        <f t="shared" si="52"/>
        <v>234.43200000000004</v>
      </c>
      <c r="M182" s="34">
        <f t="shared" si="53"/>
        <v>231.26400000000001</v>
      </c>
      <c r="N182" s="34">
        <f t="shared" si="54"/>
        <v>465.69600000000003</v>
      </c>
      <c r="O182" s="37"/>
      <c r="P182" s="3"/>
    </row>
    <row r="183" spans="1:16" s="4" customFormat="1" x14ac:dyDescent="0.25">
      <c r="A183" s="36">
        <f>IF(I183&lt;&gt;"",1+MAX($A$40:A182),"")</f>
        <v>106</v>
      </c>
      <c r="B183" s="27"/>
      <c r="C183" s="27"/>
      <c r="D183" s="28"/>
      <c r="E183" s="111" t="s">
        <v>170</v>
      </c>
      <c r="F183" s="112">
        <v>113.36090225563909</v>
      </c>
      <c r="G183" s="38">
        <v>0.1</v>
      </c>
      <c r="H183" s="31">
        <f t="shared" si="61"/>
        <v>124.69699248120301</v>
      </c>
      <c r="I183" s="109" t="s">
        <v>87</v>
      </c>
      <c r="J183" s="33">
        <v>1.45</v>
      </c>
      <c r="K183" s="33">
        <v>1.42</v>
      </c>
      <c r="L183" s="34">
        <f t="shared" si="52"/>
        <v>180.81063909774437</v>
      </c>
      <c r="M183" s="34">
        <f t="shared" si="53"/>
        <v>177.06972932330828</v>
      </c>
      <c r="N183" s="34">
        <f t="shared" si="54"/>
        <v>357.88036842105265</v>
      </c>
      <c r="O183" s="37"/>
      <c r="P183" s="3"/>
    </row>
    <row r="184" spans="1:16" s="4" customFormat="1" x14ac:dyDescent="0.25">
      <c r="A184" s="36">
        <f>IF(I184&lt;&gt;"",1+MAX($A$40:A183),"")</f>
        <v>107</v>
      </c>
      <c r="B184" s="27"/>
      <c r="C184" s="27"/>
      <c r="D184" s="28"/>
      <c r="E184" s="111" t="s">
        <v>192</v>
      </c>
      <c r="F184" s="112">
        <v>5</v>
      </c>
      <c r="G184" s="38">
        <v>0.1</v>
      </c>
      <c r="H184" s="31">
        <f t="shared" si="61"/>
        <v>5.5</v>
      </c>
      <c r="I184" s="109" t="s">
        <v>166</v>
      </c>
      <c r="J184" s="33">
        <f>0.8*32</f>
        <v>25.6</v>
      </c>
      <c r="K184" s="33">
        <f>1.77*32</f>
        <v>56.64</v>
      </c>
      <c r="L184" s="34">
        <f t="shared" si="52"/>
        <v>140.80000000000001</v>
      </c>
      <c r="M184" s="34">
        <f t="shared" si="53"/>
        <v>311.52</v>
      </c>
      <c r="N184" s="34">
        <f t="shared" si="54"/>
        <v>452.32</v>
      </c>
      <c r="O184" s="37"/>
      <c r="P184" s="3"/>
    </row>
    <row r="185" spans="1:16" s="4" customFormat="1" x14ac:dyDescent="0.25">
      <c r="A185" s="36">
        <f>IF(I185&lt;&gt;"",1+MAX($A$40:A184),"")</f>
        <v>108</v>
      </c>
      <c r="B185" s="27"/>
      <c r="C185" s="27"/>
      <c r="D185" s="28"/>
      <c r="E185" s="111" t="s">
        <v>190</v>
      </c>
      <c r="F185" s="112">
        <v>149.44</v>
      </c>
      <c r="G185" s="38">
        <v>0.1</v>
      </c>
      <c r="H185" s="31">
        <f t="shared" si="61"/>
        <v>164.38400000000001</v>
      </c>
      <c r="I185" s="109" t="s">
        <v>93</v>
      </c>
      <c r="J185" s="33">
        <v>2.4500000000000002</v>
      </c>
      <c r="K185" s="33">
        <v>1.6</v>
      </c>
      <c r="L185" s="34">
        <f t="shared" si="52"/>
        <v>402.74080000000009</v>
      </c>
      <c r="M185" s="34">
        <f t="shared" si="53"/>
        <v>263.01440000000002</v>
      </c>
      <c r="N185" s="34">
        <f t="shared" si="54"/>
        <v>665.75520000000006</v>
      </c>
      <c r="O185" s="37"/>
      <c r="P185" s="3"/>
    </row>
    <row r="186" spans="1:16" s="4" customFormat="1" x14ac:dyDescent="0.25">
      <c r="A186" s="36">
        <f>IF(I186&lt;&gt;"",1+MAX($A$40:A185),"")</f>
        <v>109</v>
      </c>
      <c r="B186" s="27"/>
      <c r="C186" s="27"/>
      <c r="D186" s="28"/>
      <c r="E186" s="111" t="s">
        <v>189</v>
      </c>
      <c r="F186" s="112">
        <v>149.44</v>
      </c>
      <c r="G186" s="38">
        <v>0.1</v>
      </c>
      <c r="H186" s="31">
        <f t="shared" si="61"/>
        <v>164.38400000000001</v>
      </c>
      <c r="I186" s="109" t="s">
        <v>93</v>
      </c>
      <c r="J186" s="33">
        <v>1.6</v>
      </c>
      <c r="K186" s="33">
        <v>0.7</v>
      </c>
      <c r="L186" s="34">
        <f t="shared" si="52"/>
        <v>263.01440000000002</v>
      </c>
      <c r="M186" s="34">
        <f t="shared" si="53"/>
        <v>115.0688</v>
      </c>
      <c r="N186" s="34">
        <f t="shared" si="54"/>
        <v>378.08320000000003</v>
      </c>
      <c r="O186" s="37"/>
      <c r="P186" s="3"/>
    </row>
    <row r="187" spans="1:16" s="4" customFormat="1" x14ac:dyDescent="0.25">
      <c r="A187" s="36">
        <f>IF(I187&lt;&gt;"",1+MAX($A$40:A186),"")</f>
        <v>110</v>
      </c>
      <c r="B187" s="27"/>
      <c r="C187" s="27"/>
      <c r="D187" s="28"/>
      <c r="E187" s="111" t="s">
        <v>168</v>
      </c>
      <c r="F187" s="112">
        <v>64</v>
      </c>
      <c r="G187" s="38">
        <v>0.1</v>
      </c>
      <c r="H187" s="31">
        <f t="shared" si="61"/>
        <v>70.400000000000006</v>
      </c>
      <c r="I187" s="109" t="s">
        <v>87</v>
      </c>
      <c r="J187" s="33">
        <v>0.19</v>
      </c>
      <c r="K187" s="33">
        <v>0.57999999999999996</v>
      </c>
      <c r="L187" s="34">
        <f t="shared" si="52"/>
        <v>13.376000000000001</v>
      </c>
      <c r="M187" s="34">
        <f t="shared" si="53"/>
        <v>40.832000000000001</v>
      </c>
      <c r="N187" s="34">
        <f t="shared" si="54"/>
        <v>54.207999999999998</v>
      </c>
      <c r="O187" s="37"/>
      <c r="P187" s="3"/>
    </row>
    <row r="188" spans="1:16" s="4" customFormat="1" x14ac:dyDescent="0.2">
      <c r="A188" s="36" t="str">
        <f>IF(I188&lt;&gt;"",1+MAX($A$40:A187),"")</f>
        <v/>
      </c>
      <c r="B188" s="27"/>
      <c r="C188" s="27"/>
      <c r="D188" s="28"/>
      <c r="E188" s="98" t="s">
        <v>193</v>
      </c>
      <c r="F188" s="108"/>
      <c r="G188" s="108"/>
      <c r="H188" s="108"/>
      <c r="I188" s="109"/>
      <c r="J188" s="33"/>
      <c r="K188" s="33"/>
      <c r="L188" s="34" t="str">
        <f t="shared" si="52"/>
        <v/>
      </c>
      <c r="M188" s="34" t="str">
        <f t="shared" si="53"/>
        <v/>
      </c>
      <c r="N188" s="34" t="str">
        <f t="shared" si="54"/>
        <v/>
      </c>
      <c r="O188" s="37"/>
      <c r="P188" s="3"/>
    </row>
    <row r="189" spans="1:16" s="4" customFormat="1" x14ac:dyDescent="0.25">
      <c r="A189" s="36">
        <f>IF(I189&lt;&gt;"",1+MAX($A$40:A188),"")</f>
        <v>111</v>
      </c>
      <c r="B189" s="27"/>
      <c r="C189" s="27"/>
      <c r="D189" s="28"/>
      <c r="E189" s="111" t="s">
        <v>194</v>
      </c>
      <c r="F189" s="108">
        <v>1354</v>
      </c>
      <c r="G189" s="38">
        <v>0.1</v>
      </c>
      <c r="H189" s="31">
        <f t="shared" ref="H189:H191" si="62">IF(F189=0,"",F189*(1+G189))</f>
        <v>1489.4</v>
      </c>
      <c r="I189" s="109" t="s">
        <v>93</v>
      </c>
      <c r="J189" s="33">
        <v>0.96</v>
      </c>
      <c r="K189" s="33">
        <v>1.99</v>
      </c>
      <c r="L189" s="34">
        <f t="shared" si="52"/>
        <v>1429.8240000000001</v>
      </c>
      <c r="M189" s="34">
        <f t="shared" si="53"/>
        <v>2963.9059999999999</v>
      </c>
      <c r="N189" s="34">
        <f t="shared" si="54"/>
        <v>4393.7299999999996</v>
      </c>
      <c r="O189" s="37"/>
      <c r="P189" s="3"/>
    </row>
    <row r="190" spans="1:16" s="4" customFormat="1" x14ac:dyDescent="0.25">
      <c r="A190" s="36">
        <f>IF(I190&lt;&gt;"",1+MAX($A$40:A189),"")</f>
        <v>112</v>
      </c>
      <c r="B190" s="27"/>
      <c r="C190" s="27"/>
      <c r="D190" s="28"/>
      <c r="E190" s="111" t="s">
        <v>195</v>
      </c>
      <c r="F190" s="112">
        <v>1550.47</v>
      </c>
      <c r="G190" s="38">
        <v>0.1</v>
      </c>
      <c r="H190" s="31">
        <f t="shared" si="62"/>
        <v>1705.5170000000003</v>
      </c>
      <c r="I190" s="109" t="s">
        <v>93</v>
      </c>
      <c r="J190" s="33">
        <v>5.32</v>
      </c>
      <c r="K190" s="33">
        <v>2.12</v>
      </c>
      <c r="L190" s="34">
        <f t="shared" si="52"/>
        <v>9073.350440000002</v>
      </c>
      <c r="M190" s="34">
        <f t="shared" si="53"/>
        <v>3615.6960400000007</v>
      </c>
      <c r="N190" s="34">
        <f t="shared" si="54"/>
        <v>12689.046480000003</v>
      </c>
      <c r="O190" s="37"/>
      <c r="P190" s="3"/>
    </row>
    <row r="191" spans="1:16" s="4" customFormat="1" x14ac:dyDescent="0.25">
      <c r="A191" s="36">
        <f>IF(I191&lt;&gt;"",1+MAX($A$40:A190),"")</f>
        <v>113</v>
      </c>
      <c r="B191" s="27"/>
      <c r="C191" s="27"/>
      <c r="D191" s="28"/>
      <c r="E191" s="111" t="s">
        <v>196</v>
      </c>
      <c r="F191" s="112">
        <v>213.79</v>
      </c>
      <c r="G191" s="38">
        <v>0.1</v>
      </c>
      <c r="H191" s="31">
        <f t="shared" si="62"/>
        <v>235.16900000000001</v>
      </c>
      <c r="I191" s="109" t="s">
        <v>93</v>
      </c>
      <c r="J191" s="33">
        <v>7.16</v>
      </c>
      <c r="K191" s="33">
        <v>5.5</v>
      </c>
      <c r="L191" s="34">
        <f t="shared" si="52"/>
        <v>1683.8100400000001</v>
      </c>
      <c r="M191" s="34">
        <f t="shared" si="53"/>
        <v>1293.4295</v>
      </c>
      <c r="N191" s="34">
        <f t="shared" si="54"/>
        <v>2977.23954</v>
      </c>
      <c r="O191" s="37"/>
      <c r="P191" s="3"/>
    </row>
    <row r="192" spans="1:16" s="4" customFormat="1" x14ac:dyDescent="0.2">
      <c r="A192" s="36" t="str">
        <f>IF(I192&lt;&gt;"",1+MAX($A$40:A191),"")</f>
        <v/>
      </c>
      <c r="B192" s="27"/>
      <c r="C192" s="27"/>
      <c r="D192" s="28"/>
      <c r="E192" s="98" t="s">
        <v>197</v>
      </c>
      <c r="F192" s="112"/>
      <c r="G192" s="108"/>
      <c r="H192" s="108"/>
      <c r="I192" s="109"/>
      <c r="J192" s="33"/>
      <c r="K192" s="33"/>
      <c r="L192" s="34" t="str">
        <f t="shared" si="52"/>
        <v/>
      </c>
      <c r="M192" s="34" t="str">
        <f t="shared" si="53"/>
        <v/>
      </c>
      <c r="N192" s="34" t="str">
        <f t="shared" si="54"/>
        <v/>
      </c>
      <c r="O192" s="37"/>
      <c r="P192" s="3"/>
    </row>
    <row r="193" spans="1:16" s="4" customFormat="1" x14ac:dyDescent="0.25">
      <c r="A193" s="36">
        <f>IF(I193&lt;&gt;"",1+MAX($A$40:A192),"")</f>
        <v>114</v>
      </c>
      <c r="B193" s="27"/>
      <c r="C193" s="27"/>
      <c r="D193" s="28"/>
      <c r="E193" s="111" t="s">
        <v>198</v>
      </c>
      <c r="F193" s="112">
        <v>422.07</v>
      </c>
      <c r="G193" s="38">
        <v>0.1</v>
      </c>
      <c r="H193" s="31">
        <f t="shared" ref="H193:H195" si="63">IF(F193=0,"",F193*(1+G193))</f>
        <v>464.27700000000004</v>
      </c>
      <c r="I193" s="109" t="s">
        <v>87</v>
      </c>
      <c r="J193" s="33">
        <v>3.2</v>
      </c>
      <c r="K193" s="33">
        <v>3.9</v>
      </c>
      <c r="L193" s="34">
        <f t="shared" si="52"/>
        <v>1485.6864000000003</v>
      </c>
      <c r="M193" s="34">
        <f t="shared" si="53"/>
        <v>1810.6803000000002</v>
      </c>
      <c r="N193" s="34">
        <f t="shared" si="54"/>
        <v>3296.3667000000005</v>
      </c>
      <c r="O193" s="37"/>
      <c r="P193" s="3"/>
    </row>
    <row r="194" spans="1:16" s="4" customFormat="1" x14ac:dyDescent="0.25">
      <c r="A194" s="36">
        <f>IF(I194&lt;&gt;"",1+MAX($A$40:A193),"")</f>
        <v>115</v>
      </c>
      <c r="B194" s="27"/>
      <c r="C194" s="27"/>
      <c r="D194" s="28"/>
      <c r="E194" s="111" t="s">
        <v>199</v>
      </c>
      <c r="F194" s="112">
        <v>68.05</v>
      </c>
      <c r="G194" s="38">
        <v>0.1</v>
      </c>
      <c r="H194" s="31">
        <f t="shared" si="63"/>
        <v>74.855000000000004</v>
      </c>
      <c r="I194" s="109" t="s">
        <v>87</v>
      </c>
      <c r="J194" s="33">
        <v>4.8600000000000003</v>
      </c>
      <c r="K194" s="33">
        <v>10</v>
      </c>
      <c r="L194" s="34">
        <f t="shared" si="52"/>
        <v>363.79530000000005</v>
      </c>
      <c r="M194" s="34">
        <f t="shared" si="53"/>
        <v>748.55000000000007</v>
      </c>
      <c r="N194" s="34">
        <f t="shared" si="54"/>
        <v>1112.3453000000002</v>
      </c>
      <c r="O194" s="37"/>
      <c r="P194" s="3"/>
    </row>
    <row r="195" spans="1:16" s="4" customFormat="1" x14ac:dyDescent="0.25">
      <c r="A195" s="36">
        <f>IF(I195&lt;&gt;"",1+MAX($A$40:A194),"")</f>
        <v>116</v>
      </c>
      <c r="B195" s="27"/>
      <c r="C195" s="27"/>
      <c r="D195" s="28"/>
      <c r="E195" s="111" t="s">
        <v>200</v>
      </c>
      <c r="F195" s="112">
        <v>81</v>
      </c>
      <c r="G195" s="38">
        <v>0.1</v>
      </c>
      <c r="H195" s="31">
        <f t="shared" si="63"/>
        <v>89.100000000000009</v>
      </c>
      <c r="I195" s="109" t="s">
        <v>87</v>
      </c>
      <c r="J195" s="33">
        <v>2.85</v>
      </c>
      <c r="K195" s="33">
        <v>3.6</v>
      </c>
      <c r="L195" s="34">
        <f t="shared" si="52"/>
        <v>253.93500000000003</v>
      </c>
      <c r="M195" s="34">
        <f t="shared" si="53"/>
        <v>320.76000000000005</v>
      </c>
      <c r="N195" s="34">
        <f t="shared" si="54"/>
        <v>574.69500000000005</v>
      </c>
      <c r="O195" s="37"/>
      <c r="P195" s="3"/>
    </row>
    <row r="196" spans="1:16" s="4" customFormat="1" x14ac:dyDescent="0.2">
      <c r="A196" s="36" t="str">
        <f>IF(I196&lt;&gt;"",1+MAX($A$40:A195),"")</f>
        <v/>
      </c>
      <c r="B196" s="27"/>
      <c r="C196" s="27"/>
      <c r="D196" s="28"/>
      <c r="E196" s="98" t="s">
        <v>201</v>
      </c>
      <c r="F196" s="108"/>
      <c r="G196" s="108"/>
      <c r="H196" s="108"/>
      <c r="I196" s="109"/>
      <c r="J196" s="33"/>
      <c r="K196" s="33"/>
      <c r="L196" s="34" t="str">
        <f t="shared" si="52"/>
        <v/>
      </c>
      <c r="M196" s="34" t="str">
        <f t="shared" si="53"/>
        <v/>
      </c>
      <c r="N196" s="34" t="str">
        <f t="shared" si="54"/>
        <v/>
      </c>
      <c r="O196" s="37"/>
      <c r="P196" s="3"/>
    </row>
    <row r="197" spans="1:16" s="4" customFormat="1" x14ac:dyDescent="0.25">
      <c r="A197" s="36">
        <f>IF(I197&lt;&gt;"",1+MAX($A$40:A196),"")</f>
        <v>117</v>
      </c>
      <c r="B197" s="27"/>
      <c r="C197" s="27"/>
      <c r="D197" s="28"/>
      <c r="E197" s="111" t="s">
        <v>202</v>
      </c>
      <c r="F197" s="108">
        <v>55</v>
      </c>
      <c r="G197" s="38">
        <v>0.1</v>
      </c>
      <c r="H197" s="31">
        <f t="shared" ref="H197:H199" si="64">IF(F197=0,"",F197*(1+G197))</f>
        <v>60.500000000000007</v>
      </c>
      <c r="I197" s="109" t="s">
        <v>166</v>
      </c>
      <c r="J197" s="33">
        <f>0.95*32</f>
        <v>30.4</v>
      </c>
      <c r="K197" s="33">
        <f>1.98*32</f>
        <v>63.36</v>
      </c>
      <c r="L197" s="34">
        <f t="shared" si="52"/>
        <v>1839.2</v>
      </c>
      <c r="M197" s="34">
        <f t="shared" si="53"/>
        <v>3833.28</v>
      </c>
      <c r="N197" s="34">
        <f t="shared" si="54"/>
        <v>5672.4800000000005</v>
      </c>
      <c r="O197" s="37"/>
      <c r="P197" s="3"/>
    </row>
    <row r="198" spans="1:16" s="4" customFormat="1" x14ac:dyDescent="0.25">
      <c r="A198" s="36">
        <f>IF(I198&lt;&gt;"",1+MAX($A$40:A197),"")</f>
        <v>118</v>
      </c>
      <c r="B198" s="27"/>
      <c r="C198" s="27"/>
      <c r="D198" s="28"/>
      <c r="E198" s="111" t="s">
        <v>203</v>
      </c>
      <c r="F198" s="108">
        <v>23</v>
      </c>
      <c r="G198" s="38">
        <v>0.1</v>
      </c>
      <c r="H198" s="31">
        <f t="shared" si="64"/>
        <v>25.3</v>
      </c>
      <c r="I198" s="109" t="s">
        <v>166</v>
      </c>
      <c r="J198" s="33">
        <f>0.99*32</f>
        <v>31.68</v>
      </c>
      <c r="K198" s="33">
        <f>2.02*32</f>
        <v>64.64</v>
      </c>
      <c r="L198" s="34">
        <f t="shared" si="52"/>
        <v>801.50400000000002</v>
      </c>
      <c r="M198" s="34">
        <f t="shared" si="53"/>
        <v>1635.3920000000001</v>
      </c>
      <c r="N198" s="34">
        <f t="shared" si="54"/>
        <v>2436.8960000000002</v>
      </c>
      <c r="O198" s="37"/>
      <c r="P198" s="3"/>
    </row>
    <row r="199" spans="1:16" s="4" customFormat="1" ht="31.5" x14ac:dyDescent="0.25">
      <c r="A199" s="36">
        <f>IF(I199&lt;&gt;"",1+MAX($A$40:A198),"")</f>
        <v>119</v>
      </c>
      <c r="B199" s="27"/>
      <c r="C199" s="27"/>
      <c r="D199" s="28"/>
      <c r="E199" s="110" t="s">
        <v>204</v>
      </c>
      <c r="F199" s="112">
        <v>635</v>
      </c>
      <c r="G199" s="38">
        <v>0.1</v>
      </c>
      <c r="H199" s="31">
        <f t="shared" si="64"/>
        <v>698.5</v>
      </c>
      <c r="I199" s="109" t="s">
        <v>93</v>
      </c>
      <c r="J199" s="33">
        <v>6.66</v>
      </c>
      <c r="K199" s="33">
        <v>2.12</v>
      </c>
      <c r="L199" s="34">
        <f t="shared" si="52"/>
        <v>4652.01</v>
      </c>
      <c r="M199" s="34">
        <f t="shared" si="53"/>
        <v>1480.8200000000002</v>
      </c>
      <c r="N199" s="34">
        <f t="shared" si="54"/>
        <v>6132.83</v>
      </c>
      <c r="O199" s="37"/>
      <c r="P199" s="3"/>
    </row>
    <row r="200" spans="1:16" s="4" customFormat="1" x14ac:dyDescent="0.2">
      <c r="A200" s="36" t="str">
        <f>IF(I200&lt;&gt;"",1+MAX($A$40:A199),"")</f>
        <v/>
      </c>
      <c r="B200" s="27"/>
      <c r="C200" s="27"/>
      <c r="D200" s="28"/>
      <c r="E200" s="98" t="s">
        <v>205</v>
      </c>
      <c r="F200" s="112"/>
      <c r="G200" s="112"/>
      <c r="H200" s="112"/>
      <c r="I200" s="109"/>
      <c r="J200" s="33"/>
      <c r="K200" s="33"/>
      <c r="L200" s="34" t="str">
        <f t="shared" si="52"/>
        <v/>
      </c>
      <c r="M200" s="34" t="str">
        <f t="shared" si="53"/>
        <v/>
      </c>
      <c r="N200" s="34" t="str">
        <f t="shared" si="54"/>
        <v/>
      </c>
      <c r="O200" s="37"/>
      <c r="P200" s="3"/>
    </row>
    <row r="201" spans="1:16" s="4" customFormat="1" x14ac:dyDescent="0.25">
      <c r="A201" s="36">
        <f>IF(I201&lt;&gt;"",1+MAX($A$40:A200),"")</f>
        <v>120</v>
      </c>
      <c r="B201" s="27"/>
      <c r="C201" s="27"/>
      <c r="D201" s="28"/>
      <c r="E201" s="111" t="s">
        <v>206</v>
      </c>
      <c r="F201" s="112">
        <v>2484</v>
      </c>
      <c r="G201" s="38">
        <v>0.1</v>
      </c>
      <c r="H201" s="31">
        <f t="shared" ref="H201:H202" si="65">IF(F201=0,"",F201*(1+G201))</f>
        <v>2732.4</v>
      </c>
      <c r="I201" s="109" t="s">
        <v>93</v>
      </c>
      <c r="J201" s="33">
        <v>0.5</v>
      </c>
      <c r="K201" s="33">
        <v>1.5</v>
      </c>
      <c r="L201" s="34">
        <f t="shared" si="52"/>
        <v>1366.2</v>
      </c>
      <c r="M201" s="34">
        <f t="shared" si="53"/>
        <v>4098.6000000000004</v>
      </c>
      <c r="N201" s="34">
        <f t="shared" si="54"/>
        <v>5464.8</v>
      </c>
      <c r="O201" s="37"/>
      <c r="P201" s="3"/>
    </row>
    <row r="202" spans="1:16" s="4" customFormat="1" ht="31.5" x14ac:dyDescent="0.25">
      <c r="A202" s="36">
        <f>IF(I202&lt;&gt;"",1+MAX($A$40:A201),"")</f>
        <v>121</v>
      </c>
      <c r="B202" s="27"/>
      <c r="C202" s="27"/>
      <c r="D202" s="28"/>
      <c r="E202" s="110" t="s">
        <v>207</v>
      </c>
      <c r="F202" s="112">
        <v>635</v>
      </c>
      <c r="G202" s="38">
        <v>0.1</v>
      </c>
      <c r="H202" s="31">
        <f t="shared" si="65"/>
        <v>698.5</v>
      </c>
      <c r="I202" s="109" t="s">
        <v>93</v>
      </c>
      <c r="J202" s="33">
        <v>0.5</v>
      </c>
      <c r="K202" s="33">
        <v>1.5</v>
      </c>
      <c r="L202" s="34">
        <f t="shared" si="52"/>
        <v>349.25</v>
      </c>
      <c r="M202" s="34">
        <f t="shared" si="53"/>
        <v>1047.75</v>
      </c>
      <c r="N202" s="34">
        <f t="shared" si="54"/>
        <v>1397</v>
      </c>
      <c r="O202" s="37"/>
      <c r="P202" s="3"/>
    </row>
    <row r="203" spans="1:16" s="4" customFormat="1" x14ac:dyDescent="0.2">
      <c r="A203" s="36" t="str">
        <f>IF(I203&lt;&gt;"",1+MAX($A$40:A202),"")</f>
        <v/>
      </c>
      <c r="B203" s="27"/>
      <c r="C203" s="27"/>
      <c r="D203" s="28"/>
      <c r="E203" s="98" t="s">
        <v>208</v>
      </c>
      <c r="F203" s="112"/>
      <c r="G203" s="112"/>
      <c r="H203" s="112"/>
      <c r="I203" s="109"/>
      <c r="J203" s="33"/>
      <c r="K203" s="33"/>
      <c r="L203" s="34" t="str">
        <f t="shared" si="52"/>
        <v/>
      </c>
      <c r="M203" s="34" t="str">
        <f t="shared" si="53"/>
        <v/>
      </c>
      <c r="N203" s="34" t="str">
        <f t="shared" si="54"/>
        <v/>
      </c>
      <c r="O203" s="37"/>
      <c r="P203" s="3"/>
    </row>
    <row r="204" spans="1:16" s="4" customFormat="1" x14ac:dyDescent="0.25">
      <c r="A204" s="36">
        <f>IF(I204&lt;&gt;"",1+MAX($A$40:A203),"")</f>
        <v>122</v>
      </c>
      <c r="B204" s="27"/>
      <c r="C204" s="27"/>
      <c r="D204" s="28"/>
      <c r="E204" s="111" t="s">
        <v>208</v>
      </c>
      <c r="F204" s="112">
        <v>229.77</v>
      </c>
      <c r="G204" s="38">
        <v>0.1</v>
      </c>
      <c r="H204" s="31">
        <f t="shared" ref="H204" si="66">IF(F204=0,"",F204*(1+G204))</f>
        <v>252.74700000000004</v>
      </c>
      <c r="I204" s="109" t="s">
        <v>93</v>
      </c>
      <c r="J204" s="33">
        <v>7.16</v>
      </c>
      <c r="K204" s="33">
        <v>5.5</v>
      </c>
      <c r="L204" s="34">
        <f t="shared" ref="L204:L218" si="67">IF(F204=0,"",J204*H204)</f>
        <v>1809.6685200000004</v>
      </c>
      <c r="M204" s="34">
        <f t="shared" ref="M204:M218" si="68">IF(F204=0,"",K204*H204)</f>
        <v>1390.1085000000003</v>
      </c>
      <c r="N204" s="34">
        <f t="shared" ref="N204:N218" si="69">IF(F204=0,"",L204+M204)</f>
        <v>3199.7770200000004</v>
      </c>
      <c r="O204" s="37"/>
      <c r="P204" s="3"/>
    </row>
    <row r="205" spans="1:16" s="4" customFormat="1" x14ac:dyDescent="0.2">
      <c r="A205" s="36" t="str">
        <f>IF(I205&lt;&gt;"",1+MAX($A$40:A204),"")</f>
        <v/>
      </c>
      <c r="B205" s="27"/>
      <c r="C205" s="27"/>
      <c r="D205" s="28"/>
      <c r="E205" s="98" t="s">
        <v>209</v>
      </c>
      <c r="F205" s="112"/>
      <c r="G205" s="112"/>
      <c r="H205" s="112"/>
      <c r="I205" s="109"/>
      <c r="J205" s="33"/>
      <c r="K205" s="33"/>
      <c r="L205" s="34" t="str">
        <f t="shared" si="67"/>
        <v/>
      </c>
      <c r="M205" s="34" t="str">
        <f t="shared" si="68"/>
        <v/>
      </c>
      <c r="N205" s="34" t="str">
        <f t="shared" si="69"/>
        <v/>
      </c>
      <c r="O205" s="37"/>
      <c r="P205" s="3"/>
    </row>
    <row r="206" spans="1:16" s="4" customFormat="1" x14ac:dyDescent="0.25">
      <c r="A206" s="36">
        <f>IF(I206&lt;&gt;"",1+MAX($A$40:A205),"")</f>
        <v>123</v>
      </c>
      <c r="B206" s="27"/>
      <c r="C206" s="27"/>
      <c r="D206" s="28"/>
      <c r="E206" s="111" t="s">
        <v>209</v>
      </c>
      <c r="F206" s="112">
        <v>7157.23</v>
      </c>
      <c r="G206" s="38">
        <v>0.1</v>
      </c>
      <c r="H206" s="31">
        <f t="shared" ref="H206" si="70">IF(F206=0,"",F206*(1+G206))</f>
        <v>7872.9530000000004</v>
      </c>
      <c r="I206" s="109" t="s">
        <v>93</v>
      </c>
      <c r="J206" s="33">
        <v>0.5</v>
      </c>
      <c r="K206" s="33">
        <v>1.45</v>
      </c>
      <c r="L206" s="34">
        <f t="shared" si="67"/>
        <v>3936.4765000000002</v>
      </c>
      <c r="M206" s="34">
        <f t="shared" si="68"/>
        <v>11415.781849999999</v>
      </c>
      <c r="N206" s="34">
        <f t="shared" si="69"/>
        <v>15352.25835</v>
      </c>
      <c r="O206" s="37"/>
      <c r="P206" s="3"/>
    </row>
    <row r="207" spans="1:16" s="4" customFormat="1" x14ac:dyDescent="0.2">
      <c r="A207" s="36" t="str">
        <f>IF(I207&lt;&gt;"",1+MAX($A$40:A206),"")</f>
        <v/>
      </c>
      <c r="B207" s="27"/>
      <c r="C207" s="27"/>
      <c r="D207" s="28"/>
      <c r="E207" s="98" t="s">
        <v>210</v>
      </c>
      <c r="F207" s="108"/>
      <c r="G207" s="108"/>
      <c r="H207" s="108"/>
      <c r="I207" s="109"/>
      <c r="J207" s="33"/>
      <c r="K207" s="33"/>
      <c r="L207" s="34" t="str">
        <f t="shared" si="67"/>
        <v/>
      </c>
      <c r="M207" s="34" t="str">
        <f t="shared" si="68"/>
        <v/>
      </c>
      <c r="N207" s="34" t="str">
        <f t="shared" si="69"/>
        <v/>
      </c>
      <c r="O207" s="37"/>
      <c r="P207" s="3"/>
    </row>
    <row r="208" spans="1:16" s="4" customFormat="1" x14ac:dyDescent="0.25">
      <c r="A208" s="36">
        <f>IF(I208&lt;&gt;"",1+MAX($A$40:A207),"")</f>
        <v>124</v>
      </c>
      <c r="B208" s="27"/>
      <c r="C208" s="27"/>
      <c r="D208" s="28"/>
      <c r="E208" s="111" t="s">
        <v>153</v>
      </c>
      <c r="F208" s="108">
        <v>1</v>
      </c>
      <c r="G208" s="38">
        <f t="shared" ref="G208:G216" si="71">IF(F208=0,"",0)</f>
        <v>0</v>
      </c>
      <c r="H208" s="31">
        <f t="shared" ref="H208:H216" si="72">IF(F208=0,"",F208*(1+G208))</f>
        <v>1</v>
      </c>
      <c r="I208" s="109" t="s">
        <v>118</v>
      </c>
      <c r="J208" s="33">
        <v>189</v>
      </c>
      <c r="K208" s="33">
        <v>136</v>
      </c>
      <c r="L208" s="34">
        <f t="shared" si="67"/>
        <v>189</v>
      </c>
      <c r="M208" s="34">
        <f t="shared" si="68"/>
        <v>136</v>
      </c>
      <c r="N208" s="34">
        <f t="shared" si="69"/>
        <v>325</v>
      </c>
      <c r="O208" s="37"/>
      <c r="P208" s="3"/>
    </row>
    <row r="209" spans="1:16" s="4" customFormat="1" x14ac:dyDescent="0.25">
      <c r="A209" s="36">
        <f>IF(I209&lt;&gt;"",1+MAX($A$40:A208),"")</f>
        <v>125</v>
      </c>
      <c r="B209" s="27"/>
      <c r="C209" s="27"/>
      <c r="D209" s="28"/>
      <c r="E209" s="111" t="s">
        <v>154</v>
      </c>
      <c r="F209" s="108">
        <v>1</v>
      </c>
      <c r="G209" s="38">
        <f t="shared" si="71"/>
        <v>0</v>
      </c>
      <c r="H209" s="31">
        <f t="shared" si="72"/>
        <v>1</v>
      </c>
      <c r="I209" s="109" t="s">
        <v>118</v>
      </c>
      <c r="J209" s="33">
        <v>59</v>
      </c>
      <c r="K209" s="33">
        <v>95</v>
      </c>
      <c r="L209" s="34">
        <f t="shared" si="67"/>
        <v>59</v>
      </c>
      <c r="M209" s="34">
        <f t="shared" si="68"/>
        <v>95</v>
      </c>
      <c r="N209" s="34">
        <f t="shared" si="69"/>
        <v>154</v>
      </c>
      <c r="O209" s="37"/>
      <c r="P209" s="3"/>
    </row>
    <row r="210" spans="1:16" s="4" customFormat="1" x14ac:dyDescent="0.25">
      <c r="A210" s="36">
        <f>IF(I210&lt;&gt;"",1+MAX($A$40:A209),"")</f>
        <v>126</v>
      </c>
      <c r="B210" s="27"/>
      <c r="C210" s="27"/>
      <c r="D210" s="28"/>
      <c r="E210" s="111" t="s">
        <v>154</v>
      </c>
      <c r="F210" s="108">
        <v>1</v>
      </c>
      <c r="G210" s="38">
        <f t="shared" si="71"/>
        <v>0</v>
      </c>
      <c r="H210" s="31">
        <f t="shared" si="72"/>
        <v>1</v>
      </c>
      <c r="I210" s="109" t="s">
        <v>118</v>
      </c>
      <c r="J210" s="33">
        <v>59</v>
      </c>
      <c r="K210" s="33">
        <v>95</v>
      </c>
      <c r="L210" s="34">
        <f t="shared" si="67"/>
        <v>59</v>
      </c>
      <c r="M210" s="34">
        <f t="shared" si="68"/>
        <v>95</v>
      </c>
      <c r="N210" s="34">
        <f t="shared" si="69"/>
        <v>154</v>
      </c>
      <c r="O210" s="37"/>
      <c r="P210" s="3"/>
    </row>
    <row r="211" spans="1:16" s="4" customFormat="1" x14ac:dyDescent="0.25">
      <c r="A211" s="36">
        <f>IF(I211&lt;&gt;"",1+MAX($A$40:A210),"")</f>
        <v>127</v>
      </c>
      <c r="B211" s="27"/>
      <c r="C211" s="27"/>
      <c r="D211" s="28"/>
      <c r="E211" s="111" t="s">
        <v>155</v>
      </c>
      <c r="F211" s="108">
        <v>1</v>
      </c>
      <c r="G211" s="38">
        <f t="shared" si="71"/>
        <v>0</v>
      </c>
      <c r="H211" s="31">
        <f t="shared" si="72"/>
        <v>1</v>
      </c>
      <c r="I211" s="109" t="s">
        <v>118</v>
      </c>
      <c r="J211" s="33">
        <v>54</v>
      </c>
      <c r="K211" s="33">
        <v>90</v>
      </c>
      <c r="L211" s="34">
        <f t="shared" si="67"/>
        <v>54</v>
      </c>
      <c r="M211" s="34">
        <f t="shared" si="68"/>
        <v>90</v>
      </c>
      <c r="N211" s="34">
        <f t="shared" si="69"/>
        <v>144</v>
      </c>
      <c r="O211" s="37"/>
      <c r="P211" s="3"/>
    </row>
    <row r="212" spans="1:16" s="4" customFormat="1" x14ac:dyDescent="0.25">
      <c r="A212" s="36">
        <f>IF(I212&lt;&gt;"",1+MAX($A$40:A211),"")</f>
        <v>128</v>
      </c>
      <c r="B212" s="27"/>
      <c r="C212" s="27"/>
      <c r="D212" s="28"/>
      <c r="E212" s="111" t="s">
        <v>155</v>
      </c>
      <c r="F212" s="108">
        <v>1</v>
      </c>
      <c r="G212" s="38">
        <f t="shared" si="71"/>
        <v>0</v>
      </c>
      <c r="H212" s="31">
        <f t="shared" si="72"/>
        <v>1</v>
      </c>
      <c r="I212" s="109" t="s">
        <v>118</v>
      </c>
      <c r="J212" s="33">
        <v>54</v>
      </c>
      <c r="K212" s="33">
        <v>90</v>
      </c>
      <c r="L212" s="34">
        <f t="shared" si="67"/>
        <v>54</v>
      </c>
      <c r="M212" s="34">
        <f t="shared" si="68"/>
        <v>90</v>
      </c>
      <c r="N212" s="34">
        <f t="shared" si="69"/>
        <v>144</v>
      </c>
      <c r="O212" s="37"/>
      <c r="P212" s="3"/>
    </row>
    <row r="213" spans="1:16" s="4" customFormat="1" x14ac:dyDescent="0.25">
      <c r="A213" s="36">
        <f>IF(I213&lt;&gt;"",1+MAX($A$40:A212),"")</f>
        <v>129</v>
      </c>
      <c r="B213" s="27"/>
      <c r="C213" s="27"/>
      <c r="D213" s="28"/>
      <c r="E213" s="111" t="s">
        <v>156</v>
      </c>
      <c r="F213" s="108">
        <v>9</v>
      </c>
      <c r="G213" s="38">
        <f t="shared" si="71"/>
        <v>0</v>
      </c>
      <c r="H213" s="31">
        <f t="shared" si="72"/>
        <v>9</v>
      </c>
      <c r="I213" s="109" t="s">
        <v>118</v>
      </c>
      <c r="J213" s="33">
        <v>56</v>
      </c>
      <c r="K213" s="33">
        <v>92</v>
      </c>
      <c r="L213" s="34">
        <f t="shared" si="67"/>
        <v>504</v>
      </c>
      <c r="M213" s="34">
        <f t="shared" si="68"/>
        <v>828</v>
      </c>
      <c r="N213" s="34">
        <f t="shared" si="69"/>
        <v>1332</v>
      </c>
      <c r="O213" s="37"/>
      <c r="P213" s="3"/>
    </row>
    <row r="214" spans="1:16" s="4" customFormat="1" x14ac:dyDescent="0.25">
      <c r="A214" s="36">
        <f>IF(I214&lt;&gt;"",1+MAX($A$40:A213),"")</f>
        <v>130</v>
      </c>
      <c r="B214" s="27"/>
      <c r="C214" s="27"/>
      <c r="D214" s="28"/>
      <c r="E214" s="111" t="s">
        <v>157</v>
      </c>
      <c r="F214" s="108">
        <v>1</v>
      </c>
      <c r="G214" s="38">
        <f t="shared" si="71"/>
        <v>0</v>
      </c>
      <c r="H214" s="31">
        <f t="shared" si="72"/>
        <v>1</v>
      </c>
      <c r="I214" s="109" t="s">
        <v>118</v>
      </c>
      <c r="J214" s="33">
        <v>78</v>
      </c>
      <c r="K214" s="33">
        <v>132</v>
      </c>
      <c r="L214" s="34">
        <f t="shared" si="67"/>
        <v>78</v>
      </c>
      <c r="M214" s="34">
        <f t="shared" si="68"/>
        <v>132</v>
      </c>
      <c r="N214" s="34">
        <f t="shared" si="69"/>
        <v>210</v>
      </c>
      <c r="O214" s="37"/>
      <c r="P214" s="3"/>
    </row>
    <row r="215" spans="1:16" s="4" customFormat="1" x14ac:dyDescent="0.25">
      <c r="A215" s="36">
        <f>IF(I215&lt;&gt;"",1+MAX($A$40:A214),"")</f>
        <v>131</v>
      </c>
      <c r="B215" s="27"/>
      <c r="C215" s="27"/>
      <c r="D215" s="28"/>
      <c r="E215" s="111" t="s">
        <v>158</v>
      </c>
      <c r="F215" s="108">
        <v>1</v>
      </c>
      <c r="G215" s="38">
        <f t="shared" si="71"/>
        <v>0</v>
      </c>
      <c r="H215" s="31">
        <f t="shared" si="72"/>
        <v>1</v>
      </c>
      <c r="I215" s="109" t="s">
        <v>118</v>
      </c>
      <c r="J215" s="33">
        <v>116</v>
      </c>
      <c r="K215" s="33">
        <v>140</v>
      </c>
      <c r="L215" s="34">
        <f t="shared" si="67"/>
        <v>116</v>
      </c>
      <c r="M215" s="34">
        <f t="shared" si="68"/>
        <v>140</v>
      </c>
      <c r="N215" s="34">
        <f t="shared" si="69"/>
        <v>256</v>
      </c>
      <c r="O215" s="37"/>
      <c r="P215" s="3"/>
    </row>
    <row r="216" spans="1:16" s="4" customFormat="1" x14ac:dyDescent="0.25">
      <c r="A216" s="36">
        <f>IF(I216&lt;&gt;"",1+MAX($A$40:A215),"")</f>
        <v>132</v>
      </c>
      <c r="B216" s="27"/>
      <c r="C216" s="27"/>
      <c r="D216" s="28"/>
      <c r="E216" s="111" t="s">
        <v>159</v>
      </c>
      <c r="F216" s="108">
        <v>1</v>
      </c>
      <c r="G216" s="38">
        <f t="shared" si="71"/>
        <v>0</v>
      </c>
      <c r="H216" s="31">
        <f t="shared" si="72"/>
        <v>1</v>
      </c>
      <c r="I216" s="109" t="s">
        <v>118</v>
      </c>
      <c r="J216" s="33">
        <v>189</v>
      </c>
      <c r="K216" s="33">
        <v>136</v>
      </c>
      <c r="L216" s="34">
        <f t="shared" si="67"/>
        <v>189</v>
      </c>
      <c r="M216" s="34">
        <f t="shared" si="68"/>
        <v>136</v>
      </c>
      <c r="N216" s="34">
        <f t="shared" si="69"/>
        <v>325</v>
      </c>
      <c r="O216" s="37"/>
      <c r="P216" s="3"/>
    </row>
    <row r="217" spans="1:16" s="4" customFormat="1" x14ac:dyDescent="0.2">
      <c r="A217" s="36" t="str">
        <f>IF(I217&lt;&gt;"",1+MAX($A$40:A216),"")</f>
        <v/>
      </c>
      <c r="B217" s="27"/>
      <c r="C217" s="27"/>
      <c r="D217" s="28"/>
      <c r="E217" s="98" t="s">
        <v>211</v>
      </c>
      <c r="F217" s="108"/>
      <c r="G217" s="108"/>
      <c r="H217" s="108"/>
      <c r="I217" s="109"/>
      <c r="J217" s="33"/>
      <c r="K217" s="33"/>
      <c r="L217" s="34" t="str">
        <f t="shared" si="67"/>
        <v/>
      </c>
      <c r="M217" s="34" t="str">
        <f t="shared" si="68"/>
        <v/>
      </c>
      <c r="N217" s="34" t="str">
        <f t="shared" si="69"/>
        <v/>
      </c>
      <c r="O217" s="37"/>
      <c r="P217" s="3"/>
    </row>
    <row r="218" spans="1:16" s="4" customFormat="1" x14ac:dyDescent="0.25">
      <c r="A218" s="36">
        <f>IF(I218&lt;&gt;"",1+MAX($A$40:A217),"")</f>
        <v>133</v>
      </c>
      <c r="B218" s="27"/>
      <c r="C218" s="27"/>
      <c r="D218" s="28"/>
      <c r="E218" s="111" t="s">
        <v>211</v>
      </c>
      <c r="F218" s="108">
        <v>712</v>
      </c>
      <c r="G218" s="38">
        <v>0.1</v>
      </c>
      <c r="H218" s="31">
        <f t="shared" ref="H218" si="73">IF(F218=0,"",F218*(1+G218))</f>
        <v>783.2</v>
      </c>
      <c r="I218" s="109" t="s">
        <v>87</v>
      </c>
      <c r="J218" s="33">
        <v>0.87</v>
      </c>
      <c r="K218" s="33">
        <v>1.9</v>
      </c>
      <c r="L218" s="34">
        <f t="shared" si="67"/>
        <v>681.38400000000001</v>
      </c>
      <c r="M218" s="34">
        <f t="shared" si="68"/>
        <v>1488.08</v>
      </c>
      <c r="N218" s="34">
        <f t="shared" si="69"/>
        <v>2169.4639999999999</v>
      </c>
      <c r="O218" s="37"/>
      <c r="P218" s="3"/>
    </row>
    <row r="219" spans="1:16" s="4" customFormat="1" ht="18" customHeight="1" x14ac:dyDescent="0.2">
      <c r="A219" s="59" t="str">
        <f>IF(I219&lt;&gt;"",1+MAX($A$40:A218),"")</f>
        <v/>
      </c>
      <c r="B219" s="60"/>
      <c r="C219" s="60"/>
      <c r="D219" s="61" t="s">
        <v>66</v>
      </c>
      <c r="E219" s="62" t="s">
        <v>67</v>
      </c>
      <c r="F219" s="60"/>
      <c r="G219" s="67"/>
      <c r="H219" s="68"/>
      <c r="I219" s="60"/>
      <c r="J219" s="65"/>
      <c r="K219" s="65"/>
      <c r="L219" s="65"/>
      <c r="M219" s="65"/>
      <c r="N219" s="69"/>
      <c r="O219" s="66">
        <f>SUM(N220:N231)</f>
        <v>18581.52</v>
      </c>
      <c r="P219" s="3"/>
    </row>
    <row r="220" spans="1:16" s="4" customFormat="1" x14ac:dyDescent="0.25">
      <c r="A220" s="36">
        <f>IF(I220&lt;&gt;"",1+MAX($A$40:A219),"")</f>
        <v>134</v>
      </c>
      <c r="B220" s="27"/>
      <c r="C220" s="27"/>
      <c r="D220" s="28"/>
      <c r="E220" s="111" t="s">
        <v>212</v>
      </c>
      <c r="F220" s="108">
        <v>99</v>
      </c>
      <c r="G220" s="38">
        <v>0.1</v>
      </c>
      <c r="H220" s="31">
        <f t="shared" ref="H220:H223" si="74">IF(F220=0,"",F220*(1+G220))</f>
        <v>108.9</v>
      </c>
      <c r="I220" s="109" t="s">
        <v>93</v>
      </c>
      <c r="J220" s="33">
        <v>66.3</v>
      </c>
      <c r="K220" s="33">
        <v>20.5</v>
      </c>
      <c r="L220" s="34">
        <f t="shared" ref="L220:L231" si="75">IF(F220=0,"",J220*H220)</f>
        <v>7220.07</v>
      </c>
      <c r="M220" s="34">
        <f t="shared" ref="M220:M231" si="76">IF(F220=0,"",K220*H220)</f>
        <v>2232.4500000000003</v>
      </c>
      <c r="N220" s="34">
        <f t="shared" ref="N220:N231" si="77">IF(F220=0,"",L220+M220)</f>
        <v>9452.52</v>
      </c>
      <c r="O220" s="37"/>
      <c r="P220" s="3"/>
    </row>
    <row r="221" spans="1:16" s="4" customFormat="1" x14ac:dyDescent="0.25">
      <c r="A221" s="36">
        <f>IF(I221&lt;&gt;"",1+MAX($A$40:A220),"")</f>
        <v>135</v>
      </c>
      <c r="B221" s="27"/>
      <c r="C221" s="27"/>
      <c r="D221" s="28"/>
      <c r="E221" s="111" t="s">
        <v>213</v>
      </c>
      <c r="F221" s="108">
        <v>1</v>
      </c>
      <c r="G221" s="38">
        <f t="shared" ref="G221:G223" si="78">IF(F221=0,"",0)</f>
        <v>0</v>
      </c>
      <c r="H221" s="31">
        <f t="shared" si="74"/>
        <v>1</v>
      </c>
      <c r="I221" s="109" t="s">
        <v>118</v>
      </c>
      <c r="J221" s="33">
        <v>385</v>
      </c>
      <c r="K221" s="33">
        <v>140</v>
      </c>
      <c r="L221" s="34">
        <f t="shared" si="75"/>
        <v>385</v>
      </c>
      <c r="M221" s="34">
        <f t="shared" si="76"/>
        <v>140</v>
      </c>
      <c r="N221" s="34">
        <f t="shared" si="77"/>
        <v>525</v>
      </c>
      <c r="O221" s="37"/>
      <c r="P221" s="3"/>
    </row>
    <row r="222" spans="1:16" s="4" customFormat="1" x14ac:dyDescent="0.25">
      <c r="A222" s="36">
        <f>IF(I222&lt;&gt;"",1+MAX($A$40:A221),"")</f>
        <v>136</v>
      </c>
      <c r="B222" s="27"/>
      <c r="C222" s="27"/>
      <c r="D222" s="28"/>
      <c r="E222" s="111" t="s">
        <v>214</v>
      </c>
      <c r="F222" s="108">
        <v>1</v>
      </c>
      <c r="G222" s="38">
        <f t="shared" si="78"/>
        <v>0</v>
      </c>
      <c r="H222" s="31">
        <f t="shared" si="74"/>
        <v>1</v>
      </c>
      <c r="I222" s="109" t="s">
        <v>118</v>
      </c>
      <c r="J222" s="33">
        <v>2210</v>
      </c>
      <c r="K222" s="33">
        <v>850</v>
      </c>
      <c r="L222" s="34">
        <f t="shared" si="75"/>
        <v>2210</v>
      </c>
      <c r="M222" s="34">
        <f t="shared" si="76"/>
        <v>850</v>
      </c>
      <c r="N222" s="34">
        <f t="shared" si="77"/>
        <v>3060</v>
      </c>
      <c r="O222" s="37"/>
      <c r="P222" s="3"/>
    </row>
    <row r="223" spans="1:16" s="4" customFormat="1" x14ac:dyDescent="0.25">
      <c r="A223" s="36">
        <f>IF(I223&lt;&gt;"",1+MAX($A$40:A222),"")</f>
        <v>137</v>
      </c>
      <c r="B223" s="27"/>
      <c r="C223" s="27"/>
      <c r="D223" s="28"/>
      <c r="E223" s="111" t="s">
        <v>215</v>
      </c>
      <c r="F223" s="108">
        <v>1</v>
      </c>
      <c r="G223" s="38">
        <f t="shared" si="78"/>
        <v>0</v>
      </c>
      <c r="H223" s="31">
        <f t="shared" si="74"/>
        <v>1</v>
      </c>
      <c r="I223" s="109" t="s">
        <v>118</v>
      </c>
      <c r="J223" s="33">
        <v>1630</v>
      </c>
      <c r="K223" s="33">
        <v>700</v>
      </c>
      <c r="L223" s="34">
        <f t="shared" si="75"/>
        <v>1630</v>
      </c>
      <c r="M223" s="34">
        <f t="shared" si="76"/>
        <v>700</v>
      </c>
      <c r="N223" s="34">
        <f t="shared" si="77"/>
        <v>2330</v>
      </c>
      <c r="O223" s="37"/>
      <c r="P223" s="3"/>
    </row>
    <row r="224" spans="1:16" s="4" customFormat="1" x14ac:dyDescent="0.25">
      <c r="A224" s="36" t="str">
        <f>IF(I224&lt;&gt;"",1+MAX($A$40:A223),"")</f>
        <v/>
      </c>
      <c r="B224" s="27"/>
      <c r="C224" s="27"/>
      <c r="D224" s="28"/>
      <c r="E224" s="115" t="s">
        <v>216</v>
      </c>
      <c r="F224" s="108"/>
      <c r="G224" s="108"/>
      <c r="H224" s="108"/>
      <c r="I224" s="109"/>
      <c r="J224" s="33"/>
      <c r="K224" s="33"/>
      <c r="L224" s="34" t="str">
        <f t="shared" si="75"/>
        <v/>
      </c>
      <c r="M224" s="34" t="str">
        <f t="shared" si="76"/>
        <v/>
      </c>
      <c r="N224" s="34" t="str">
        <f t="shared" si="77"/>
        <v/>
      </c>
      <c r="O224" s="37"/>
      <c r="P224" s="3"/>
    </row>
    <row r="225" spans="1:16384" s="4" customFormat="1" x14ac:dyDescent="0.25">
      <c r="A225" s="36">
        <f>IF(I225&lt;&gt;"",1+MAX($A$40:A224),"")</f>
        <v>138</v>
      </c>
      <c r="B225" s="27"/>
      <c r="C225" s="27"/>
      <c r="D225" s="28"/>
      <c r="E225" s="111" t="s">
        <v>217</v>
      </c>
      <c r="F225" s="108">
        <v>3</v>
      </c>
      <c r="G225" s="38">
        <f t="shared" ref="G225:G231" si="79">IF(F225=0,"",0)</f>
        <v>0</v>
      </c>
      <c r="H225" s="31">
        <f t="shared" ref="H225:H231" si="80">IF(F225=0,"",F225*(1+G225))</f>
        <v>3</v>
      </c>
      <c r="I225" s="109" t="s">
        <v>118</v>
      </c>
      <c r="J225" s="33">
        <v>285</v>
      </c>
      <c r="K225" s="33">
        <v>120</v>
      </c>
      <c r="L225" s="34">
        <f t="shared" si="75"/>
        <v>855</v>
      </c>
      <c r="M225" s="34">
        <f t="shared" si="76"/>
        <v>360</v>
      </c>
      <c r="N225" s="34">
        <f t="shared" si="77"/>
        <v>1215</v>
      </c>
      <c r="O225" s="37"/>
      <c r="P225" s="3"/>
    </row>
    <row r="226" spans="1:16384" s="4" customFormat="1" x14ac:dyDescent="0.25">
      <c r="A226" s="36">
        <f>IF(I226&lt;&gt;"",1+MAX($A$40:A225),"")</f>
        <v>139</v>
      </c>
      <c r="B226" s="27"/>
      <c r="C226" s="27"/>
      <c r="D226" s="28"/>
      <c r="E226" s="111" t="s">
        <v>218</v>
      </c>
      <c r="F226" s="108">
        <v>3</v>
      </c>
      <c r="G226" s="38">
        <f t="shared" si="79"/>
        <v>0</v>
      </c>
      <c r="H226" s="31">
        <f t="shared" si="80"/>
        <v>3</v>
      </c>
      <c r="I226" s="109" t="s">
        <v>118</v>
      </c>
      <c r="J226" s="33">
        <v>200</v>
      </c>
      <c r="K226" s="33">
        <v>80</v>
      </c>
      <c r="L226" s="34">
        <f t="shared" si="75"/>
        <v>600</v>
      </c>
      <c r="M226" s="34">
        <f t="shared" si="76"/>
        <v>240</v>
      </c>
      <c r="N226" s="34">
        <f t="shared" si="77"/>
        <v>840</v>
      </c>
      <c r="O226" s="37"/>
      <c r="P226" s="3"/>
    </row>
    <row r="227" spans="1:16384" s="4" customFormat="1" x14ac:dyDescent="0.25">
      <c r="A227" s="36">
        <f>IF(I227&lt;&gt;"",1+MAX($A$40:A226),"")</f>
        <v>140</v>
      </c>
      <c r="B227" s="27"/>
      <c r="C227" s="27"/>
      <c r="D227" s="28"/>
      <c r="E227" s="111" t="s">
        <v>219</v>
      </c>
      <c r="F227" s="108">
        <v>3</v>
      </c>
      <c r="G227" s="38">
        <f t="shared" si="79"/>
        <v>0</v>
      </c>
      <c r="H227" s="31">
        <f t="shared" si="80"/>
        <v>3</v>
      </c>
      <c r="I227" s="109" t="s">
        <v>118</v>
      </c>
      <c r="J227" s="33">
        <v>95</v>
      </c>
      <c r="K227" s="33">
        <v>40</v>
      </c>
      <c r="L227" s="34">
        <f t="shared" si="75"/>
        <v>285</v>
      </c>
      <c r="M227" s="34">
        <f t="shared" si="76"/>
        <v>120</v>
      </c>
      <c r="N227" s="34">
        <f t="shared" si="77"/>
        <v>405</v>
      </c>
      <c r="O227" s="37"/>
      <c r="P227" s="3"/>
    </row>
    <row r="228" spans="1:16384" s="4" customFormat="1" x14ac:dyDescent="0.25">
      <c r="A228" s="36">
        <f>IF(I228&lt;&gt;"",1+MAX($A$40:A227),"")</f>
        <v>141</v>
      </c>
      <c r="B228" s="27"/>
      <c r="C228" s="27"/>
      <c r="D228" s="28"/>
      <c r="E228" s="111" t="s">
        <v>220</v>
      </c>
      <c r="F228" s="108">
        <v>2</v>
      </c>
      <c r="G228" s="38">
        <f t="shared" si="79"/>
        <v>0</v>
      </c>
      <c r="H228" s="31">
        <f t="shared" si="80"/>
        <v>2</v>
      </c>
      <c r="I228" s="109" t="s">
        <v>118</v>
      </c>
      <c r="J228" s="33">
        <v>95</v>
      </c>
      <c r="K228" s="33">
        <v>40</v>
      </c>
      <c r="L228" s="34">
        <f t="shared" si="75"/>
        <v>190</v>
      </c>
      <c r="M228" s="34">
        <f t="shared" si="76"/>
        <v>80</v>
      </c>
      <c r="N228" s="34">
        <f t="shared" si="77"/>
        <v>270</v>
      </c>
      <c r="O228" s="37"/>
      <c r="P228" s="3"/>
    </row>
    <row r="229" spans="1:16384" s="4" customFormat="1" x14ac:dyDescent="0.25">
      <c r="A229" s="36">
        <f>IF(I229&lt;&gt;"",1+MAX($A$40:A228),"")</f>
        <v>142</v>
      </c>
      <c r="B229" s="27"/>
      <c r="C229" s="27"/>
      <c r="D229" s="28"/>
      <c r="E229" s="111" t="s">
        <v>221</v>
      </c>
      <c r="F229" s="108">
        <v>2</v>
      </c>
      <c r="G229" s="38">
        <f t="shared" si="79"/>
        <v>0</v>
      </c>
      <c r="H229" s="31">
        <f t="shared" si="80"/>
        <v>2</v>
      </c>
      <c r="I229" s="109" t="s">
        <v>118</v>
      </c>
      <c r="J229" s="33">
        <v>32</v>
      </c>
      <c r="K229" s="33">
        <v>14</v>
      </c>
      <c r="L229" s="34">
        <f t="shared" si="75"/>
        <v>64</v>
      </c>
      <c r="M229" s="34">
        <f t="shared" si="76"/>
        <v>28</v>
      </c>
      <c r="N229" s="34">
        <f t="shared" si="77"/>
        <v>92</v>
      </c>
      <c r="O229" s="37"/>
      <c r="P229" s="3"/>
    </row>
    <row r="230" spans="1:16384" s="4" customFormat="1" x14ac:dyDescent="0.25">
      <c r="A230" s="36">
        <f>IF(I230&lt;&gt;"",1+MAX($A$40:A229),"")</f>
        <v>143</v>
      </c>
      <c r="B230" s="27"/>
      <c r="C230" s="27"/>
      <c r="D230" s="28"/>
      <c r="E230" s="111" t="s">
        <v>222</v>
      </c>
      <c r="F230" s="108">
        <v>2</v>
      </c>
      <c r="G230" s="38">
        <f t="shared" si="79"/>
        <v>0</v>
      </c>
      <c r="H230" s="31">
        <f t="shared" si="80"/>
        <v>2</v>
      </c>
      <c r="I230" s="109" t="s">
        <v>118</v>
      </c>
      <c r="J230" s="33">
        <v>64</v>
      </c>
      <c r="K230" s="33">
        <v>20</v>
      </c>
      <c r="L230" s="34">
        <f t="shared" si="75"/>
        <v>128</v>
      </c>
      <c r="M230" s="34">
        <f t="shared" si="76"/>
        <v>40</v>
      </c>
      <c r="N230" s="34">
        <f t="shared" si="77"/>
        <v>168</v>
      </c>
      <c r="O230" s="37"/>
      <c r="P230" s="3"/>
    </row>
    <row r="231" spans="1:16384" s="4" customFormat="1" x14ac:dyDescent="0.25">
      <c r="A231" s="36">
        <f>IF(I231&lt;&gt;"",1+MAX($A$40:A230),"")</f>
        <v>144</v>
      </c>
      <c r="B231" s="27"/>
      <c r="C231" s="27"/>
      <c r="D231" s="28"/>
      <c r="E231" s="111" t="s">
        <v>223</v>
      </c>
      <c r="F231" s="108">
        <v>2</v>
      </c>
      <c r="G231" s="38">
        <f t="shared" si="79"/>
        <v>0</v>
      </c>
      <c r="H231" s="31">
        <f t="shared" si="80"/>
        <v>2</v>
      </c>
      <c r="I231" s="109" t="s">
        <v>118</v>
      </c>
      <c r="J231" s="33">
        <v>80</v>
      </c>
      <c r="K231" s="33">
        <v>32</v>
      </c>
      <c r="L231" s="34">
        <f t="shared" si="75"/>
        <v>160</v>
      </c>
      <c r="M231" s="34">
        <f t="shared" si="76"/>
        <v>64</v>
      </c>
      <c r="N231" s="34">
        <f t="shared" si="77"/>
        <v>224</v>
      </c>
      <c r="O231" s="37"/>
      <c r="P231" s="3"/>
    </row>
    <row r="232" spans="1:16384" s="4" customFormat="1" ht="18" customHeight="1" x14ac:dyDescent="0.2">
      <c r="A232" s="59" t="str">
        <f>IF(I232&lt;&gt;"",1+MAX($A$40:A231),"")</f>
        <v/>
      </c>
      <c r="B232" s="60"/>
      <c r="C232" s="60"/>
      <c r="D232" s="61" t="s">
        <v>68</v>
      </c>
      <c r="E232" s="62" t="s">
        <v>69</v>
      </c>
      <c r="F232" s="60"/>
      <c r="G232" s="67"/>
      <c r="H232" s="68"/>
      <c r="I232" s="60"/>
      <c r="J232" s="65"/>
      <c r="K232" s="65"/>
      <c r="L232" s="65"/>
      <c r="M232" s="65"/>
      <c r="N232" s="69"/>
      <c r="O232" s="66">
        <f>SUM(N233:N237)</f>
        <v>12246</v>
      </c>
      <c r="P232" s="3"/>
    </row>
    <row r="233" spans="1:16384" s="4" customFormat="1" x14ac:dyDescent="0.25">
      <c r="A233" s="36">
        <f>IF(I233&lt;&gt;"",1+MAX($A$40:A232),"")</f>
        <v>145</v>
      </c>
      <c r="B233" s="27"/>
      <c r="C233" s="27"/>
      <c r="D233" s="28"/>
      <c r="E233" s="111" t="s">
        <v>224</v>
      </c>
      <c r="F233" s="108">
        <v>1</v>
      </c>
      <c r="G233" s="38">
        <f t="shared" ref="G233:G237" si="81">IF(F233=0,"",0)</f>
        <v>0</v>
      </c>
      <c r="H233" s="31">
        <f t="shared" ref="H233:H237" si="82">IF(F233=0,"",F233*(1+G233))</f>
        <v>1</v>
      </c>
      <c r="I233" s="109" t="s">
        <v>118</v>
      </c>
      <c r="J233" s="33">
        <v>2036</v>
      </c>
      <c r="K233" s="33">
        <v>560</v>
      </c>
      <c r="L233" s="34">
        <f t="shared" ref="L233:L237" si="83">IF(F233=0,"",J233*H233)</f>
        <v>2036</v>
      </c>
      <c r="M233" s="34">
        <f t="shared" ref="M233:M237" si="84">IF(F233=0,"",K233*H233)</f>
        <v>560</v>
      </c>
      <c r="N233" s="34">
        <f t="shared" ref="N233:N237" si="85">IF(F233=0,"",L233+M233)</f>
        <v>2596</v>
      </c>
      <c r="O233" s="37"/>
      <c r="P233" s="3"/>
    </row>
    <row r="234" spans="1:16384" s="4" customFormat="1" x14ac:dyDescent="0.25">
      <c r="A234" s="36">
        <f>IF(I234&lt;&gt;"",1+MAX($A$40:A233),"")</f>
        <v>146</v>
      </c>
      <c r="B234" s="27"/>
      <c r="C234" s="27"/>
      <c r="D234" s="28"/>
      <c r="E234" s="111" t="s">
        <v>225</v>
      </c>
      <c r="F234" s="108">
        <v>1</v>
      </c>
      <c r="G234" s="38">
        <f t="shared" si="81"/>
        <v>0</v>
      </c>
      <c r="H234" s="31">
        <f t="shared" si="82"/>
        <v>1</v>
      </c>
      <c r="I234" s="109" t="s">
        <v>118</v>
      </c>
      <c r="J234" s="33">
        <v>1585</v>
      </c>
      <c r="K234" s="33">
        <v>480</v>
      </c>
      <c r="L234" s="34">
        <f t="shared" si="83"/>
        <v>1585</v>
      </c>
      <c r="M234" s="34">
        <f t="shared" si="84"/>
        <v>480</v>
      </c>
      <c r="N234" s="34">
        <f t="shared" si="85"/>
        <v>2065</v>
      </c>
      <c r="O234" s="37"/>
      <c r="P234" s="3"/>
    </row>
    <row r="235" spans="1:16384" s="4" customFormat="1" x14ac:dyDescent="0.25">
      <c r="A235" s="36">
        <f>IF(I235&lt;&gt;"",1+MAX($A$40:A234),"")</f>
        <v>147</v>
      </c>
      <c r="B235" s="27"/>
      <c r="C235" s="27"/>
      <c r="D235" s="28"/>
      <c r="E235" s="111" t="s">
        <v>226</v>
      </c>
      <c r="F235" s="108">
        <v>1</v>
      </c>
      <c r="G235" s="38">
        <f t="shared" si="81"/>
        <v>0</v>
      </c>
      <c r="H235" s="31">
        <f t="shared" si="82"/>
        <v>1</v>
      </c>
      <c r="I235" s="109" t="s">
        <v>118</v>
      </c>
      <c r="J235" s="33">
        <v>3320</v>
      </c>
      <c r="K235" s="33">
        <v>1120</v>
      </c>
      <c r="L235" s="34">
        <f t="shared" si="83"/>
        <v>3320</v>
      </c>
      <c r="M235" s="34">
        <f t="shared" si="84"/>
        <v>1120</v>
      </c>
      <c r="N235" s="34">
        <f t="shared" si="85"/>
        <v>4440</v>
      </c>
      <c r="O235" s="37"/>
      <c r="P235" s="3"/>
    </row>
    <row r="236" spans="1:16384" s="4" customFormat="1" x14ac:dyDescent="0.25">
      <c r="A236" s="36">
        <f>IF(I236&lt;&gt;"",1+MAX($A$40:A235),"")</f>
        <v>148</v>
      </c>
      <c r="B236" s="27"/>
      <c r="C236" s="27"/>
      <c r="D236" s="28"/>
      <c r="E236" s="111" t="s">
        <v>227</v>
      </c>
      <c r="F236" s="108">
        <v>1</v>
      </c>
      <c r="G236" s="38">
        <f t="shared" si="81"/>
        <v>0</v>
      </c>
      <c r="H236" s="31">
        <f t="shared" si="82"/>
        <v>1</v>
      </c>
      <c r="I236" s="109" t="s">
        <v>118</v>
      </c>
      <c r="J236" s="33">
        <v>960</v>
      </c>
      <c r="K236" s="33">
        <v>400</v>
      </c>
      <c r="L236" s="34">
        <f t="shared" si="83"/>
        <v>960</v>
      </c>
      <c r="M236" s="34">
        <f t="shared" si="84"/>
        <v>400</v>
      </c>
      <c r="N236" s="34">
        <f t="shared" si="85"/>
        <v>1360</v>
      </c>
      <c r="O236" s="37"/>
      <c r="P236" s="3"/>
    </row>
    <row r="237" spans="1:16384" s="4" customFormat="1" x14ac:dyDescent="0.25">
      <c r="A237" s="36">
        <f>IF(I237&lt;&gt;"",1+MAX($A$40:A236),"")</f>
        <v>149</v>
      </c>
      <c r="B237" s="27"/>
      <c r="C237" s="27"/>
      <c r="D237" s="28"/>
      <c r="E237" s="111" t="s">
        <v>228</v>
      </c>
      <c r="F237" s="108">
        <v>1</v>
      </c>
      <c r="G237" s="38">
        <f t="shared" si="81"/>
        <v>0</v>
      </c>
      <c r="H237" s="31">
        <f t="shared" si="82"/>
        <v>1</v>
      </c>
      <c r="I237" s="109" t="s">
        <v>118</v>
      </c>
      <c r="J237" s="33">
        <v>1400</v>
      </c>
      <c r="K237" s="33">
        <v>385</v>
      </c>
      <c r="L237" s="34">
        <f t="shared" si="83"/>
        <v>1400</v>
      </c>
      <c r="M237" s="34">
        <f t="shared" si="84"/>
        <v>385</v>
      </c>
      <c r="N237" s="34">
        <f t="shared" si="85"/>
        <v>1785</v>
      </c>
      <c r="O237" s="37"/>
      <c r="P237" s="3"/>
    </row>
    <row r="238" spans="1:16384" s="4" customFormat="1" ht="18" customHeight="1" x14ac:dyDescent="0.2">
      <c r="A238" s="59" t="str">
        <f>IF(I238&lt;&gt;"",1+MAX($A$40:A237),"")</f>
        <v/>
      </c>
      <c r="B238" s="60"/>
      <c r="C238" s="60"/>
      <c r="D238" s="61" t="s">
        <v>35</v>
      </c>
      <c r="E238" s="62" t="s">
        <v>34</v>
      </c>
      <c r="F238" s="60"/>
      <c r="G238" s="67"/>
      <c r="H238" s="68"/>
      <c r="I238" s="60"/>
      <c r="J238" s="65"/>
      <c r="K238" s="65"/>
      <c r="L238" s="65"/>
      <c r="M238" s="65"/>
      <c r="N238" s="69"/>
      <c r="O238" s="99">
        <f>SUM(N239:N252)</f>
        <v>56822.959340000001</v>
      </c>
      <c r="P238" s="100"/>
      <c r="Q238" s="100"/>
      <c r="R238" s="100"/>
      <c r="S238" s="101"/>
      <c r="T238" s="102"/>
      <c r="U238" s="100"/>
      <c r="V238" s="103"/>
      <c r="W238" s="104"/>
      <c r="X238" s="100"/>
      <c r="Y238" s="105"/>
      <c r="Z238" s="105"/>
      <c r="AA238" s="105"/>
      <c r="AB238" s="105"/>
      <c r="AC238" s="106"/>
      <c r="AD238" s="107"/>
      <c r="AE238" s="100"/>
      <c r="AF238" s="100"/>
      <c r="AG238" s="100"/>
      <c r="AH238" s="101"/>
      <c r="AI238" s="102"/>
      <c r="AJ238" s="100"/>
      <c r="AK238" s="103"/>
      <c r="AL238" s="104"/>
      <c r="AM238" s="100"/>
      <c r="AN238" s="105"/>
      <c r="AO238" s="105"/>
      <c r="AP238" s="105"/>
      <c r="AQ238" s="105"/>
      <c r="AR238" s="106"/>
      <c r="AS238" s="107"/>
      <c r="AT238" s="100"/>
      <c r="AU238" s="100"/>
      <c r="AV238" s="100"/>
      <c r="AW238" s="101"/>
      <c r="AX238" s="102"/>
      <c r="AY238" s="100"/>
      <c r="AZ238" s="103"/>
      <c r="BA238" s="104"/>
      <c r="BB238" s="100"/>
      <c r="BC238" s="105"/>
      <c r="BD238" s="105"/>
      <c r="BE238" s="105"/>
      <c r="BF238" s="105"/>
      <c r="BG238" s="106"/>
      <c r="BH238" s="107"/>
      <c r="BI238" s="100"/>
      <c r="BJ238" s="100"/>
      <c r="BK238" s="100"/>
      <c r="BL238" s="101"/>
      <c r="BM238" s="102"/>
      <c r="BN238" s="100"/>
      <c r="BO238" s="103"/>
      <c r="BP238" s="104"/>
      <c r="BQ238" s="100"/>
      <c r="BR238" s="105"/>
      <c r="BS238" s="105"/>
      <c r="BT238" s="105"/>
      <c r="BU238" s="105"/>
      <c r="BV238" s="106"/>
      <c r="BW238" s="107"/>
      <c r="BX238" s="100"/>
      <c r="BY238" s="100"/>
      <c r="BZ238" s="100"/>
      <c r="CA238" s="101"/>
      <c r="CB238" s="102"/>
      <c r="CC238" s="100"/>
      <c r="CD238" s="103"/>
      <c r="CE238" s="104"/>
      <c r="CF238" s="100"/>
      <c r="CG238" s="105"/>
      <c r="CH238" s="105"/>
      <c r="CI238" s="105"/>
      <c r="CJ238" s="105"/>
      <c r="CK238" s="106"/>
      <c r="CL238" s="107"/>
      <c r="CM238" s="100"/>
      <c r="CN238" s="100"/>
      <c r="CO238" s="100"/>
      <c r="CP238" s="101"/>
      <c r="CQ238" s="102"/>
      <c r="CR238" s="100"/>
      <c r="CS238" s="103"/>
      <c r="CT238" s="104"/>
      <c r="CU238" s="100"/>
      <c r="CV238" s="105"/>
      <c r="CW238" s="105"/>
      <c r="CX238" s="105"/>
      <c r="CY238" s="105"/>
      <c r="CZ238" s="106"/>
      <c r="DA238" s="107"/>
      <c r="DB238" s="100"/>
      <c r="DC238" s="100"/>
      <c r="DD238" s="100"/>
      <c r="DE238" s="101"/>
      <c r="DF238" s="102"/>
      <c r="DG238" s="100"/>
      <c r="DH238" s="103"/>
      <c r="DI238" s="104"/>
      <c r="DJ238" s="100"/>
      <c r="DK238" s="105"/>
      <c r="DL238" s="105"/>
      <c r="DM238" s="105"/>
      <c r="DN238" s="105"/>
      <c r="DO238" s="106"/>
      <c r="DP238" s="107"/>
      <c r="DQ238" s="100"/>
      <c r="DR238" s="100"/>
      <c r="DS238" s="100"/>
      <c r="DT238" s="101"/>
      <c r="DU238" s="102"/>
      <c r="DV238" s="100"/>
      <c r="DW238" s="103"/>
      <c r="DX238" s="104"/>
      <c r="DY238" s="100"/>
      <c r="DZ238" s="105"/>
      <c r="EA238" s="105"/>
      <c r="EB238" s="105"/>
      <c r="EC238" s="105"/>
      <c r="ED238" s="106"/>
      <c r="EE238" s="107"/>
      <c r="EF238" s="100"/>
      <c r="EG238" s="100"/>
      <c r="EH238" s="100"/>
      <c r="EI238" s="101"/>
      <c r="EJ238" s="102"/>
      <c r="EK238" s="100"/>
      <c r="EL238" s="103"/>
      <c r="EM238" s="104"/>
      <c r="EN238" s="100"/>
      <c r="EO238" s="105"/>
      <c r="EP238" s="105"/>
      <c r="EQ238" s="105"/>
      <c r="ER238" s="105"/>
      <c r="ES238" s="106"/>
      <c r="ET238" s="107"/>
      <c r="EU238" s="100"/>
      <c r="EV238" s="100"/>
      <c r="EW238" s="100"/>
      <c r="EX238" s="101"/>
      <c r="EY238" s="102"/>
      <c r="EZ238" s="100"/>
      <c r="FA238" s="103"/>
      <c r="FB238" s="104"/>
      <c r="FC238" s="100"/>
      <c r="FD238" s="105"/>
      <c r="FE238" s="105"/>
      <c r="FF238" s="105"/>
      <c r="FG238" s="105"/>
      <c r="FH238" s="106"/>
      <c r="FI238" s="107"/>
      <c r="FJ238" s="100"/>
      <c r="FK238" s="100"/>
      <c r="FL238" s="100"/>
      <c r="FM238" s="101"/>
      <c r="FN238" s="102"/>
      <c r="FO238" s="100"/>
      <c r="FP238" s="103"/>
      <c r="FQ238" s="104"/>
      <c r="FR238" s="100"/>
      <c r="FS238" s="105"/>
      <c r="FT238" s="105"/>
      <c r="FU238" s="105"/>
      <c r="FV238" s="105"/>
      <c r="FW238" s="106"/>
      <c r="FX238" s="107"/>
      <c r="FY238" s="100"/>
      <c r="FZ238" s="100"/>
      <c r="GA238" s="100"/>
      <c r="GB238" s="101"/>
      <c r="GC238" s="102"/>
      <c r="GD238" s="100"/>
      <c r="GE238" s="103"/>
      <c r="GF238" s="104"/>
      <c r="GG238" s="100"/>
      <c r="GH238" s="105"/>
      <c r="GI238" s="105"/>
      <c r="GJ238" s="105"/>
      <c r="GK238" s="105"/>
      <c r="GL238" s="106"/>
      <c r="GM238" s="107"/>
      <c r="GN238" s="100"/>
      <c r="GO238" s="100"/>
      <c r="GP238" s="100"/>
      <c r="GQ238" s="101"/>
      <c r="GR238" s="102"/>
      <c r="GS238" s="100"/>
      <c r="GT238" s="103"/>
      <c r="GU238" s="104"/>
      <c r="GV238" s="100"/>
      <c r="GW238" s="105"/>
      <c r="GX238" s="105"/>
      <c r="GY238" s="105"/>
      <c r="GZ238" s="105"/>
      <c r="HA238" s="106"/>
      <c r="HB238" s="107"/>
      <c r="HC238" s="100"/>
      <c r="HD238" s="100"/>
      <c r="HE238" s="100"/>
      <c r="HF238" s="101"/>
      <c r="HG238" s="102"/>
      <c r="HH238" s="100"/>
      <c r="HI238" s="103"/>
      <c r="HJ238" s="104"/>
      <c r="HK238" s="100"/>
      <c r="HL238" s="105"/>
      <c r="HM238" s="105"/>
      <c r="HN238" s="105"/>
      <c r="HO238" s="105"/>
      <c r="HP238" s="106"/>
      <c r="HQ238" s="107"/>
      <c r="HR238" s="100"/>
      <c r="HS238" s="100"/>
      <c r="HT238" s="100"/>
      <c r="HU238" s="101"/>
      <c r="HV238" s="102"/>
      <c r="HW238" s="100"/>
      <c r="HX238" s="103"/>
      <c r="HY238" s="104"/>
      <c r="HZ238" s="100"/>
      <c r="IA238" s="105"/>
      <c r="IB238" s="105"/>
      <c r="IC238" s="105"/>
      <c r="ID238" s="105"/>
      <c r="IE238" s="106"/>
      <c r="IF238" s="107"/>
      <c r="IG238" s="100"/>
      <c r="IH238" s="100"/>
      <c r="II238" s="100"/>
      <c r="IJ238" s="101"/>
      <c r="IK238" s="102"/>
      <c r="IL238" s="100"/>
      <c r="IM238" s="103"/>
      <c r="IN238" s="104"/>
      <c r="IO238" s="100"/>
      <c r="IP238" s="105"/>
      <c r="IQ238" s="105"/>
      <c r="IR238" s="105"/>
      <c r="IS238" s="105"/>
      <c r="IT238" s="106"/>
      <c r="IU238" s="107"/>
      <c r="IV238" s="100"/>
      <c r="IW238" s="100"/>
      <c r="IX238" s="100"/>
      <c r="IY238" s="101"/>
      <c r="IZ238" s="102"/>
      <c r="JA238" s="100"/>
      <c r="JB238" s="103"/>
      <c r="JC238" s="104"/>
      <c r="JD238" s="100"/>
      <c r="JE238" s="105"/>
      <c r="JF238" s="105"/>
      <c r="JG238" s="105"/>
      <c r="JH238" s="105"/>
      <c r="JI238" s="106"/>
      <c r="JJ238" s="107"/>
      <c r="JK238" s="100"/>
      <c r="JL238" s="100"/>
      <c r="JM238" s="100"/>
      <c r="JN238" s="101"/>
      <c r="JO238" s="102"/>
      <c r="JP238" s="100"/>
      <c r="JQ238" s="103"/>
      <c r="JR238" s="104"/>
      <c r="JS238" s="100"/>
      <c r="JT238" s="105"/>
      <c r="JU238" s="105"/>
      <c r="JV238" s="105"/>
      <c r="JW238" s="105"/>
      <c r="JX238" s="106"/>
      <c r="JY238" s="107"/>
      <c r="JZ238" s="100"/>
      <c r="KA238" s="100"/>
      <c r="KB238" s="100"/>
      <c r="KC238" s="101"/>
      <c r="KD238" s="102"/>
      <c r="KE238" s="100"/>
      <c r="KF238" s="103"/>
      <c r="KG238" s="104"/>
      <c r="KH238" s="100"/>
      <c r="KI238" s="105"/>
      <c r="KJ238" s="105"/>
      <c r="KK238" s="105"/>
      <c r="KL238" s="105"/>
      <c r="KM238" s="106"/>
      <c r="KN238" s="107"/>
      <c r="KO238" s="100"/>
      <c r="KP238" s="100"/>
      <c r="KQ238" s="100"/>
      <c r="KR238" s="101"/>
      <c r="KS238" s="102"/>
      <c r="KT238" s="100"/>
      <c r="KU238" s="103"/>
      <c r="KV238" s="104"/>
      <c r="KW238" s="100"/>
      <c r="KX238" s="105"/>
      <c r="KY238" s="105"/>
      <c r="KZ238" s="105"/>
      <c r="LA238" s="105"/>
      <c r="LB238" s="106"/>
      <c r="LC238" s="107"/>
      <c r="LD238" s="100"/>
      <c r="LE238" s="100"/>
      <c r="LF238" s="100"/>
      <c r="LG238" s="101"/>
      <c r="LH238" s="102"/>
      <c r="LI238" s="100"/>
      <c r="LJ238" s="103"/>
      <c r="LK238" s="104"/>
      <c r="LL238" s="100"/>
      <c r="LM238" s="105"/>
      <c r="LN238" s="105"/>
      <c r="LO238" s="105"/>
      <c r="LP238" s="105"/>
      <c r="LQ238" s="106"/>
      <c r="LR238" s="107"/>
      <c r="LS238" s="100"/>
      <c r="LT238" s="100"/>
      <c r="LU238" s="100"/>
      <c r="LV238" s="101"/>
      <c r="LW238" s="102"/>
      <c r="LX238" s="100"/>
      <c r="LY238" s="103"/>
      <c r="LZ238" s="104"/>
      <c r="MA238" s="100"/>
      <c r="MB238" s="105"/>
      <c r="MC238" s="105"/>
      <c r="MD238" s="105"/>
      <c r="ME238" s="105"/>
      <c r="MF238" s="106"/>
      <c r="MG238" s="107"/>
      <c r="MH238" s="100"/>
      <c r="MI238" s="100"/>
      <c r="MJ238" s="100"/>
      <c r="MK238" s="101"/>
      <c r="ML238" s="102"/>
      <c r="MM238" s="100"/>
      <c r="MN238" s="103"/>
      <c r="MO238" s="104"/>
      <c r="MP238" s="100"/>
      <c r="MQ238" s="105"/>
      <c r="MR238" s="105"/>
      <c r="MS238" s="105"/>
      <c r="MT238" s="105"/>
      <c r="MU238" s="106"/>
      <c r="MV238" s="107"/>
      <c r="MW238" s="100"/>
      <c r="MX238" s="100"/>
      <c r="MY238" s="100"/>
      <c r="MZ238" s="101"/>
      <c r="NA238" s="102"/>
      <c r="NB238" s="100"/>
      <c r="NC238" s="103"/>
      <c r="ND238" s="104"/>
      <c r="NE238" s="100"/>
      <c r="NF238" s="105"/>
      <c r="NG238" s="105"/>
      <c r="NH238" s="105"/>
      <c r="NI238" s="105"/>
      <c r="NJ238" s="106"/>
      <c r="NK238" s="107"/>
      <c r="NL238" s="100"/>
      <c r="NM238" s="100"/>
      <c r="NN238" s="100"/>
      <c r="NO238" s="101"/>
      <c r="NP238" s="102"/>
      <c r="NQ238" s="100"/>
      <c r="NR238" s="103"/>
      <c r="NS238" s="104"/>
      <c r="NT238" s="100"/>
      <c r="NU238" s="105"/>
      <c r="NV238" s="105"/>
      <c r="NW238" s="105"/>
      <c r="NX238" s="105"/>
      <c r="NY238" s="106"/>
      <c r="NZ238" s="107"/>
      <c r="OA238" s="100"/>
      <c r="OB238" s="100"/>
      <c r="OC238" s="100"/>
      <c r="OD238" s="101"/>
      <c r="OE238" s="102"/>
      <c r="OF238" s="100"/>
      <c r="OG238" s="103"/>
      <c r="OH238" s="104"/>
      <c r="OI238" s="100"/>
      <c r="OJ238" s="105"/>
      <c r="OK238" s="105"/>
      <c r="OL238" s="105"/>
      <c r="OM238" s="105"/>
      <c r="ON238" s="106"/>
      <c r="OO238" s="107"/>
      <c r="OP238" s="100"/>
      <c r="OQ238" s="100"/>
      <c r="OR238" s="100"/>
      <c r="OS238" s="101"/>
      <c r="OT238" s="102"/>
      <c r="OU238" s="100"/>
      <c r="OV238" s="103"/>
      <c r="OW238" s="104"/>
      <c r="OX238" s="100"/>
      <c r="OY238" s="105"/>
      <c r="OZ238" s="105"/>
      <c r="PA238" s="105"/>
      <c r="PB238" s="105"/>
      <c r="PC238" s="106"/>
      <c r="PD238" s="107"/>
      <c r="PE238" s="100"/>
      <c r="PF238" s="100"/>
      <c r="PG238" s="100"/>
      <c r="PH238" s="101"/>
      <c r="PI238" s="102"/>
      <c r="PJ238" s="100"/>
      <c r="PK238" s="103"/>
      <c r="PL238" s="104"/>
      <c r="PM238" s="100"/>
      <c r="PN238" s="105"/>
      <c r="PO238" s="105"/>
      <c r="PP238" s="105"/>
      <c r="PQ238" s="105"/>
      <c r="PR238" s="106"/>
      <c r="PS238" s="107"/>
      <c r="PT238" s="100"/>
      <c r="PU238" s="100"/>
      <c r="PV238" s="100"/>
      <c r="PW238" s="101"/>
      <c r="PX238" s="102"/>
      <c r="PY238" s="100"/>
      <c r="PZ238" s="103"/>
      <c r="QA238" s="104"/>
      <c r="QB238" s="100"/>
      <c r="QC238" s="105"/>
      <c r="QD238" s="105"/>
      <c r="QE238" s="105"/>
      <c r="QF238" s="105"/>
      <c r="QG238" s="106"/>
      <c r="QH238" s="107"/>
      <c r="QI238" s="100"/>
      <c r="QJ238" s="100"/>
      <c r="QK238" s="100"/>
      <c r="QL238" s="101"/>
      <c r="QM238" s="102"/>
      <c r="QN238" s="100"/>
      <c r="QO238" s="103"/>
      <c r="QP238" s="104"/>
      <c r="QQ238" s="100"/>
      <c r="QR238" s="105"/>
      <c r="QS238" s="105"/>
      <c r="QT238" s="105"/>
      <c r="QU238" s="105"/>
      <c r="QV238" s="106"/>
      <c r="QW238" s="107"/>
      <c r="QX238" s="100"/>
      <c r="QY238" s="100"/>
      <c r="QZ238" s="100"/>
      <c r="RA238" s="101"/>
      <c r="RB238" s="102"/>
      <c r="RC238" s="100"/>
      <c r="RD238" s="103"/>
      <c r="RE238" s="104"/>
      <c r="RF238" s="100"/>
      <c r="RG238" s="105"/>
      <c r="RH238" s="105"/>
      <c r="RI238" s="105"/>
      <c r="RJ238" s="105"/>
      <c r="RK238" s="106"/>
      <c r="RL238" s="107"/>
      <c r="RM238" s="100"/>
      <c r="RN238" s="100"/>
      <c r="RO238" s="100"/>
      <c r="RP238" s="101"/>
      <c r="RQ238" s="102"/>
      <c r="RR238" s="100"/>
      <c r="RS238" s="103"/>
      <c r="RT238" s="104"/>
      <c r="RU238" s="100"/>
      <c r="RV238" s="105"/>
      <c r="RW238" s="105"/>
      <c r="RX238" s="105"/>
      <c r="RY238" s="105"/>
      <c r="RZ238" s="106"/>
      <c r="SA238" s="107"/>
      <c r="SB238" s="100"/>
      <c r="SC238" s="100"/>
      <c r="SD238" s="100"/>
      <c r="SE238" s="101"/>
      <c r="SF238" s="102"/>
      <c r="SG238" s="100"/>
      <c r="SH238" s="103"/>
      <c r="SI238" s="104"/>
      <c r="SJ238" s="100"/>
      <c r="SK238" s="105"/>
      <c r="SL238" s="105"/>
      <c r="SM238" s="105"/>
      <c r="SN238" s="105"/>
      <c r="SO238" s="106"/>
      <c r="SP238" s="107"/>
      <c r="SQ238" s="100"/>
      <c r="SR238" s="100"/>
      <c r="SS238" s="100"/>
      <c r="ST238" s="101"/>
      <c r="SU238" s="102"/>
      <c r="SV238" s="100"/>
      <c r="SW238" s="103"/>
      <c r="SX238" s="104"/>
      <c r="SY238" s="100"/>
      <c r="SZ238" s="105"/>
      <c r="TA238" s="105"/>
      <c r="TB238" s="105"/>
      <c r="TC238" s="105"/>
      <c r="TD238" s="106"/>
      <c r="TE238" s="107"/>
      <c r="TF238" s="100"/>
      <c r="TG238" s="100"/>
      <c r="TH238" s="100"/>
      <c r="TI238" s="101"/>
      <c r="TJ238" s="102"/>
      <c r="TK238" s="100"/>
      <c r="TL238" s="103"/>
      <c r="TM238" s="104"/>
      <c r="TN238" s="100"/>
      <c r="TO238" s="105"/>
      <c r="TP238" s="105"/>
      <c r="TQ238" s="105"/>
      <c r="TR238" s="105"/>
      <c r="TS238" s="106"/>
      <c r="TT238" s="107"/>
      <c r="TU238" s="100"/>
      <c r="TV238" s="100"/>
      <c r="TW238" s="100"/>
      <c r="TX238" s="101"/>
      <c r="TY238" s="102"/>
      <c r="TZ238" s="100"/>
      <c r="UA238" s="103"/>
      <c r="UB238" s="104"/>
      <c r="UC238" s="100"/>
      <c r="UD238" s="105"/>
      <c r="UE238" s="105"/>
      <c r="UF238" s="105"/>
      <c r="UG238" s="105"/>
      <c r="UH238" s="106"/>
      <c r="UI238" s="107"/>
      <c r="UJ238" s="100"/>
      <c r="UK238" s="100"/>
      <c r="UL238" s="100"/>
      <c r="UM238" s="101"/>
      <c r="UN238" s="102"/>
      <c r="UO238" s="100"/>
      <c r="UP238" s="103"/>
      <c r="UQ238" s="104"/>
      <c r="UR238" s="100"/>
      <c r="US238" s="105"/>
      <c r="UT238" s="105"/>
      <c r="UU238" s="105"/>
      <c r="UV238" s="105"/>
      <c r="UW238" s="106"/>
      <c r="UX238" s="107"/>
      <c r="UY238" s="100"/>
      <c r="UZ238" s="100"/>
      <c r="VA238" s="100"/>
      <c r="VB238" s="101"/>
      <c r="VC238" s="102"/>
      <c r="VD238" s="100"/>
      <c r="VE238" s="103"/>
      <c r="VF238" s="104"/>
      <c r="VG238" s="100"/>
      <c r="VH238" s="105"/>
      <c r="VI238" s="105"/>
      <c r="VJ238" s="105"/>
      <c r="VK238" s="105"/>
      <c r="VL238" s="106"/>
      <c r="VM238" s="107"/>
      <c r="VN238" s="100"/>
      <c r="VO238" s="100"/>
      <c r="VP238" s="100"/>
      <c r="VQ238" s="101"/>
      <c r="VR238" s="102"/>
      <c r="VS238" s="100"/>
      <c r="VT238" s="103"/>
      <c r="VU238" s="104"/>
      <c r="VV238" s="100"/>
      <c r="VW238" s="105"/>
      <c r="VX238" s="105"/>
      <c r="VY238" s="105"/>
      <c r="VZ238" s="105"/>
      <c r="WA238" s="106"/>
      <c r="WB238" s="107"/>
      <c r="WC238" s="100"/>
      <c r="WD238" s="100"/>
      <c r="WE238" s="100"/>
      <c r="WF238" s="101"/>
      <c r="WG238" s="102"/>
      <c r="WH238" s="100"/>
      <c r="WI238" s="103"/>
      <c r="WJ238" s="104"/>
      <c r="WK238" s="100"/>
      <c r="WL238" s="105"/>
      <c r="WM238" s="105"/>
      <c r="WN238" s="105"/>
      <c r="WO238" s="105"/>
      <c r="WP238" s="106"/>
      <c r="WQ238" s="107"/>
      <c r="WR238" s="100"/>
      <c r="WS238" s="100"/>
      <c r="WT238" s="100"/>
      <c r="WU238" s="101"/>
      <c r="WV238" s="102"/>
      <c r="WW238" s="100"/>
      <c r="WX238" s="103"/>
      <c r="WY238" s="104"/>
      <c r="WZ238" s="100"/>
      <c r="XA238" s="105"/>
      <c r="XB238" s="105"/>
      <c r="XC238" s="105"/>
      <c r="XD238" s="105"/>
      <c r="XE238" s="106"/>
      <c r="XF238" s="107"/>
      <c r="XG238" s="100"/>
      <c r="XH238" s="100"/>
      <c r="XI238" s="100"/>
      <c r="XJ238" s="101"/>
      <c r="XK238" s="102"/>
      <c r="XL238" s="100"/>
      <c r="XM238" s="103"/>
      <c r="XN238" s="104"/>
      <c r="XO238" s="100"/>
      <c r="XP238" s="105"/>
      <c r="XQ238" s="105"/>
      <c r="XR238" s="105"/>
      <c r="XS238" s="105"/>
      <c r="XT238" s="106"/>
      <c r="XU238" s="107"/>
      <c r="XV238" s="100"/>
      <c r="XW238" s="100"/>
      <c r="XX238" s="100"/>
      <c r="XY238" s="101"/>
      <c r="XZ238" s="102"/>
      <c r="YA238" s="100"/>
      <c r="YB238" s="103"/>
      <c r="YC238" s="104"/>
      <c r="YD238" s="100"/>
      <c r="YE238" s="105"/>
      <c r="YF238" s="105"/>
      <c r="YG238" s="105"/>
      <c r="YH238" s="105"/>
      <c r="YI238" s="106"/>
      <c r="YJ238" s="107"/>
      <c r="YK238" s="100"/>
      <c r="YL238" s="100"/>
      <c r="YM238" s="100"/>
      <c r="YN238" s="101"/>
      <c r="YO238" s="102"/>
      <c r="YP238" s="100"/>
      <c r="YQ238" s="103"/>
      <c r="YR238" s="104"/>
      <c r="YS238" s="100"/>
      <c r="YT238" s="105"/>
      <c r="YU238" s="105"/>
      <c r="YV238" s="105"/>
      <c r="YW238" s="105"/>
      <c r="YX238" s="106"/>
      <c r="YY238" s="107"/>
      <c r="YZ238" s="100"/>
      <c r="ZA238" s="100"/>
      <c r="ZB238" s="100"/>
      <c r="ZC238" s="101"/>
      <c r="ZD238" s="102"/>
      <c r="ZE238" s="100"/>
      <c r="ZF238" s="103"/>
      <c r="ZG238" s="104"/>
      <c r="ZH238" s="100"/>
      <c r="ZI238" s="105"/>
      <c r="ZJ238" s="105"/>
      <c r="ZK238" s="105"/>
      <c r="ZL238" s="105"/>
      <c r="ZM238" s="106"/>
      <c r="ZN238" s="107"/>
      <c r="ZO238" s="100"/>
      <c r="ZP238" s="100"/>
      <c r="ZQ238" s="100"/>
      <c r="ZR238" s="101"/>
      <c r="ZS238" s="102"/>
      <c r="ZT238" s="100"/>
      <c r="ZU238" s="103"/>
      <c r="ZV238" s="104"/>
      <c r="ZW238" s="100"/>
      <c r="ZX238" s="105"/>
      <c r="ZY238" s="105"/>
      <c r="ZZ238" s="105"/>
      <c r="AAA238" s="105"/>
      <c r="AAB238" s="106"/>
      <c r="AAC238" s="107"/>
      <c r="AAD238" s="100"/>
      <c r="AAE238" s="100"/>
      <c r="AAF238" s="100"/>
      <c r="AAG238" s="101"/>
      <c r="AAH238" s="102"/>
      <c r="AAI238" s="100"/>
      <c r="AAJ238" s="103"/>
      <c r="AAK238" s="104"/>
      <c r="AAL238" s="100"/>
      <c r="AAM238" s="105"/>
      <c r="AAN238" s="105"/>
      <c r="AAO238" s="105"/>
      <c r="AAP238" s="105"/>
      <c r="AAQ238" s="106"/>
      <c r="AAR238" s="107"/>
      <c r="AAS238" s="100"/>
      <c r="AAT238" s="100"/>
      <c r="AAU238" s="100"/>
      <c r="AAV238" s="101"/>
      <c r="AAW238" s="102"/>
      <c r="AAX238" s="100"/>
      <c r="AAY238" s="103"/>
      <c r="AAZ238" s="104"/>
      <c r="ABA238" s="100"/>
      <c r="ABB238" s="105"/>
      <c r="ABC238" s="105"/>
      <c r="ABD238" s="105"/>
      <c r="ABE238" s="105"/>
      <c r="ABF238" s="106"/>
      <c r="ABG238" s="107"/>
      <c r="ABH238" s="100"/>
      <c r="ABI238" s="100"/>
      <c r="ABJ238" s="100"/>
      <c r="ABK238" s="101"/>
      <c r="ABL238" s="102"/>
      <c r="ABM238" s="100"/>
      <c r="ABN238" s="103"/>
      <c r="ABO238" s="104"/>
      <c r="ABP238" s="100"/>
      <c r="ABQ238" s="105"/>
      <c r="ABR238" s="105"/>
      <c r="ABS238" s="105"/>
      <c r="ABT238" s="105"/>
      <c r="ABU238" s="106"/>
      <c r="ABV238" s="107"/>
      <c r="ABW238" s="100"/>
      <c r="ABX238" s="100"/>
      <c r="ABY238" s="100"/>
      <c r="ABZ238" s="101"/>
      <c r="ACA238" s="102"/>
      <c r="ACB238" s="100"/>
      <c r="ACC238" s="103"/>
      <c r="ACD238" s="104"/>
      <c r="ACE238" s="100"/>
      <c r="ACF238" s="105"/>
      <c r="ACG238" s="105"/>
      <c r="ACH238" s="105"/>
      <c r="ACI238" s="105"/>
      <c r="ACJ238" s="106"/>
      <c r="ACK238" s="107"/>
      <c r="ACL238" s="100"/>
      <c r="ACM238" s="100"/>
      <c r="ACN238" s="100"/>
      <c r="ACO238" s="101"/>
      <c r="ACP238" s="102"/>
      <c r="ACQ238" s="100"/>
      <c r="ACR238" s="103"/>
      <c r="ACS238" s="104"/>
      <c r="ACT238" s="100"/>
      <c r="ACU238" s="105"/>
      <c r="ACV238" s="105"/>
      <c r="ACW238" s="105"/>
      <c r="ACX238" s="105"/>
      <c r="ACY238" s="106"/>
      <c r="ACZ238" s="107"/>
      <c r="ADA238" s="100"/>
      <c r="ADB238" s="100"/>
      <c r="ADC238" s="100"/>
      <c r="ADD238" s="101"/>
      <c r="ADE238" s="102"/>
      <c r="ADF238" s="100"/>
      <c r="ADG238" s="103"/>
      <c r="ADH238" s="104"/>
      <c r="ADI238" s="100"/>
      <c r="ADJ238" s="105"/>
      <c r="ADK238" s="105"/>
      <c r="ADL238" s="105"/>
      <c r="ADM238" s="105"/>
      <c r="ADN238" s="106"/>
      <c r="ADO238" s="107"/>
      <c r="ADP238" s="100"/>
      <c r="ADQ238" s="100"/>
      <c r="ADR238" s="100"/>
      <c r="ADS238" s="101"/>
      <c r="ADT238" s="102"/>
      <c r="ADU238" s="100"/>
      <c r="ADV238" s="103"/>
      <c r="ADW238" s="104"/>
      <c r="ADX238" s="100"/>
      <c r="ADY238" s="105"/>
      <c r="ADZ238" s="105"/>
      <c r="AEA238" s="105"/>
      <c r="AEB238" s="105"/>
      <c r="AEC238" s="106"/>
      <c r="AED238" s="107"/>
      <c r="AEE238" s="100"/>
      <c r="AEF238" s="100"/>
      <c r="AEG238" s="100"/>
      <c r="AEH238" s="101"/>
      <c r="AEI238" s="102"/>
      <c r="AEJ238" s="100"/>
      <c r="AEK238" s="103"/>
      <c r="AEL238" s="104"/>
      <c r="AEM238" s="100"/>
      <c r="AEN238" s="105"/>
      <c r="AEO238" s="105"/>
      <c r="AEP238" s="105"/>
      <c r="AEQ238" s="105"/>
      <c r="AER238" s="106"/>
      <c r="AES238" s="107"/>
      <c r="AET238" s="100"/>
      <c r="AEU238" s="100"/>
      <c r="AEV238" s="100"/>
      <c r="AEW238" s="101"/>
      <c r="AEX238" s="102"/>
      <c r="AEY238" s="100"/>
      <c r="AEZ238" s="103"/>
      <c r="AFA238" s="104"/>
      <c r="AFB238" s="100"/>
      <c r="AFC238" s="105"/>
      <c r="AFD238" s="105"/>
      <c r="AFE238" s="105"/>
      <c r="AFF238" s="105"/>
      <c r="AFG238" s="106"/>
      <c r="AFH238" s="107"/>
      <c r="AFI238" s="100"/>
      <c r="AFJ238" s="100"/>
      <c r="AFK238" s="100"/>
      <c r="AFL238" s="101"/>
      <c r="AFM238" s="102"/>
      <c r="AFN238" s="100"/>
      <c r="AFO238" s="103"/>
      <c r="AFP238" s="104"/>
      <c r="AFQ238" s="100"/>
      <c r="AFR238" s="105"/>
      <c r="AFS238" s="105"/>
      <c r="AFT238" s="105"/>
      <c r="AFU238" s="105"/>
      <c r="AFV238" s="106"/>
      <c r="AFW238" s="107"/>
      <c r="AFX238" s="100"/>
      <c r="AFY238" s="100"/>
      <c r="AFZ238" s="100"/>
      <c r="AGA238" s="101"/>
      <c r="AGB238" s="102"/>
      <c r="AGC238" s="100"/>
      <c r="AGD238" s="103"/>
      <c r="AGE238" s="104"/>
      <c r="AGF238" s="100"/>
      <c r="AGG238" s="105"/>
      <c r="AGH238" s="105"/>
      <c r="AGI238" s="105"/>
      <c r="AGJ238" s="105"/>
      <c r="AGK238" s="106"/>
      <c r="AGL238" s="107"/>
      <c r="AGM238" s="100"/>
      <c r="AGN238" s="100"/>
      <c r="AGO238" s="100"/>
      <c r="AGP238" s="101"/>
      <c r="AGQ238" s="102"/>
      <c r="AGR238" s="100"/>
      <c r="AGS238" s="103"/>
      <c r="AGT238" s="104"/>
      <c r="AGU238" s="100"/>
      <c r="AGV238" s="105"/>
      <c r="AGW238" s="105"/>
      <c r="AGX238" s="105"/>
      <c r="AGY238" s="105"/>
      <c r="AGZ238" s="106"/>
      <c r="AHA238" s="107"/>
      <c r="AHB238" s="100"/>
      <c r="AHC238" s="100"/>
      <c r="AHD238" s="100"/>
      <c r="AHE238" s="101"/>
      <c r="AHF238" s="102"/>
      <c r="AHG238" s="100"/>
      <c r="AHH238" s="103"/>
      <c r="AHI238" s="104"/>
      <c r="AHJ238" s="100"/>
      <c r="AHK238" s="105"/>
      <c r="AHL238" s="105"/>
      <c r="AHM238" s="105"/>
      <c r="AHN238" s="105"/>
      <c r="AHO238" s="106"/>
      <c r="AHP238" s="107"/>
      <c r="AHQ238" s="100"/>
      <c r="AHR238" s="100"/>
      <c r="AHS238" s="100"/>
      <c r="AHT238" s="101"/>
      <c r="AHU238" s="102"/>
      <c r="AHV238" s="100"/>
      <c r="AHW238" s="103"/>
      <c r="AHX238" s="104"/>
      <c r="AHY238" s="100"/>
      <c r="AHZ238" s="105"/>
      <c r="AIA238" s="105"/>
      <c r="AIB238" s="105"/>
      <c r="AIC238" s="105"/>
      <c r="AID238" s="106"/>
      <c r="AIE238" s="107"/>
      <c r="AIF238" s="100"/>
      <c r="AIG238" s="100"/>
      <c r="AIH238" s="100"/>
      <c r="AII238" s="101"/>
      <c r="AIJ238" s="102"/>
      <c r="AIK238" s="100"/>
      <c r="AIL238" s="103"/>
      <c r="AIM238" s="104"/>
      <c r="AIN238" s="100"/>
      <c r="AIO238" s="105"/>
      <c r="AIP238" s="105"/>
      <c r="AIQ238" s="105"/>
      <c r="AIR238" s="105"/>
      <c r="AIS238" s="106"/>
      <c r="AIT238" s="107"/>
      <c r="AIU238" s="100"/>
      <c r="AIV238" s="100"/>
      <c r="AIW238" s="100"/>
      <c r="AIX238" s="101"/>
      <c r="AIY238" s="102"/>
      <c r="AIZ238" s="100"/>
      <c r="AJA238" s="103"/>
      <c r="AJB238" s="104"/>
      <c r="AJC238" s="100"/>
      <c r="AJD238" s="105"/>
      <c r="AJE238" s="105"/>
      <c r="AJF238" s="105"/>
      <c r="AJG238" s="105"/>
      <c r="AJH238" s="106"/>
      <c r="AJI238" s="107"/>
      <c r="AJJ238" s="100"/>
      <c r="AJK238" s="100"/>
      <c r="AJL238" s="100"/>
      <c r="AJM238" s="101"/>
      <c r="AJN238" s="102"/>
      <c r="AJO238" s="100"/>
      <c r="AJP238" s="103"/>
      <c r="AJQ238" s="104"/>
      <c r="AJR238" s="100"/>
      <c r="AJS238" s="105"/>
      <c r="AJT238" s="105"/>
      <c r="AJU238" s="105"/>
      <c r="AJV238" s="105"/>
      <c r="AJW238" s="106"/>
      <c r="AJX238" s="107"/>
      <c r="AJY238" s="100"/>
      <c r="AJZ238" s="100"/>
      <c r="AKA238" s="100"/>
      <c r="AKB238" s="101"/>
      <c r="AKC238" s="102"/>
      <c r="AKD238" s="100"/>
      <c r="AKE238" s="103"/>
      <c r="AKF238" s="104"/>
      <c r="AKG238" s="100"/>
      <c r="AKH238" s="105"/>
      <c r="AKI238" s="105"/>
      <c r="AKJ238" s="105"/>
      <c r="AKK238" s="105"/>
      <c r="AKL238" s="106"/>
      <c r="AKM238" s="107"/>
      <c r="AKN238" s="100"/>
      <c r="AKO238" s="100"/>
      <c r="AKP238" s="100"/>
      <c r="AKQ238" s="101"/>
      <c r="AKR238" s="102"/>
      <c r="AKS238" s="100"/>
      <c r="AKT238" s="103"/>
      <c r="AKU238" s="104"/>
      <c r="AKV238" s="100"/>
      <c r="AKW238" s="105"/>
      <c r="AKX238" s="105"/>
      <c r="AKY238" s="105"/>
      <c r="AKZ238" s="105"/>
      <c r="ALA238" s="106"/>
      <c r="ALB238" s="107"/>
      <c r="ALC238" s="100"/>
      <c r="ALD238" s="100"/>
      <c r="ALE238" s="100"/>
      <c r="ALF238" s="101"/>
      <c r="ALG238" s="102"/>
      <c r="ALH238" s="100"/>
      <c r="ALI238" s="103"/>
      <c r="ALJ238" s="104"/>
      <c r="ALK238" s="100"/>
      <c r="ALL238" s="105"/>
      <c r="ALM238" s="105"/>
      <c r="ALN238" s="105"/>
      <c r="ALO238" s="105"/>
      <c r="ALP238" s="106"/>
      <c r="ALQ238" s="107"/>
      <c r="ALR238" s="100"/>
      <c r="ALS238" s="100"/>
      <c r="ALT238" s="100"/>
      <c r="ALU238" s="101"/>
      <c r="ALV238" s="102"/>
      <c r="ALW238" s="100"/>
      <c r="ALX238" s="103"/>
      <c r="ALY238" s="104"/>
      <c r="ALZ238" s="100"/>
      <c r="AMA238" s="105"/>
      <c r="AMB238" s="105"/>
      <c r="AMC238" s="105"/>
      <c r="AMD238" s="105"/>
      <c r="AME238" s="106"/>
      <c r="AMF238" s="107"/>
      <c r="AMG238" s="100"/>
      <c r="AMH238" s="100"/>
      <c r="AMI238" s="100"/>
      <c r="AMJ238" s="101"/>
      <c r="AMK238" s="102"/>
      <c r="AML238" s="100"/>
      <c r="AMM238" s="103"/>
      <c r="AMN238" s="104"/>
      <c r="AMO238" s="100"/>
      <c r="AMP238" s="105"/>
      <c r="AMQ238" s="105"/>
      <c r="AMR238" s="105"/>
      <c r="AMS238" s="105"/>
      <c r="AMT238" s="106"/>
      <c r="AMU238" s="107"/>
      <c r="AMV238" s="100"/>
      <c r="AMW238" s="100"/>
      <c r="AMX238" s="100"/>
      <c r="AMY238" s="101"/>
      <c r="AMZ238" s="102"/>
      <c r="ANA238" s="100"/>
      <c r="ANB238" s="103"/>
      <c r="ANC238" s="104"/>
      <c r="AND238" s="100"/>
      <c r="ANE238" s="105"/>
      <c r="ANF238" s="105"/>
      <c r="ANG238" s="105"/>
      <c r="ANH238" s="105"/>
      <c r="ANI238" s="106"/>
      <c r="ANJ238" s="107"/>
      <c r="ANK238" s="100"/>
      <c r="ANL238" s="100"/>
      <c r="ANM238" s="100"/>
      <c r="ANN238" s="101"/>
      <c r="ANO238" s="102"/>
      <c r="ANP238" s="100"/>
      <c r="ANQ238" s="103"/>
      <c r="ANR238" s="104"/>
      <c r="ANS238" s="100"/>
      <c r="ANT238" s="105"/>
      <c r="ANU238" s="105"/>
      <c r="ANV238" s="105"/>
      <c r="ANW238" s="105"/>
      <c r="ANX238" s="106"/>
      <c r="ANY238" s="107"/>
      <c r="ANZ238" s="100"/>
      <c r="AOA238" s="100"/>
      <c r="AOB238" s="100"/>
      <c r="AOC238" s="101"/>
      <c r="AOD238" s="102"/>
      <c r="AOE238" s="100"/>
      <c r="AOF238" s="103"/>
      <c r="AOG238" s="104"/>
      <c r="AOH238" s="100"/>
      <c r="AOI238" s="105"/>
      <c r="AOJ238" s="105"/>
      <c r="AOK238" s="105"/>
      <c r="AOL238" s="105"/>
      <c r="AOM238" s="106"/>
      <c r="AON238" s="107"/>
      <c r="AOO238" s="100"/>
      <c r="AOP238" s="100"/>
      <c r="AOQ238" s="100"/>
      <c r="AOR238" s="101"/>
      <c r="AOS238" s="102"/>
      <c r="AOT238" s="100"/>
      <c r="AOU238" s="103"/>
      <c r="AOV238" s="104"/>
      <c r="AOW238" s="100"/>
      <c r="AOX238" s="105"/>
      <c r="AOY238" s="105"/>
      <c r="AOZ238" s="105"/>
      <c r="APA238" s="105"/>
      <c r="APB238" s="106"/>
      <c r="APC238" s="107"/>
      <c r="APD238" s="100"/>
      <c r="APE238" s="100"/>
      <c r="APF238" s="100"/>
      <c r="APG238" s="101"/>
      <c r="APH238" s="102"/>
      <c r="API238" s="100"/>
      <c r="APJ238" s="103"/>
      <c r="APK238" s="104"/>
      <c r="APL238" s="100"/>
      <c r="APM238" s="105"/>
      <c r="APN238" s="105"/>
      <c r="APO238" s="105"/>
      <c r="APP238" s="105"/>
      <c r="APQ238" s="106"/>
      <c r="APR238" s="107"/>
      <c r="APS238" s="100"/>
      <c r="APT238" s="100"/>
      <c r="APU238" s="100"/>
      <c r="APV238" s="101"/>
      <c r="APW238" s="102"/>
      <c r="APX238" s="100"/>
      <c r="APY238" s="103"/>
      <c r="APZ238" s="104"/>
      <c r="AQA238" s="100"/>
      <c r="AQB238" s="105"/>
      <c r="AQC238" s="105"/>
      <c r="AQD238" s="105"/>
      <c r="AQE238" s="105"/>
      <c r="AQF238" s="106"/>
      <c r="AQG238" s="107"/>
      <c r="AQH238" s="100"/>
      <c r="AQI238" s="100"/>
      <c r="AQJ238" s="100"/>
      <c r="AQK238" s="101"/>
      <c r="AQL238" s="102"/>
      <c r="AQM238" s="100"/>
      <c r="AQN238" s="103"/>
      <c r="AQO238" s="104"/>
      <c r="AQP238" s="100"/>
      <c r="AQQ238" s="105"/>
      <c r="AQR238" s="105"/>
      <c r="AQS238" s="105"/>
      <c r="AQT238" s="105"/>
      <c r="AQU238" s="106"/>
      <c r="AQV238" s="107"/>
      <c r="AQW238" s="100"/>
      <c r="AQX238" s="100"/>
      <c r="AQY238" s="100"/>
      <c r="AQZ238" s="101"/>
      <c r="ARA238" s="102"/>
      <c r="ARB238" s="100"/>
      <c r="ARC238" s="103"/>
      <c r="ARD238" s="104"/>
      <c r="ARE238" s="100"/>
      <c r="ARF238" s="105"/>
      <c r="ARG238" s="105"/>
      <c r="ARH238" s="105"/>
      <c r="ARI238" s="105"/>
      <c r="ARJ238" s="106"/>
      <c r="ARK238" s="107"/>
      <c r="ARL238" s="100"/>
      <c r="ARM238" s="100"/>
      <c r="ARN238" s="100"/>
      <c r="ARO238" s="101"/>
      <c r="ARP238" s="102"/>
      <c r="ARQ238" s="100"/>
      <c r="ARR238" s="103"/>
      <c r="ARS238" s="104"/>
      <c r="ART238" s="100"/>
      <c r="ARU238" s="105"/>
      <c r="ARV238" s="105"/>
      <c r="ARW238" s="105"/>
      <c r="ARX238" s="105"/>
      <c r="ARY238" s="106"/>
      <c r="ARZ238" s="107"/>
      <c r="ASA238" s="100"/>
      <c r="ASB238" s="100"/>
      <c r="ASC238" s="100"/>
      <c r="ASD238" s="101"/>
      <c r="ASE238" s="102"/>
      <c r="ASF238" s="100"/>
      <c r="ASG238" s="103"/>
      <c r="ASH238" s="104"/>
      <c r="ASI238" s="100"/>
      <c r="ASJ238" s="105"/>
      <c r="ASK238" s="105"/>
      <c r="ASL238" s="105"/>
      <c r="ASM238" s="105"/>
      <c r="ASN238" s="106"/>
      <c r="ASO238" s="107"/>
      <c r="ASP238" s="100"/>
      <c r="ASQ238" s="100"/>
      <c r="ASR238" s="100"/>
      <c r="ASS238" s="101"/>
      <c r="AST238" s="102"/>
      <c r="ASU238" s="100"/>
      <c r="ASV238" s="103"/>
      <c r="ASW238" s="104"/>
      <c r="ASX238" s="100"/>
      <c r="ASY238" s="105"/>
      <c r="ASZ238" s="105"/>
      <c r="ATA238" s="105"/>
      <c r="ATB238" s="105"/>
      <c r="ATC238" s="106"/>
      <c r="ATD238" s="107"/>
      <c r="ATE238" s="100"/>
      <c r="ATF238" s="100"/>
      <c r="ATG238" s="100"/>
      <c r="ATH238" s="101"/>
      <c r="ATI238" s="102"/>
      <c r="ATJ238" s="100"/>
      <c r="ATK238" s="103"/>
      <c r="ATL238" s="104"/>
      <c r="ATM238" s="100"/>
      <c r="ATN238" s="105"/>
      <c r="ATO238" s="105"/>
      <c r="ATP238" s="105"/>
      <c r="ATQ238" s="105"/>
      <c r="ATR238" s="106"/>
      <c r="ATS238" s="107"/>
      <c r="ATT238" s="100"/>
      <c r="ATU238" s="100"/>
      <c r="ATV238" s="100"/>
      <c r="ATW238" s="101"/>
      <c r="ATX238" s="102"/>
      <c r="ATY238" s="100"/>
      <c r="ATZ238" s="103"/>
      <c r="AUA238" s="104"/>
      <c r="AUB238" s="100"/>
      <c r="AUC238" s="105"/>
      <c r="AUD238" s="105"/>
      <c r="AUE238" s="105"/>
      <c r="AUF238" s="105"/>
      <c r="AUG238" s="106"/>
      <c r="AUH238" s="107"/>
      <c r="AUI238" s="100"/>
      <c r="AUJ238" s="100"/>
      <c r="AUK238" s="100"/>
      <c r="AUL238" s="101"/>
      <c r="AUM238" s="102"/>
      <c r="AUN238" s="100"/>
      <c r="AUO238" s="103"/>
      <c r="AUP238" s="104"/>
      <c r="AUQ238" s="100"/>
      <c r="AUR238" s="105"/>
      <c r="AUS238" s="105"/>
      <c r="AUT238" s="105"/>
      <c r="AUU238" s="105"/>
      <c r="AUV238" s="106"/>
      <c r="AUW238" s="107"/>
      <c r="AUX238" s="100"/>
      <c r="AUY238" s="100"/>
      <c r="AUZ238" s="100"/>
      <c r="AVA238" s="101"/>
      <c r="AVB238" s="102"/>
      <c r="AVC238" s="100"/>
      <c r="AVD238" s="103"/>
      <c r="AVE238" s="104"/>
      <c r="AVF238" s="100"/>
      <c r="AVG238" s="105"/>
      <c r="AVH238" s="105"/>
      <c r="AVI238" s="105"/>
      <c r="AVJ238" s="105"/>
      <c r="AVK238" s="106"/>
      <c r="AVL238" s="107"/>
      <c r="AVM238" s="100"/>
      <c r="AVN238" s="100"/>
      <c r="AVO238" s="100"/>
      <c r="AVP238" s="101"/>
      <c r="AVQ238" s="102"/>
      <c r="AVR238" s="100"/>
      <c r="AVS238" s="103"/>
      <c r="AVT238" s="104"/>
      <c r="AVU238" s="100"/>
      <c r="AVV238" s="105"/>
      <c r="AVW238" s="105"/>
      <c r="AVX238" s="105"/>
      <c r="AVY238" s="105"/>
      <c r="AVZ238" s="106"/>
      <c r="AWA238" s="107"/>
      <c r="AWB238" s="100"/>
      <c r="AWC238" s="100"/>
      <c r="AWD238" s="100"/>
      <c r="AWE238" s="101"/>
      <c r="AWF238" s="102"/>
      <c r="AWG238" s="100"/>
      <c r="AWH238" s="103"/>
      <c r="AWI238" s="104"/>
      <c r="AWJ238" s="100"/>
      <c r="AWK238" s="105"/>
      <c r="AWL238" s="105"/>
      <c r="AWM238" s="105"/>
      <c r="AWN238" s="105"/>
      <c r="AWO238" s="106"/>
      <c r="AWP238" s="107"/>
      <c r="AWQ238" s="100"/>
      <c r="AWR238" s="100"/>
      <c r="AWS238" s="100"/>
      <c r="AWT238" s="101"/>
      <c r="AWU238" s="102"/>
      <c r="AWV238" s="100"/>
      <c r="AWW238" s="103"/>
      <c r="AWX238" s="104"/>
      <c r="AWY238" s="100"/>
      <c r="AWZ238" s="105"/>
      <c r="AXA238" s="105"/>
      <c r="AXB238" s="105"/>
      <c r="AXC238" s="105"/>
      <c r="AXD238" s="106"/>
      <c r="AXE238" s="107"/>
      <c r="AXF238" s="100"/>
      <c r="AXG238" s="100"/>
      <c r="AXH238" s="100"/>
      <c r="AXI238" s="101"/>
      <c r="AXJ238" s="102"/>
      <c r="AXK238" s="100"/>
      <c r="AXL238" s="103"/>
      <c r="AXM238" s="104"/>
      <c r="AXN238" s="100"/>
      <c r="AXO238" s="105"/>
      <c r="AXP238" s="105"/>
      <c r="AXQ238" s="105"/>
      <c r="AXR238" s="105"/>
      <c r="AXS238" s="106"/>
      <c r="AXT238" s="107"/>
      <c r="AXU238" s="100"/>
      <c r="AXV238" s="100"/>
      <c r="AXW238" s="100"/>
      <c r="AXX238" s="101"/>
      <c r="AXY238" s="102"/>
      <c r="AXZ238" s="100"/>
      <c r="AYA238" s="103"/>
      <c r="AYB238" s="104"/>
      <c r="AYC238" s="100"/>
      <c r="AYD238" s="105"/>
      <c r="AYE238" s="105"/>
      <c r="AYF238" s="105"/>
      <c r="AYG238" s="105"/>
      <c r="AYH238" s="106"/>
      <c r="AYI238" s="107"/>
      <c r="AYJ238" s="100"/>
      <c r="AYK238" s="100"/>
      <c r="AYL238" s="100"/>
      <c r="AYM238" s="101"/>
      <c r="AYN238" s="102"/>
      <c r="AYO238" s="100"/>
      <c r="AYP238" s="103"/>
      <c r="AYQ238" s="104"/>
      <c r="AYR238" s="100"/>
      <c r="AYS238" s="105"/>
      <c r="AYT238" s="105"/>
      <c r="AYU238" s="105"/>
      <c r="AYV238" s="105"/>
      <c r="AYW238" s="106"/>
      <c r="AYX238" s="107"/>
      <c r="AYY238" s="100"/>
      <c r="AYZ238" s="100"/>
      <c r="AZA238" s="100"/>
      <c r="AZB238" s="101"/>
      <c r="AZC238" s="102"/>
      <c r="AZD238" s="100"/>
      <c r="AZE238" s="103"/>
      <c r="AZF238" s="104"/>
      <c r="AZG238" s="100"/>
      <c r="AZH238" s="105"/>
      <c r="AZI238" s="105"/>
      <c r="AZJ238" s="105"/>
      <c r="AZK238" s="105"/>
      <c r="AZL238" s="106"/>
      <c r="AZM238" s="107"/>
      <c r="AZN238" s="100"/>
      <c r="AZO238" s="100"/>
      <c r="AZP238" s="100"/>
      <c r="AZQ238" s="101"/>
      <c r="AZR238" s="102"/>
      <c r="AZS238" s="100"/>
      <c r="AZT238" s="103"/>
      <c r="AZU238" s="104"/>
      <c r="AZV238" s="100"/>
      <c r="AZW238" s="105"/>
      <c r="AZX238" s="105"/>
      <c r="AZY238" s="105"/>
      <c r="AZZ238" s="105"/>
      <c r="BAA238" s="106"/>
      <c r="BAB238" s="107"/>
      <c r="BAC238" s="100"/>
      <c r="BAD238" s="100"/>
      <c r="BAE238" s="100"/>
      <c r="BAF238" s="101"/>
      <c r="BAG238" s="102"/>
      <c r="BAH238" s="100"/>
      <c r="BAI238" s="103"/>
      <c r="BAJ238" s="104"/>
      <c r="BAK238" s="100"/>
      <c r="BAL238" s="105"/>
      <c r="BAM238" s="105"/>
      <c r="BAN238" s="105"/>
      <c r="BAO238" s="105"/>
      <c r="BAP238" s="106"/>
      <c r="BAQ238" s="107"/>
      <c r="BAR238" s="100"/>
      <c r="BAS238" s="100"/>
      <c r="BAT238" s="100"/>
      <c r="BAU238" s="101"/>
      <c r="BAV238" s="102"/>
      <c r="BAW238" s="100"/>
      <c r="BAX238" s="103"/>
      <c r="BAY238" s="104"/>
      <c r="BAZ238" s="100"/>
      <c r="BBA238" s="105"/>
      <c r="BBB238" s="105"/>
      <c r="BBC238" s="105"/>
      <c r="BBD238" s="105"/>
      <c r="BBE238" s="106"/>
      <c r="BBF238" s="107"/>
      <c r="BBG238" s="100"/>
      <c r="BBH238" s="100"/>
      <c r="BBI238" s="100"/>
      <c r="BBJ238" s="101"/>
      <c r="BBK238" s="102"/>
      <c r="BBL238" s="100"/>
      <c r="BBM238" s="103"/>
      <c r="BBN238" s="104"/>
      <c r="BBO238" s="100"/>
      <c r="BBP238" s="105"/>
      <c r="BBQ238" s="105"/>
      <c r="BBR238" s="105"/>
      <c r="BBS238" s="105"/>
      <c r="BBT238" s="106"/>
      <c r="BBU238" s="107"/>
      <c r="BBV238" s="100"/>
      <c r="BBW238" s="100"/>
      <c r="BBX238" s="100"/>
      <c r="BBY238" s="101"/>
      <c r="BBZ238" s="102"/>
      <c r="BCA238" s="100"/>
      <c r="BCB238" s="103"/>
      <c r="BCC238" s="104"/>
      <c r="BCD238" s="100"/>
      <c r="BCE238" s="105"/>
      <c r="BCF238" s="105"/>
      <c r="BCG238" s="105"/>
      <c r="BCH238" s="105"/>
      <c r="BCI238" s="106"/>
      <c r="BCJ238" s="107"/>
      <c r="BCK238" s="100"/>
      <c r="BCL238" s="100"/>
      <c r="BCM238" s="100"/>
      <c r="BCN238" s="101"/>
      <c r="BCO238" s="102"/>
      <c r="BCP238" s="100"/>
      <c r="BCQ238" s="103"/>
      <c r="BCR238" s="104"/>
      <c r="BCS238" s="100"/>
      <c r="BCT238" s="105"/>
      <c r="BCU238" s="105"/>
      <c r="BCV238" s="105"/>
      <c r="BCW238" s="105"/>
      <c r="BCX238" s="106"/>
      <c r="BCY238" s="107"/>
      <c r="BCZ238" s="100"/>
      <c r="BDA238" s="100"/>
      <c r="BDB238" s="100"/>
      <c r="BDC238" s="101"/>
      <c r="BDD238" s="102"/>
      <c r="BDE238" s="100"/>
      <c r="BDF238" s="103"/>
      <c r="BDG238" s="104"/>
      <c r="BDH238" s="100"/>
      <c r="BDI238" s="105"/>
      <c r="BDJ238" s="105"/>
      <c r="BDK238" s="105"/>
      <c r="BDL238" s="105"/>
      <c r="BDM238" s="106"/>
      <c r="BDN238" s="107"/>
      <c r="BDO238" s="100"/>
      <c r="BDP238" s="100"/>
      <c r="BDQ238" s="100"/>
      <c r="BDR238" s="101"/>
      <c r="BDS238" s="102"/>
      <c r="BDT238" s="100"/>
      <c r="BDU238" s="103"/>
      <c r="BDV238" s="104"/>
      <c r="BDW238" s="100"/>
      <c r="BDX238" s="105"/>
      <c r="BDY238" s="105"/>
      <c r="BDZ238" s="105"/>
      <c r="BEA238" s="105"/>
      <c r="BEB238" s="106"/>
      <c r="BEC238" s="107"/>
      <c r="BED238" s="100"/>
      <c r="BEE238" s="100"/>
      <c r="BEF238" s="100"/>
      <c r="BEG238" s="101"/>
      <c r="BEH238" s="102"/>
      <c r="BEI238" s="100"/>
      <c r="BEJ238" s="103"/>
      <c r="BEK238" s="104"/>
      <c r="BEL238" s="100"/>
      <c r="BEM238" s="105"/>
      <c r="BEN238" s="105"/>
      <c r="BEO238" s="105"/>
      <c r="BEP238" s="105"/>
      <c r="BEQ238" s="106"/>
      <c r="BER238" s="107"/>
      <c r="BES238" s="100"/>
      <c r="BET238" s="100"/>
      <c r="BEU238" s="100"/>
      <c r="BEV238" s="101"/>
      <c r="BEW238" s="102"/>
      <c r="BEX238" s="100"/>
      <c r="BEY238" s="103"/>
      <c r="BEZ238" s="104"/>
      <c r="BFA238" s="100"/>
      <c r="BFB238" s="105"/>
      <c r="BFC238" s="105"/>
      <c r="BFD238" s="105"/>
      <c r="BFE238" s="105"/>
      <c r="BFF238" s="106"/>
      <c r="BFG238" s="107"/>
      <c r="BFH238" s="100"/>
      <c r="BFI238" s="100"/>
      <c r="BFJ238" s="100"/>
      <c r="BFK238" s="101"/>
      <c r="BFL238" s="102"/>
      <c r="BFM238" s="100"/>
      <c r="BFN238" s="103"/>
      <c r="BFO238" s="104"/>
      <c r="BFP238" s="100"/>
      <c r="BFQ238" s="105"/>
      <c r="BFR238" s="105"/>
      <c r="BFS238" s="105"/>
      <c r="BFT238" s="105"/>
      <c r="BFU238" s="106"/>
      <c r="BFV238" s="107"/>
      <c r="BFW238" s="100"/>
      <c r="BFX238" s="100"/>
      <c r="BFY238" s="100"/>
      <c r="BFZ238" s="101"/>
      <c r="BGA238" s="102"/>
      <c r="BGB238" s="100"/>
      <c r="BGC238" s="103"/>
      <c r="BGD238" s="104"/>
      <c r="BGE238" s="100"/>
      <c r="BGF238" s="105"/>
      <c r="BGG238" s="105"/>
      <c r="BGH238" s="105"/>
      <c r="BGI238" s="105"/>
      <c r="BGJ238" s="106"/>
      <c r="BGK238" s="107"/>
      <c r="BGL238" s="100"/>
      <c r="BGM238" s="100"/>
      <c r="BGN238" s="100"/>
      <c r="BGO238" s="101"/>
      <c r="BGP238" s="102"/>
      <c r="BGQ238" s="100"/>
      <c r="BGR238" s="103"/>
      <c r="BGS238" s="104"/>
      <c r="BGT238" s="100"/>
      <c r="BGU238" s="105"/>
      <c r="BGV238" s="105"/>
      <c r="BGW238" s="105"/>
      <c r="BGX238" s="105"/>
      <c r="BGY238" s="106"/>
      <c r="BGZ238" s="107"/>
      <c r="BHA238" s="100"/>
      <c r="BHB238" s="100"/>
      <c r="BHC238" s="100"/>
      <c r="BHD238" s="101"/>
      <c r="BHE238" s="102"/>
      <c r="BHF238" s="100"/>
      <c r="BHG238" s="103"/>
      <c r="BHH238" s="104"/>
      <c r="BHI238" s="100"/>
      <c r="BHJ238" s="105"/>
      <c r="BHK238" s="105"/>
      <c r="BHL238" s="105"/>
      <c r="BHM238" s="105"/>
      <c r="BHN238" s="106"/>
      <c r="BHO238" s="107"/>
      <c r="BHP238" s="100"/>
      <c r="BHQ238" s="100"/>
      <c r="BHR238" s="100"/>
      <c r="BHS238" s="101"/>
      <c r="BHT238" s="102"/>
      <c r="BHU238" s="100"/>
      <c r="BHV238" s="103"/>
      <c r="BHW238" s="104"/>
      <c r="BHX238" s="100"/>
      <c r="BHY238" s="105"/>
      <c r="BHZ238" s="105"/>
      <c r="BIA238" s="105"/>
      <c r="BIB238" s="105"/>
      <c r="BIC238" s="106"/>
      <c r="BID238" s="107"/>
      <c r="BIE238" s="100"/>
      <c r="BIF238" s="100"/>
      <c r="BIG238" s="100"/>
      <c r="BIH238" s="101"/>
      <c r="BII238" s="102"/>
      <c r="BIJ238" s="100"/>
      <c r="BIK238" s="103"/>
      <c r="BIL238" s="104"/>
      <c r="BIM238" s="100"/>
      <c r="BIN238" s="105"/>
      <c r="BIO238" s="105"/>
      <c r="BIP238" s="105"/>
      <c r="BIQ238" s="105"/>
      <c r="BIR238" s="106"/>
      <c r="BIS238" s="107"/>
      <c r="BIT238" s="100"/>
      <c r="BIU238" s="100"/>
      <c r="BIV238" s="100"/>
      <c r="BIW238" s="101"/>
      <c r="BIX238" s="102"/>
      <c r="BIY238" s="100"/>
      <c r="BIZ238" s="103"/>
      <c r="BJA238" s="104"/>
      <c r="BJB238" s="100"/>
      <c r="BJC238" s="105"/>
      <c r="BJD238" s="105"/>
      <c r="BJE238" s="105"/>
      <c r="BJF238" s="105"/>
      <c r="BJG238" s="106"/>
      <c r="BJH238" s="107"/>
      <c r="BJI238" s="100"/>
      <c r="BJJ238" s="100"/>
      <c r="BJK238" s="100"/>
      <c r="BJL238" s="101"/>
      <c r="BJM238" s="102"/>
      <c r="BJN238" s="100"/>
      <c r="BJO238" s="103"/>
      <c r="BJP238" s="104"/>
      <c r="BJQ238" s="100"/>
      <c r="BJR238" s="105"/>
      <c r="BJS238" s="105"/>
      <c r="BJT238" s="105"/>
      <c r="BJU238" s="105"/>
      <c r="BJV238" s="106"/>
      <c r="BJW238" s="107"/>
      <c r="BJX238" s="100"/>
      <c r="BJY238" s="100"/>
      <c r="BJZ238" s="100"/>
      <c r="BKA238" s="101"/>
      <c r="BKB238" s="102"/>
      <c r="BKC238" s="100"/>
      <c r="BKD238" s="103"/>
      <c r="BKE238" s="104"/>
      <c r="BKF238" s="100"/>
      <c r="BKG238" s="105"/>
      <c r="BKH238" s="105"/>
      <c r="BKI238" s="105"/>
      <c r="BKJ238" s="105"/>
      <c r="BKK238" s="106"/>
      <c r="BKL238" s="107"/>
      <c r="BKM238" s="100"/>
      <c r="BKN238" s="100"/>
      <c r="BKO238" s="100"/>
      <c r="BKP238" s="101"/>
      <c r="BKQ238" s="102"/>
      <c r="BKR238" s="100"/>
      <c r="BKS238" s="103"/>
      <c r="BKT238" s="104"/>
      <c r="BKU238" s="100"/>
      <c r="BKV238" s="105"/>
      <c r="BKW238" s="105"/>
      <c r="BKX238" s="105"/>
      <c r="BKY238" s="105"/>
      <c r="BKZ238" s="106"/>
      <c r="BLA238" s="107"/>
      <c r="BLB238" s="100"/>
      <c r="BLC238" s="100"/>
      <c r="BLD238" s="100"/>
      <c r="BLE238" s="101"/>
      <c r="BLF238" s="102"/>
      <c r="BLG238" s="100"/>
      <c r="BLH238" s="103"/>
      <c r="BLI238" s="104"/>
      <c r="BLJ238" s="100"/>
      <c r="BLK238" s="105"/>
      <c r="BLL238" s="105"/>
      <c r="BLM238" s="105"/>
      <c r="BLN238" s="105"/>
      <c r="BLO238" s="106"/>
      <c r="BLP238" s="107"/>
      <c r="BLQ238" s="100"/>
      <c r="BLR238" s="100"/>
      <c r="BLS238" s="100"/>
      <c r="BLT238" s="101"/>
      <c r="BLU238" s="102"/>
      <c r="BLV238" s="100"/>
      <c r="BLW238" s="103"/>
      <c r="BLX238" s="104"/>
      <c r="BLY238" s="100"/>
      <c r="BLZ238" s="105"/>
      <c r="BMA238" s="105"/>
      <c r="BMB238" s="105"/>
      <c r="BMC238" s="105"/>
      <c r="BMD238" s="106"/>
      <c r="BME238" s="107"/>
      <c r="BMF238" s="100"/>
      <c r="BMG238" s="100"/>
      <c r="BMH238" s="100"/>
      <c r="BMI238" s="101"/>
      <c r="BMJ238" s="102"/>
      <c r="BMK238" s="100"/>
      <c r="BML238" s="103"/>
      <c r="BMM238" s="104"/>
      <c r="BMN238" s="100"/>
      <c r="BMO238" s="105"/>
      <c r="BMP238" s="105"/>
      <c r="BMQ238" s="105"/>
      <c r="BMR238" s="105"/>
      <c r="BMS238" s="106"/>
      <c r="BMT238" s="107"/>
      <c r="BMU238" s="100"/>
      <c r="BMV238" s="100"/>
      <c r="BMW238" s="100"/>
      <c r="BMX238" s="101"/>
      <c r="BMY238" s="102"/>
      <c r="BMZ238" s="100"/>
      <c r="BNA238" s="103"/>
      <c r="BNB238" s="104"/>
      <c r="BNC238" s="100"/>
      <c r="BND238" s="105"/>
      <c r="BNE238" s="105"/>
      <c r="BNF238" s="105"/>
      <c r="BNG238" s="105"/>
      <c r="BNH238" s="106"/>
      <c r="BNI238" s="107"/>
      <c r="BNJ238" s="100"/>
      <c r="BNK238" s="100"/>
      <c r="BNL238" s="100"/>
      <c r="BNM238" s="101"/>
      <c r="BNN238" s="102"/>
      <c r="BNO238" s="100"/>
      <c r="BNP238" s="103"/>
      <c r="BNQ238" s="104"/>
      <c r="BNR238" s="100"/>
      <c r="BNS238" s="105"/>
      <c r="BNT238" s="105"/>
      <c r="BNU238" s="105"/>
      <c r="BNV238" s="105"/>
      <c r="BNW238" s="106"/>
      <c r="BNX238" s="107"/>
      <c r="BNY238" s="100"/>
      <c r="BNZ238" s="100"/>
      <c r="BOA238" s="100"/>
      <c r="BOB238" s="101"/>
      <c r="BOC238" s="102"/>
      <c r="BOD238" s="100"/>
      <c r="BOE238" s="103"/>
      <c r="BOF238" s="104"/>
      <c r="BOG238" s="100"/>
      <c r="BOH238" s="105"/>
      <c r="BOI238" s="105"/>
      <c r="BOJ238" s="105"/>
      <c r="BOK238" s="105"/>
      <c r="BOL238" s="106"/>
      <c r="BOM238" s="107"/>
      <c r="BON238" s="100"/>
      <c r="BOO238" s="100"/>
      <c r="BOP238" s="100"/>
      <c r="BOQ238" s="101"/>
      <c r="BOR238" s="102"/>
      <c r="BOS238" s="100"/>
      <c r="BOT238" s="103"/>
      <c r="BOU238" s="104"/>
      <c r="BOV238" s="100"/>
      <c r="BOW238" s="105"/>
      <c r="BOX238" s="105"/>
      <c r="BOY238" s="105"/>
      <c r="BOZ238" s="105"/>
      <c r="BPA238" s="106"/>
      <c r="BPB238" s="107"/>
      <c r="BPC238" s="100"/>
      <c r="BPD238" s="100"/>
      <c r="BPE238" s="100"/>
      <c r="BPF238" s="101"/>
      <c r="BPG238" s="102"/>
      <c r="BPH238" s="100"/>
      <c r="BPI238" s="103"/>
      <c r="BPJ238" s="104"/>
      <c r="BPK238" s="100"/>
      <c r="BPL238" s="105"/>
      <c r="BPM238" s="105"/>
      <c r="BPN238" s="105"/>
      <c r="BPO238" s="105"/>
      <c r="BPP238" s="106"/>
      <c r="BPQ238" s="107"/>
      <c r="BPR238" s="100"/>
      <c r="BPS238" s="100"/>
      <c r="BPT238" s="100"/>
      <c r="BPU238" s="101"/>
      <c r="BPV238" s="102"/>
      <c r="BPW238" s="100"/>
      <c r="BPX238" s="103"/>
      <c r="BPY238" s="104"/>
      <c r="BPZ238" s="100"/>
      <c r="BQA238" s="105"/>
      <c r="BQB238" s="105"/>
      <c r="BQC238" s="105"/>
      <c r="BQD238" s="105"/>
      <c r="BQE238" s="106"/>
      <c r="BQF238" s="107"/>
      <c r="BQG238" s="100"/>
      <c r="BQH238" s="100"/>
      <c r="BQI238" s="100"/>
      <c r="BQJ238" s="101"/>
      <c r="BQK238" s="102"/>
      <c r="BQL238" s="100"/>
      <c r="BQM238" s="103"/>
      <c r="BQN238" s="104"/>
      <c r="BQO238" s="100"/>
      <c r="BQP238" s="105"/>
      <c r="BQQ238" s="105"/>
      <c r="BQR238" s="105"/>
      <c r="BQS238" s="105"/>
      <c r="BQT238" s="106"/>
      <c r="BQU238" s="107"/>
      <c r="BQV238" s="100"/>
      <c r="BQW238" s="100"/>
      <c r="BQX238" s="100"/>
      <c r="BQY238" s="101"/>
      <c r="BQZ238" s="102"/>
      <c r="BRA238" s="100"/>
      <c r="BRB238" s="103"/>
      <c r="BRC238" s="104"/>
      <c r="BRD238" s="100"/>
      <c r="BRE238" s="105"/>
      <c r="BRF238" s="105"/>
      <c r="BRG238" s="105"/>
      <c r="BRH238" s="105"/>
      <c r="BRI238" s="106"/>
      <c r="BRJ238" s="107"/>
      <c r="BRK238" s="100"/>
      <c r="BRL238" s="100"/>
      <c r="BRM238" s="100"/>
      <c r="BRN238" s="101"/>
      <c r="BRO238" s="102"/>
      <c r="BRP238" s="100"/>
      <c r="BRQ238" s="103"/>
      <c r="BRR238" s="104"/>
      <c r="BRS238" s="100"/>
      <c r="BRT238" s="105"/>
      <c r="BRU238" s="105"/>
      <c r="BRV238" s="105"/>
      <c r="BRW238" s="105"/>
      <c r="BRX238" s="106"/>
      <c r="BRY238" s="107"/>
      <c r="BRZ238" s="100"/>
      <c r="BSA238" s="100"/>
      <c r="BSB238" s="100"/>
      <c r="BSC238" s="101"/>
      <c r="BSD238" s="102"/>
      <c r="BSE238" s="100"/>
      <c r="BSF238" s="103"/>
      <c r="BSG238" s="104"/>
      <c r="BSH238" s="100"/>
      <c r="BSI238" s="105"/>
      <c r="BSJ238" s="105"/>
      <c r="BSK238" s="105"/>
      <c r="BSL238" s="105"/>
      <c r="BSM238" s="106"/>
      <c r="BSN238" s="107"/>
      <c r="BSO238" s="100"/>
      <c r="BSP238" s="100"/>
      <c r="BSQ238" s="100"/>
      <c r="BSR238" s="101"/>
      <c r="BSS238" s="102"/>
      <c r="BST238" s="100"/>
      <c r="BSU238" s="103"/>
      <c r="BSV238" s="104"/>
      <c r="BSW238" s="100"/>
      <c r="BSX238" s="105"/>
      <c r="BSY238" s="105"/>
      <c r="BSZ238" s="105"/>
      <c r="BTA238" s="105"/>
      <c r="BTB238" s="106"/>
      <c r="BTC238" s="107"/>
      <c r="BTD238" s="100"/>
      <c r="BTE238" s="100"/>
      <c r="BTF238" s="100"/>
      <c r="BTG238" s="101"/>
      <c r="BTH238" s="102"/>
      <c r="BTI238" s="100"/>
      <c r="BTJ238" s="103"/>
      <c r="BTK238" s="104"/>
      <c r="BTL238" s="100"/>
      <c r="BTM238" s="105"/>
      <c r="BTN238" s="105"/>
      <c r="BTO238" s="105"/>
      <c r="BTP238" s="105"/>
      <c r="BTQ238" s="106"/>
      <c r="BTR238" s="107"/>
      <c r="BTS238" s="100"/>
      <c r="BTT238" s="100"/>
      <c r="BTU238" s="100"/>
      <c r="BTV238" s="101"/>
      <c r="BTW238" s="102"/>
      <c r="BTX238" s="100"/>
      <c r="BTY238" s="103"/>
      <c r="BTZ238" s="104"/>
      <c r="BUA238" s="100"/>
      <c r="BUB238" s="105"/>
      <c r="BUC238" s="105"/>
      <c r="BUD238" s="105"/>
      <c r="BUE238" s="105"/>
      <c r="BUF238" s="106"/>
      <c r="BUG238" s="107"/>
      <c r="BUH238" s="100"/>
      <c r="BUI238" s="100"/>
      <c r="BUJ238" s="100"/>
      <c r="BUK238" s="101"/>
      <c r="BUL238" s="102"/>
      <c r="BUM238" s="100"/>
      <c r="BUN238" s="103"/>
      <c r="BUO238" s="104"/>
      <c r="BUP238" s="100"/>
      <c r="BUQ238" s="105"/>
      <c r="BUR238" s="105"/>
      <c r="BUS238" s="105"/>
      <c r="BUT238" s="105"/>
      <c r="BUU238" s="106"/>
      <c r="BUV238" s="107"/>
      <c r="BUW238" s="100"/>
      <c r="BUX238" s="100"/>
      <c r="BUY238" s="100"/>
      <c r="BUZ238" s="101"/>
      <c r="BVA238" s="102"/>
      <c r="BVB238" s="100"/>
      <c r="BVC238" s="103"/>
      <c r="BVD238" s="104"/>
      <c r="BVE238" s="100"/>
      <c r="BVF238" s="105"/>
      <c r="BVG238" s="105"/>
      <c r="BVH238" s="105"/>
      <c r="BVI238" s="105"/>
      <c r="BVJ238" s="106"/>
      <c r="BVK238" s="107"/>
      <c r="BVL238" s="100"/>
      <c r="BVM238" s="100"/>
      <c r="BVN238" s="100"/>
      <c r="BVO238" s="101"/>
      <c r="BVP238" s="102"/>
      <c r="BVQ238" s="100"/>
      <c r="BVR238" s="103"/>
      <c r="BVS238" s="104"/>
      <c r="BVT238" s="100"/>
      <c r="BVU238" s="105"/>
      <c r="BVV238" s="105"/>
      <c r="BVW238" s="105"/>
      <c r="BVX238" s="105"/>
      <c r="BVY238" s="106"/>
      <c r="BVZ238" s="107"/>
      <c r="BWA238" s="100"/>
      <c r="BWB238" s="100"/>
      <c r="BWC238" s="100"/>
      <c r="BWD238" s="101"/>
      <c r="BWE238" s="102"/>
      <c r="BWF238" s="100"/>
      <c r="BWG238" s="103"/>
      <c r="BWH238" s="104"/>
      <c r="BWI238" s="100"/>
      <c r="BWJ238" s="105"/>
      <c r="BWK238" s="105"/>
      <c r="BWL238" s="105"/>
      <c r="BWM238" s="105"/>
      <c r="BWN238" s="106"/>
      <c r="BWO238" s="107"/>
      <c r="BWP238" s="100"/>
      <c r="BWQ238" s="100"/>
      <c r="BWR238" s="100"/>
      <c r="BWS238" s="101"/>
      <c r="BWT238" s="102"/>
      <c r="BWU238" s="100"/>
      <c r="BWV238" s="103"/>
      <c r="BWW238" s="104"/>
      <c r="BWX238" s="100"/>
      <c r="BWY238" s="105"/>
      <c r="BWZ238" s="105"/>
      <c r="BXA238" s="105"/>
      <c r="BXB238" s="105"/>
      <c r="BXC238" s="106"/>
      <c r="BXD238" s="107"/>
      <c r="BXE238" s="100"/>
      <c r="BXF238" s="100"/>
      <c r="BXG238" s="100"/>
      <c r="BXH238" s="101"/>
      <c r="BXI238" s="102"/>
      <c r="BXJ238" s="100"/>
      <c r="BXK238" s="103"/>
      <c r="BXL238" s="104"/>
      <c r="BXM238" s="100"/>
      <c r="BXN238" s="105"/>
      <c r="BXO238" s="105"/>
      <c r="BXP238" s="105"/>
      <c r="BXQ238" s="105"/>
      <c r="BXR238" s="106"/>
      <c r="BXS238" s="107"/>
      <c r="BXT238" s="100"/>
      <c r="BXU238" s="100"/>
      <c r="BXV238" s="100"/>
      <c r="BXW238" s="101"/>
      <c r="BXX238" s="102"/>
      <c r="BXY238" s="100"/>
      <c r="BXZ238" s="103"/>
      <c r="BYA238" s="104"/>
      <c r="BYB238" s="100"/>
      <c r="BYC238" s="105"/>
      <c r="BYD238" s="105"/>
      <c r="BYE238" s="105"/>
      <c r="BYF238" s="105"/>
      <c r="BYG238" s="106"/>
      <c r="BYH238" s="107"/>
      <c r="BYI238" s="100"/>
      <c r="BYJ238" s="100"/>
      <c r="BYK238" s="100"/>
      <c r="BYL238" s="101"/>
      <c r="BYM238" s="102"/>
      <c r="BYN238" s="100"/>
      <c r="BYO238" s="103"/>
      <c r="BYP238" s="104"/>
      <c r="BYQ238" s="100"/>
      <c r="BYR238" s="105"/>
      <c r="BYS238" s="105"/>
      <c r="BYT238" s="105"/>
      <c r="BYU238" s="105"/>
      <c r="BYV238" s="106"/>
      <c r="BYW238" s="107"/>
      <c r="BYX238" s="100"/>
      <c r="BYY238" s="100"/>
      <c r="BYZ238" s="100"/>
      <c r="BZA238" s="101"/>
      <c r="BZB238" s="102"/>
      <c r="BZC238" s="100"/>
      <c r="BZD238" s="103"/>
      <c r="BZE238" s="104"/>
      <c r="BZF238" s="100"/>
      <c r="BZG238" s="105"/>
      <c r="BZH238" s="105"/>
      <c r="BZI238" s="105"/>
      <c r="BZJ238" s="105"/>
      <c r="BZK238" s="106"/>
      <c r="BZL238" s="107"/>
      <c r="BZM238" s="100"/>
      <c r="BZN238" s="100"/>
      <c r="BZO238" s="100"/>
      <c r="BZP238" s="101"/>
      <c r="BZQ238" s="102"/>
      <c r="BZR238" s="100"/>
      <c r="BZS238" s="103"/>
      <c r="BZT238" s="104"/>
      <c r="BZU238" s="100"/>
      <c r="BZV238" s="105"/>
      <c r="BZW238" s="105"/>
      <c r="BZX238" s="105"/>
      <c r="BZY238" s="105"/>
      <c r="BZZ238" s="106"/>
      <c r="CAA238" s="107"/>
      <c r="CAB238" s="100"/>
      <c r="CAC238" s="100"/>
      <c r="CAD238" s="100"/>
      <c r="CAE238" s="101"/>
      <c r="CAF238" s="102"/>
      <c r="CAG238" s="100"/>
      <c r="CAH238" s="103"/>
      <c r="CAI238" s="104"/>
      <c r="CAJ238" s="100"/>
      <c r="CAK238" s="105"/>
      <c r="CAL238" s="105"/>
      <c r="CAM238" s="105"/>
      <c r="CAN238" s="105"/>
      <c r="CAO238" s="106"/>
      <c r="CAP238" s="107"/>
      <c r="CAQ238" s="100"/>
      <c r="CAR238" s="100"/>
      <c r="CAS238" s="100"/>
      <c r="CAT238" s="101"/>
      <c r="CAU238" s="102"/>
      <c r="CAV238" s="100"/>
      <c r="CAW238" s="103"/>
      <c r="CAX238" s="104"/>
      <c r="CAY238" s="100"/>
      <c r="CAZ238" s="105"/>
      <c r="CBA238" s="105"/>
      <c r="CBB238" s="105"/>
      <c r="CBC238" s="105"/>
      <c r="CBD238" s="106"/>
      <c r="CBE238" s="107"/>
      <c r="CBF238" s="100"/>
      <c r="CBG238" s="100"/>
      <c r="CBH238" s="100"/>
      <c r="CBI238" s="101"/>
      <c r="CBJ238" s="102"/>
      <c r="CBK238" s="100"/>
      <c r="CBL238" s="103"/>
      <c r="CBM238" s="104"/>
      <c r="CBN238" s="100"/>
      <c r="CBO238" s="105"/>
      <c r="CBP238" s="105"/>
      <c r="CBQ238" s="105"/>
      <c r="CBR238" s="105"/>
      <c r="CBS238" s="106"/>
      <c r="CBT238" s="107"/>
      <c r="CBU238" s="100"/>
      <c r="CBV238" s="100"/>
      <c r="CBW238" s="100"/>
      <c r="CBX238" s="101"/>
      <c r="CBY238" s="102"/>
      <c r="CBZ238" s="100"/>
      <c r="CCA238" s="103"/>
      <c r="CCB238" s="104"/>
      <c r="CCC238" s="100"/>
      <c r="CCD238" s="105"/>
      <c r="CCE238" s="105"/>
      <c r="CCF238" s="105"/>
      <c r="CCG238" s="105"/>
      <c r="CCH238" s="106"/>
      <c r="CCI238" s="107"/>
      <c r="CCJ238" s="100"/>
      <c r="CCK238" s="100"/>
      <c r="CCL238" s="100"/>
      <c r="CCM238" s="101"/>
      <c r="CCN238" s="102"/>
      <c r="CCO238" s="100"/>
      <c r="CCP238" s="103"/>
      <c r="CCQ238" s="104"/>
      <c r="CCR238" s="100"/>
      <c r="CCS238" s="105"/>
      <c r="CCT238" s="105"/>
      <c r="CCU238" s="105"/>
      <c r="CCV238" s="105"/>
      <c r="CCW238" s="106"/>
      <c r="CCX238" s="107"/>
      <c r="CCY238" s="100"/>
      <c r="CCZ238" s="100"/>
      <c r="CDA238" s="100"/>
      <c r="CDB238" s="101"/>
      <c r="CDC238" s="102"/>
      <c r="CDD238" s="100"/>
      <c r="CDE238" s="103"/>
      <c r="CDF238" s="104"/>
      <c r="CDG238" s="100"/>
      <c r="CDH238" s="105"/>
      <c r="CDI238" s="105"/>
      <c r="CDJ238" s="105"/>
      <c r="CDK238" s="105"/>
      <c r="CDL238" s="106"/>
      <c r="CDM238" s="107"/>
      <c r="CDN238" s="100"/>
      <c r="CDO238" s="100"/>
      <c r="CDP238" s="100"/>
      <c r="CDQ238" s="101"/>
      <c r="CDR238" s="102"/>
      <c r="CDS238" s="100"/>
      <c r="CDT238" s="103"/>
      <c r="CDU238" s="104"/>
      <c r="CDV238" s="100"/>
      <c r="CDW238" s="105"/>
      <c r="CDX238" s="105"/>
      <c r="CDY238" s="105"/>
      <c r="CDZ238" s="105"/>
      <c r="CEA238" s="106"/>
      <c r="CEB238" s="107"/>
      <c r="CEC238" s="100"/>
      <c r="CED238" s="100"/>
      <c r="CEE238" s="100"/>
      <c r="CEF238" s="101"/>
      <c r="CEG238" s="102"/>
      <c r="CEH238" s="100"/>
      <c r="CEI238" s="103"/>
      <c r="CEJ238" s="104"/>
      <c r="CEK238" s="100"/>
      <c r="CEL238" s="105"/>
      <c r="CEM238" s="105"/>
      <c r="CEN238" s="105"/>
      <c r="CEO238" s="105"/>
      <c r="CEP238" s="106"/>
      <c r="CEQ238" s="107"/>
      <c r="CER238" s="100"/>
      <c r="CES238" s="100"/>
      <c r="CET238" s="100"/>
      <c r="CEU238" s="101"/>
      <c r="CEV238" s="102"/>
      <c r="CEW238" s="100"/>
      <c r="CEX238" s="103"/>
      <c r="CEY238" s="104"/>
      <c r="CEZ238" s="100"/>
      <c r="CFA238" s="105"/>
      <c r="CFB238" s="105"/>
      <c r="CFC238" s="105"/>
      <c r="CFD238" s="105"/>
      <c r="CFE238" s="106"/>
      <c r="CFF238" s="107"/>
      <c r="CFG238" s="100"/>
      <c r="CFH238" s="100"/>
      <c r="CFI238" s="100"/>
      <c r="CFJ238" s="101"/>
      <c r="CFK238" s="102"/>
      <c r="CFL238" s="100"/>
      <c r="CFM238" s="103"/>
      <c r="CFN238" s="104"/>
      <c r="CFO238" s="100"/>
      <c r="CFP238" s="105"/>
      <c r="CFQ238" s="105"/>
      <c r="CFR238" s="105"/>
      <c r="CFS238" s="105"/>
      <c r="CFT238" s="106"/>
      <c r="CFU238" s="107"/>
      <c r="CFV238" s="100"/>
      <c r="CFW238" s="100"/>
      <c r="CFX238" s="100"/>
      <c r="CFY238" s="101"/>
      <c r="CFZ238" s="102"/>
      <c r="CGA238" s="100"/>
      <c r="CGB238" s="103"/>
      <c r="CGC238" s="104"/>
      <c r="CGD238" s="100"/>
      <c r="CGE238" s="105"/>
      <c r="CGF238" s="105"/>
      <c r="CGG238" s="105"/>
      <c r="CGH238" s="105"/>
      <c r="CGI238" s="106"/>
      <c r="CGJ238" s="107"/>
      <c r="CGK238" s="100"/>
      <c r="CGL238" s="100"/>
      <c r="CGM238" s="100"/>
      <c r="CGN238" s="101"/>
      <c r="CGO238" s="102"/>
      <c r="CGP238" s="100"/>
      <c r="CGQ238" s="103"/>
      <c r="CGR238" s="104"/>
      <c r="CGS238" s="100"/>
      <c r="CGT238" s="105"/>
      <c r="CGU238" s="105"/>
      <c r="CGV238" s="105"/>
      <c r="CGW238" s="105"/>
      <c r="CGX238" s="106"/>
      <c r="CGY238" s="107"/>
      <c r="CGZ238" s="100"/>
      <c r="CHA238" s="100"/>
      <c r="CHB238" s="100"/>
      <c r="CHC238" s="101"/>
      <c r="CHD238" s="102"/>
      <c r="CHE238" s="100"/>
      <c r="CHF238" s="103"/>
      <c r="CHG238" s="104"/>
      <c r="CHH238" s="100"/>
      <c r="CHI238" s="105"/>
      <c r="CHJ238" s="105"/>
      <c r="CHK238" s="105"/>
      <c r="CHL238" s="105"/>
      <c r="CHM238" s="106"/>
      <c r="CHN238" s="107"/>
      <c r="CHO238" s="100"/>
      <c r="CHP238" s="100"/>
      <c r="CHQ238" s="100"/>
      <c r="CHR238" s="101"/>
      <c r="CHS238" s="102"/>
      <c r="CHT238" s="100"/>
      <c r="CHU238" s="103"/>
      <c r="CHV238" s="104"/>
      <c r="CHW238" s="100"/>
      <c r="CHX238" s="105"/>
      <c r="CHY238" s="105"/>
      <c r="CHZ238" s="105"/>
      <c r="CIA238" s="105"/>
      <c r="CIB238" s="106"/>
      <c r="CIC238" s="107"/>
      <c r="CID238" s="100"/>
      <c r="CIE238" s="100"/>
      <c r="CIF238" s="100"/>
      <c r="CIG238" s="101"/>
      <c r="CIH238" s="102"/>
      <c r="CII238" s="100"/>
      <c r="CIJ238" s="103"/>
      <c r="CIK238" s="104"/>
      <c r="CIL238" s="100"/>
      <c r="CIM238" s="105"/>
      <c r="CIN238" s="105"/>
      <c r="CIO238" s="105"/>
      <c r="CIP238" s="105"/>
      <c r="CIQ238" s="106"/>
      <c r="CIR238" s="107"/>
      <c r="CIS238" s="100"/>
      <c r="CIT238" s="100"/>
      <c r="CIU238" s="100"/>
      <c r="CIV238" s="101"/>
      <c r="CIW238" s="102"/>
      <c r="CIX238" s="100"/>
      <c r="CIY238" s="103"/>
      <c r="CIZ238" s="104"/>
      <c r="CJA238" s="100"/>
      <c r="CJB238" s="105"/>
      <c r="CJC238" s="105"/>
      <c r="CJD238" s="105"/>
      <c r="CJE238" s="105"/>
      <c r="CJF238" s="106"/>
      <c r="CJG238" s="107"/>
      <c r="CJH238" s="100"/>
      <c r="CJI238" s="100"/>
      <c r="CJJ238" s="100"/>
      <c r="CJK238" s="101"/>
      <c r="CJL238" s="102"/>
      <c r="CJM238" s="100"/>
      <c r="CJN238" s="103"/>
      <c r="CJO238" s="104"/>
      <c r="CJP238" s="100"/>
      <c r="CJQ238" s="105"/>
      <c r="CJR238" s="105"/>
      <c r="CJS238" s="105"/>
      <c r="CJT238" s="105"/>
      <c r="CJU238" s="106"/>
      <c r="CJV238" s="107"/>
      <c r="CJW238" s="100"/>
      <c r="CJX238" s="100"/>
      <c r="CJY238" s="100"/>
      <c r="CJZ238" s="101"/>
      <c r="CKA238" s="102"/>
      <c r="CKB238" s="100"/>
      <c r="CKC238" s="103"/>
      <c r="CKD238" s="104"/>
      <c r="CKE238" s="100"/>
      <c r="CKF238" s="105"/>
      <c r="CKG238" s="105"/>
      <c r="CKH238" s="105"/>
      <c r="CKI238" s="105"/>
      <c r="CKJ238" s="106"/>
      <c r="CKK238" s="107"/>
      <c r="CKL238" s="100"/>
      <c r="CKM238" s="100"/>
      <c r="CKN238" s="100"/>
      <c r="CKO238" s="101"/>
      <c r="CKP238" s="102"/>
      <c r="CKQ238" s="100"/>
      <c r="CKR238" s="103"/>
      <c r="CKS238" s="104"/>
      <c r="CKT238" s="100"/>
      <c r="CKU238" s="105"/>
      <c r="CKV238" s="105"/>
      <c r="CKW238" s="105"/>
      <c r="CKX238" s="105"/>
      <c r="CKY238" s="106"/>
      <c r="CKZ238" s="107"/>
      <c r="CLA238" s="100"/>
      <c r="CLB238" s="100"/>
      <c r="CLC238" s="100"/>
      <c r="CLD238" s="101"/>
      <c r="CLE238" s="102"/>
      <c r="CLF238" s="100"/>
      <c r="CLG238" s="103"/>
      <c r="CLH238" s="104"/>
      <c r="CLI238" s="100"/>
      <c r="CLJ238" s="105"/>
      <c r="CLK238" s="105"/>
      <c r="CLL238" s="105"/>
      <c r="CLM238" s="105"/>
      <c r="CLN238" s="106"/>
      <c r="CLO238" s="107"/>
      <c r="CLP238" s="100"/>
      <c r="CLQ238" s="100"/>
      <c r="CLR238" s="100"/>
      <c r="CLS238" s="101"/>
      <c r="CLT238" s="102"/>
      <c r="CLU238" s="100"/>
      <c r="CLV238" s="103"/>
      <c r="CLW238" s="104"/>
      <c r="CLX238" s="100"/>
      <c r="CLY238" s="105"/>
      <c r="CLZ238" s="105"/>
      <c r="CMA238" s="105"/>
      <c r="CMB238" s="105"/>
      <c r="CMC238" s="106"/>
      <c r="CMD238" s="107"/>
      <c r="CME238" s="100"/>
      <c r="CMF238" s="100"/>
      <c r="CMG238" s="100"/>
      <c r="CMH238" s="101"/>
      <c r="CMI238" s="102"/>
      <c r="CMJ238" s="100"/>
      <c r="CMK238" s="103"/>
      <c r="CML238" s="104"/>
      <c r="CMM238" s="100"/>
      <c r="CMN238" s="105"/>
      <c r="CMO238" s="105"/>
      <c r="CMP238" s="105"/>
      <c r="CMQ238" s="105"/>
      <c r="CMR238" s="106"/>
      <c r="CMS238" s="107"/>
      <c r="CMT238" s="100"/>
      <c r="CMU238" s="100"/>
      <c r="CMV238" s="100"/>
      <c r="CMW238" s="101"/>
      <c r="CMX238" s="102"/>
      <c r="CMY238" s="100"/>
      <c r="CMZ238" s="103"/>
      <c r="CNA238" s="104"/>
      <c r="CNB238" s="100"/>
      <c r="CNC238" s="105"/>
      <c r="CND238" s="105"/>
      <c r="CNE238" s="105"/>
      <c r="CNF238" s="105"/>
      <c r="CNG238" s="106"/>
      <c r="CNH238" s="107"/>
      <c r="CNI238" s="100"/>
      <c r="CNJ238" s="100"/>
      <c r="CNK238" s="100"/>
      <c r="CNL238" s="101"/>
      <c r="CNM238" s="102"/>
      <c r="CNN238" s="100"/>
      <c r="CNO238" s="103"/>
      <c r="CNP238" s="104"/>
      <c r="CNQ238" s="100"/>
      <c r="CNR238" s="105"/>
      <c r="CNS238" s="105"/>
      <c r="CNT238" s="105"/>
      <c r="CNU238" s="105"/>
      <c r="CNV238" s="106"/>
      <c r="CNW238" s="107"/>
      <c r="CNX238" s="100"/>
      <c r="CNY238" s="100"/>
      <c r="CNZ238" s="100"/>
      <c r="COA238" s="101"/>
      <c r="COB238" s="102"/>
      <c r="COC238" s="100"/>
      <c r="COD238" s="103"/>
      <c r="COE238" s="104"/>
      <c r="COF238" s="100"/>
      <c r="COG238" s="105"/>
      <c r="COH238" s="105"/>
      <c r="COI238" s="105"/>
      <c r="COJ238" s="105"/>
      <c r="COK238" s="106"/>
      <c r="COL238" s="107"/>
      <c r="COM238" s="100"/>
      <c r="CON238" s="100"/>
      <c r="COO238" s="100"/>
      <c r="COP238" s="101"/>
      <c r="COQ238" s="102"/>
      <c r="COR238" s="100"/>
      <c r="COS238" s="103"/>
      <c r="COT238" s="104"/>
      <c r="COU238" s="100"/>
      <c r="COV238" s="105"/>
      <c r="COW238" s="105"/>
      <c r="COX238" s="105"/>
      <c r="COY238" s="105"/>
      <c r="COZ238" s="106"/>
      <c r="CPA238" s="107"/>
      <c r="CPB238" s="100"/>
      <c r="CPC238" s="100"/>
      <c r="CPD238" s="100"/>
      <c r="CPE238" s="101"/>
      <c r="CPF238" s="102"/>
      <c r="CPG238" s="100"/>
      <c r="CPH238" s="103"/>
      <c r="CPI238" s="104"/>
      <c r="CPJ238" s="100"/>
      <c r="CPK238" s="105"/>
      <c r="CPL238" s="105"/>
      <c r="CPM238" s="105"/>
      <c r="CPN238" s="105"/>
      <c r="CPO238" s="106"/>
      <c r="CPP238" s="107"/>
      <c r="CPQ238" s="100"/>
      <c r="CPR238" s="100"/>
      <c r="CPS238" s="100"/>
      <c r="CPT238" s="101"/>
      <c r="CPU238" s="102"/>
      <c r="CPV238" s="100"/>
      <c r="CPW238" s="103"/>
      <c r="CPX238" s="104"/>
      <c r="CPY238" s="100"/>
      <c r="CPZ238" s="105"/>
      <c r="CQA238" s="105"/>
      <c r="CQB238" s="105"/>
      <c r="CQC238" s="105"/>
      <c r="CQD238" s="106"/>
      <c r="CQE238" s="107"/>
      <c r="CQF238" s="100"/>
      <c r="CQG238" s="100"/>
      <c r="CQH238" s="100"/>
      <c r="CQI238" s="101"/>
      <c r="CQJ238" s="102"/>
      <c r="CQK238" s="100"/>
      <c r="CQL238" s="103"/>
      <c r="CQM238" s="104"/>
      <c r="CQN238" s="100"/>
      <c r="CQO238" s="105"/>
      <c r="CQP238" s="105"/>
      <c r="CQQ238" s="105"/>
      <c r="CQR238" s="105"/>
      <c r="CQS238" s="106"/>
      <c r="CQT238" s="107"/>
      <c r="CQU238" s="100"/>
      <c r="CQV238" s="100"/>
      <c r="CQW238" s="100"/>
      <c r="CQX238" s="101"/>
      <c r="CQY238" s="102"/>
      <c r="CQZ238" s="100"/>
      <c r="CRA238" s="103"/>
      <c r="CRB238" s="104"/>
      <c r="CRC238" s="100"/>
      <c r="CRD238" s="105"/>
      <c r="CRE238" s="105"/>
      <c r="CRF238" s="105"/>
      <c r="CRG238" s="105"/>
      <c r="CRH238" s="106"/>
      <c r="CRI238" s="107"/>
      <c r="CRJ238" s="100"/>
      <c r="CRK238" s="100"/>
      <c r="CRL238" s="100"/>
      <c r="CRM238" s="101"/>
      <c r="CRN238" s="102"/>
      <c r="CRO238" s="100"/>
      <c r="CRP238" s="103"/>
      <c r="CRQ238" s="104"/>
      <c r="CRR238" s="100"/>
      <c r="CRS238" s="105"/>
      <c r="CRT238" s="105"/>
      <c r="CRU238" s="105"/>
      <c r="CRV238" s="105"/>
      <c r="CRW238" s="106"/>
      <c r="CRX238" s="107"/>
      <c r="CRY238" s="100"/>
      <c r="CRZ238" s="100"/>
      <c r="CSA238" s="100"/>
      <c r="CSB238" s="101"/>
      <c r="CSC238" s="102"/>
      <c r="CSD238" s="100"/>
      <c r="CSE238" s="103"/>
      <c r="CSF238" s="104"/>
      <c r="CSG238" s="100"/>
      <c r="CSH238" s="105"/>
      <c r="CSI238" s="105"/>
      <c r="CSJ238" s="105"/>
      <c r="CSK238" s="105"/>
      <c r="CSL238" s="106"/>
      <c r="CSM238" s="107"/>
      <c r="CSN238" s="100"/>
      <c r="CSO238" s="100"/>
      <c r="CSP238" s="100"/>
      <c r="CSQ238" s="101"/>
      <c r="CSR238" s="102"/>
      <c r="CSS238" s="100"/>
      <c r="CST238" s="103"/>
      <c r="CSU238" s="104"/>
      <c r="CSV238" s="100"/>
      <c r="CSW238" s="105"/>
      <c r="CSX238" s="105"/>
      <c r="CSY238" s="105"/>
      <c r="CSZ238" s="105"/>
      <c r="CTA238" s="106"/>
      <c r="CTB238" s="107"/>
      <c r="CTC238" s="100"/>
      <c r="CTD238" s="100"/>
      <c r="CTE238" s="100"/>
      <c r="CTF238" s="101"/>
      <c r="CTG238" s="102"/>
      <c r="CTH238" s="100"/>
      <c r="CTI238" s="103"/>
      <c r="CTJ238" s="104"/>
      <c r="CTK238" s="100"/>
      <c r="CTL238" s="105"/>
      <c r="CTM238" s="105"/>
      <c r="CTN238" s="105"/>
      <c r="CTO238" s="105"/>
      <c r="CTP238" s="106"/>
      <c r="CTQ238" s="107"/>
      <c r="CTR238" s="100"/>
      <c r="CTS238" s="100"/>
      <c r="CTT238" s="100"/>
      <c r="CTU238" s="101"/>
      <c r="CTV238" s="102"/>
      <c r="CTW238" s="100"/>
      <c r="CTX238" s="103"/>
      <c r="CTY238" s="104"/>
      <c r="CTZ238" s="100"/>
      <c r="CUA238" s="105"/>
      <c r="CUB238" s="105"/>
      <c r="CUC238" s="105"/>
      <c r="CUD238" s="105"/>
      <c r="CUE238" s="106"/>
      <c r="CUF238" s="107"/>
      <c r="CUG238" s="100"/>
      <c r="CUH238" s="100"/>
      <c r="CUI238" s="100"/>
      <c r="CUJ238" s="101"/>
      <c r="CUK238" s="102"/>
      <c r="CUL238" s="100"/>
      <c r="CUM238" s="103"/>
      <c r="CUN238" s="104"/>
      <c r="CUO238" s="100"/>
      <c r="CUP238" s="105"/>
      <c r="CUQ238" s="105"/>
      <c r="CUR238" s="105"/>
      <c r="CUS238" s="105"/>
      <c r="CUT238" s="106"/>
      <c r="CUU238" s="107"/>
      <c r="CUV238" s="100"/>
      <c r="CUW238" s="100"/>
      <c r="CUX238" s="100"/>
      <c r="CUY238" s="101"/>
      <c r="CUZ238" s="102"/>
      <c r="CVA238" s="100"/>
      <c r="CVB238" s="103"/>
      <c r="CVC238" s="104"/>
      <c r="CVD238" s="100"/>
      <c r="CVE238" s="105"/>
      <c r="CVF238" s="105"/>
      <c r="CVG238" s="105"/>
      <c r="CVH238" s="105"/>
      <c r="CVI238" s="106"/>
      <c r="CVJ238" s="107"/>
      <c r="CVK238" s="100"/>
      <c r="CVL238" s="100"/>
      <c r="CVM238" s="100"/>
      <c r="CVN238" s="101"/>
      <c r="CVO238" s="102"/>
      <c r="CVP238" s="100"/>
      <c r="CVQ238" s="103"/>
      <c r="CVR238" s="104"/>
      <c r="CVS238" s="100"/>
      <c r="CVT238" s="105"/>
      <c r="CVU238" s="105"/>
      <c r="CVV238" s="105"/>
      <c r="CVW238" s="105"/>
      <c r="CVX238" s="106"/>
      <c r="CVY238" s="107"/>
      <c r="CVZ238" s="100"/>
      <c r="CWA238" s="100"/>
      <c r="CWB238" s="100"/>
      <c r="CWC238" s="101"/>
      <c r="CWD238" s="102"/>
      <c r="CWE238" s="100"/>
      <c r="CWF238" s="103"/>
      <c r="CWG238" s="104"/>
      <c r="CWH238" s="100"/>
      <c r="CWI238" s="105"/>
      <c r="CWJ238" s="105"/>
      <c r="CWK238" s="105"/>
      <c r="CWL238" s="105"/>
      <c r="CWM238" s="106"/>
      <c r="CWN238" s="107"/>
      <c r="CWO238" s="100"/>
      <c r="CWP238" s="100"/>
      <c r="CWQ238" s="100"/>
      <c r="CWR238" s="101"/>
      <c r="CWS238" s="102"/>
      <c r="CWT238" s="100"/>
      <c r="CWU238" s="103"/>
      <c r="CWV238" s="104"/>
      <c r="CWW238" s="100"/>
      <c r="CWX238" s="105"/>
      <c r="CWY238" s="105"/>
      <c r="CWZ238" s="105"/>
      <c r="CXA238" s="105"/>
      <c r="CXB238" s="106"/>
      <c r="CXC238" s="107"/>
      <c r="CXD238" s="100"/>
      <c r="CXE238" s="100"/>
      <c r="CXF238" s="100"/>
      <c r="CXG238" s="101"/>
      <c r="CXH238" s="102"/>
      <c r="CXI238" s="100"/>
      <c r="CXJ238" s="103"/>
      <c r="CXK238" s="104"/>
      <c r="CXL238" s="100"/>
      <c r="CXM238" s="105"/>
      <c r="CXN238" s="105"/>
      <c r="CXO238" s="105"/>
      <c r="CXP238" s="105"/>
      <c r="CXQ238" s="106"/>
      <c r="CXR238" s="107"/>
      <c r="CXS238" s="100"/>
      <c r="CXT238" s="100"/>
      <c r="CXU238" s="100"/>
      <c r="CXV238" s="101"/>
      <c r="CXW238" s="102"/>
      <c r="CXX238" s="100"/>
      <c r="CXY238" s="103"/>
      <c r="CXZ238" s="104"/>
      <c r="CYA238" s="100"/>
      <c r="CYB238" s="105"/>
      <c r="CYC238" s="105"/>
      <c r="CYD238" s="105"/>
      <c r="CYE238" s="105"/>
      <c r="CYF238" s="106"/>
      <c r="CYG238" s="107"/>
      <c r="CYH238" s="100"/>
      <c r="CYI238" s="100"/>
      <c r="CYJ238" s="100"/>
      <c r="CYK238" s="101"/>
      <c r="CYL238" s="102"/>
      <c r="CYM238" s="100"/>
      <c r="CYN238" s="103"/>
      <c r="CYO238" s="104"/>
      <c r="CYP238" s="100"/>
      <c r="CYQ238" s="105"/>
      <c r="CYR238" s="105"/>
      <c r="CYS238" s="105"/>
      <c r="CYT238" s="105"/>
      <c r="CYU238" s="106"/>
      <c r="CYV238" s="107"/>
      <c r="CYW238" s="100"/>
      <c r="CYX238" s="100"/>
      <c r="CYY238" s="100"/>
      <c r="CYZ238" s="101"/>
      <c r="CZA238" s="102"/>
      <c r="CZB238" s="100"/>
      <c r="CZC238" s="103"/>
      <c r="CZD238" s="104"/>
      <c r="CZE238" s="100"/>
      <c r="CZF238" s="105"/>
      <c r="CZG238" s="105"/>
      <c r="CZH238" s="105"/>
      <c r="CZI238" s="105"/>
      <c r="CZJ238" s="106"/>
      <c r="CZK238" s="107"/>
      <c r="CZL238" s="100"/>
      <c r="CZM238" s="100"/>
      <c r="CZN238" s="100"/>
      <c r="CZO238" s="101"/>
      <c r="CZP238" s="102"/>
      <c r="CZQ238" s="100"/>
      <c r="CZR238" s="103"/>
      <c r="CZS238" s="104"/>
      <c r="CZT238" s="100"/>
      <c r="CZU238" s="105"/>
      <c r="CZV238" s="105"/>
      <c r="CZW238" s="105"/>
      <c r="CZX238" s="105"/>
      <c r="CZY238" s="106"/>
      <c r="CZZ238" s="107"/>
      <c r="DAA238" s="100"/>
      <c r="DAB238" s="100"/>
      <c r="DAC238" s="100"/>
      <c r="DAD238" s="101"/>
      <c r="DAE238" s="102"/>
      <c r="DAF238" s="100"/>
      <c r="DAG238" s="103"/>
      <c r="DAH238" s="104"/>
      <c r="DAI238" s="100"/>
      <c r="DAJ238" s="105"/>
      <c r="DAK238" s="105"/>
      <c r="DAL238" s="105"/>
      <c r="DAM238" s="105"/>
      <c r="DAN238" s="106"/>
      <c r="DAO238" s="107"/>
      <c r="DAP238" s="100"/>
      <c r="DAQ238" s="100"/>
      <c r="DAR238" s="100"/>
      <c r="DAS238" s="101"/>
      <c r="DAT238" s="102"/>
      <c r="DAU238" s="100"/>
      <c r="DAV238" s="103"/>
      <c r="DAW238" s="104"/>
      <c r="DAX238" s="100"/>
      <c r="DAY238" s="105"/>
      <c r="DAZ238" s="105"/>
      <c r="DBA238" s="105"/>
      <c r="DBB238" s="105"/>
      <c r="DBC238" s="106"/>
      <c r="DBD238" s="107"/>
      <c r="DBE238" s="100"/>
      <c r="DBF238" s="100"/>
      <c r="DBG238" s="100"/>
      <c r="DBH238" s="101"/>
      <c r="DBI238" s="102"/>
      <c r="DBJ238" s="100"/>
      <c r="DBK238" s="103"/>
      <c r="DBL238" s="104"/>
      <c r="DBM238" s="100"/>
      <c r="DBN238" s="105"/>
      <c r="DBO238" s="105"/>
      <c r="DBP238" s="105"/>
      <c r="DBQ238" s="105"/>
      <c r="DBR238" s="106"/>
      <c r="DBS238" s="107"/>
      <c r="DBT238" s="100"/>
      <c r="DBU238" s="100"/>
      <c r="DBV238" s="100"/>
      <c r="DBW238" s="101"/>
      <c r="DBX238" s="102"/>
      <c r="DBY238" s="100"/>
      <c r="DBZ238" s="103"/>
      <c r="DCA238" s="104"/>
      <c r="DCB238" s="100"/>
      <c r="DCC238" s="105"/>
      <c r="DCD238" s="105"/>
      <c r="DCE238" s="105"/>
      <c r="DCF238" s="105"/>
      <c r="DCG238" s="106"/>
      <c r="DCH238" s="107"/>
      <c r="DCI238" s="100"/>
      <c r="DCJ238" s="100"/>
      <c r="DCK238" s="100"/>
      <c r="DCL238" s="101"/>
      <c r="DCM238" s="102"/>
      <c r="DCN238" s="100"/>
      <c r="DCO238" s="103"/>
      <c r="DCP238" s="104"/>
      <c r="DCQ238" s="100"/>
      <c r="DCR238" s="105"/>
      <c r="DCS238" s="105"/>
      <c r="DCT238" s="105"/>
      <c r="DCU238" s="105"/>
      <c r="DCV238" s="106"/>
      <c r="DCW238" s="107"/>
      <c r="DCX238" s="100"/>
      <c r="DCY238" s="100"/>
      <c r="DCZ238" s="100"/>
      <c r="DDA238" s="101"/>
      <c r="DDB238" s="102"/>
      <c r="DDC238" s="100"/>
      <c r="DDD238" s="103"/>
      <c r="DDE238" s="104"/>
      <c r="DDF238" s="100"/>
      <c r="DDG238" s="105"/>
      <c r="DDH238" s="105"/>
      <c r="DDI238" s="105"/>
      <c r="DDJ238" s="105"/>
      <c r="DDK238" s="106"/>
      <c r="DDL238" s="107"/>
      <c r="DDM238" s="100"/>
      <c r="DDN238" s="100"/>
      <c r="DDO238" s="100"/>
      <c r="DDP238" s="101"/>
      <c r="DDQ238" s="102"/>
      <c r="DDR238" s="100"/>
      <c r="DDS238" s="103"/>
      <c r="DDT238" s="104"/>
      <c r="DDU238" s="100"/>
      <c r="DDV238" s="105"/>
      <c r="DDW238" s="105"/>
      <c r="DDX238" s="105"/>
      <c r="DDY238" s="105"/>
      <c r="DDZ238" s="106"/>
      <c r="DEA238" s="107"/>
      <c r="DEB238" s="100"/>
      <c r="DEC238" s="100"/>
      <c r="DED238" s="100"/>
      <c r="DEE238" s="101"/>
      <c r="DEF238" s="102"/>
      <c r="DEG238" s="100"/>
      <c r="DEH238" s="103"/>
      <c r="DEI238" s="104"/>
      <c r="DEJ238" s="100"/>
      <c r="DEK238" s="105"/>
      <c r="DEL238" s="105"/>
      <c r="DEM238" s="105"/>
      <c r="DEN238" s="105"/>
      <c r="DEO238" s="106"/>
      <c r="DEP238" s="107"/>
      <c r="DEQ238" s="100"/>
      <c r="DER238" s="100"/>
      <c r="DES238" s="100"/>
      <c r="DET238" s="101"/>
      <c r="DEU238" s="102"/>
      <c r="DEV238" s="100"/>
      <c r="DEW238" s="103"/>
      <c r="DEX238" s="104"/>
      <c r="DEY238" s="100"/>
      <c r="DEZ238" s="105"/>
      <c r="DFA238" s="105"/>
      <c r="DFB238" s="105"/>
      <c r="DFC238" s="105"/>
      <c r="DFD238" s="106"/>
      <c r="DFE238" s="107"/>
      <c r="DFF238" s="100"/>
      <c r="DFG238" s="100"/>
      <c r="DFH238" s="100"/>
      <c r="DFI238" s="101"/>
      <c r="DFJ238" s="102"/>
      <c r="DFK238" s="100"/>
      <c r="DFL238" s="103"/>
      <c r="DFM238" s="104"/>
      <c r="DFN238" s="100"/>
      <c r="DFO238" s="105"/>
      <c r="DFP238" s="105"/>
      <c r="DFQ238" s="105"/>
      <c r="DFR238" s="105"/>
      <c r="DFS238" s="106"/>
      <c r="DFT238" s="107"/>
      <c r="DFU238" s="100"/>
      <c r="DFV238" s="100"/>
      <c r="DFW238" s="100"/>
      <c r="DFX238" s="101"/>
      <c r="DFY238" s="102"/>
      <c r="DFZ238" s="100"/>
      <c r="DGA238" s="103"/>
      <c r="DGB238" s="104"/>
      <c r="DGC238" s="100"/>
      <c r="DGD238" s="105"/>
      <c r="DGE238" s="105"/>
      <c r="DGF238" s="105"/>
      <c r="DGG238" s="105"/>
      <c r="DGH238" s="106"/>
      <c r="DGI238" s="107"/>
      <c r="DGJ238" s="100"/>
      <c r="DGK238" s="100"/>
      <c r="DGL238" s="100"/>
      <c r="DGM238" s="101"/>
      <c r="DGN238" s="102"/>
      <c r="DGO238" s="100"/>
      <c r="DGP238" s="103"/>
      <c r="DGQ238" s="104"/>
      <c r="DGR238" s="100"/>
      <c r="DGS238" s="105"/>
      <c r="DGT238" s="105"/>
      <c r="DGU238" s="105"/>
      <c r="DGV238" s="105"/>
      <c r="DGW238" s="106"/>
      <c r="DGX238" s="107"/>
      <c r="DGY238" s="100"/>
      <c r="DGZ238" s="100"/>
      <c r="DHA238" s="100"/>
      <c r="DHB238" s="101"/>
      <c r="DHC238" s="102"/>
      <c r="DHD238" s="100"/>
      <c r="DHE238" s="103"/>
      <c r="DHF238" s="104"/>
      <c r="DHG238" s="100"/>
      <c r="DHH238" s="105"/>
      <c r="DHI238" s="105"/>
      <c r="DHJ238" s="105"/>
      <c r="DHK238" s="105"/>
      <c r="DHL238" s="106"/>
      <c r="DHM238" s="107"/>
      <c r="DHN238" s="100"/>
      <c r="DHO238" s="100"/>
      <c r="DHP238" s="100"/>
      <c r="DHQ238" s="101"/>
      <c r="DHR238" s="102"/>
      <c r="DHS238" s="100"/>
      <c r="DHT238" s="103"/>
      <c r="DHU238" s="104"/>
      <c r="DHV238" s="100"/>
      <c r="DHW238" s="105"/>
      <c r="DHX238" s="105"/>
      <c r="DHY238" s="105"/>
      <c r="DHZ238" s="105"/>
      <c r="DIA238" s="106"/>
      <c r="DIB238" s="107"/>
      <c r="DIC238" s="100"/>
      <c r="DID238" s="100"/>
      <c r="DIE238" s="100"/>
      <c r="DIF238" s="101"/>
      <c r="DIG238" s="102"/>
      <c r="DIH238" s="100"/>
      <c r="DII238" s="103"/>
      <c r="DIJ238" s="104"/>
      <c r="DIK238" s="100"/>
      <c r="DIL238" s="105"/>
      <c r="DIM238" s="105"/>
      <c r="DIN238" s="105"/>
      <c r="DIO238" s="105"/>
      <c r="DIP238" s="106"/>
      <c r="DIQ238" s="107"/>
      <c r="DIR238" s="100"/>
      <c r="DIS238" s="100"/>
      <c r="DIT238" s="100"/>
      <c r="DIU238" s="101"/>
      <c r="DIV238" s="102"/>
      <c r="DIW238" s="100"/>
      <c r="DIX238" s="103"/>
      <c r="DIY238" s="104"/>
      <c r="DIZ238" s="100"/>
      <c r="DJA238" s="105"/>
      <c r="DJB238" s="105"/>
      <c r="DJC238" s="105"/>
      <c r="DJD238" s="105"/>
      <c r="DJE238" s="106"/>
      <c r="DJF238" s="107"/>
      <c r="DJG238" s="100"/>
      <c r="DJH238" s="100"/>
      <c r="DJI238" s="100"/>
      <c r="DJJ238" s="101"/>
      <c r="DJK238" s="102"/>
      <c r="DJL238" s="100"/>
      <c r="DJM238" s="103"/>
      <c r="DJN238" s="104"/>
      <c r="DJO238" s="100"/>
      <c r="DJP238" s="105"/>
      <c r="DJQ238" s="105"/>
      <c r="DJR238" s="105"/>
      <c r="DJS238" s="105"/>
      <c r="DJT238" s="106"/>
      <c r="DJU238" s="107"/>
      <c r="DJV238" s="100"/>
      <c r="DJW238" s="100"/>
      <c r="DJX238" s="100"/>
      <c r="DJY238" s="101"/>
      <c r="DJZ238" s="102"/>
      <c r="DKA238" s="100"/>
      <c r="DKB238" s="103"/>
      <c r="DKC238" s="104"/>
      <c r="DKD238" s="100"/>
      <c r="DKE238" s="105"/>
      <c r="DKF238" s="105"/>
      <c r="DKG238" s="105"/>
      <c r="DKH238" s="105"/>
      <c r="DKI238" s="106"/>
      <c r="DKJ238" s="107"/>
      <c r="DKK238" s="100"/>
      <c r="DKL238" s="100"/>
      <c r="DKM238" s="100"/>
      <c r="DKN238" s="101"/>
      <c r="DKO238" s="102"/>
      <c r="DKP238" s="100"/>
      <c r="DKQ238" s="103"/>
      <c r="DKR238" s="104"/>
      <c r="DKS238" s="100"/>
      <c r="DKT238" s="105"/>
      <c r="DKU238" s="105"/>
      <c r="DKV238" s="105"/>
      <c r="DKW238" s="105"/>
      <c r="DKX238" s="106"/>
      <c r="DKY238" s="107"/>
      <c r="DKZ238" s="100"/>
      <c r="DLA238" s="100"/>
      <c r="DLB238" s="100"/>
      <c r="DLC238" s="101"/>
      <c r="DLD238" s="102"/>
      <c r="DLE238" s="100"/>
      <c r="DLF238" s="103"/>
      <c r="DLG238" s="104"/>
      <c r="DLH238" s="100"/>
      <c r="DLI238" s="105"/>
      <c r="DLJ238" s="105"/>
      <c r="DLK238" s="105"/>
      <c r="DLL238" s="105"/>
      <c r="DLM238" s="106"/>
      <c r="DLN238" s="107"/>
      <c r="DLO238" s="100"/>
      <c r="DLP238" s="100"/>
      <c r="DLQ238" s="100"/>
      <c r="DLR238" s="101"/>
      <c r="DLS238" s="102"/>
      <c r="DLT238" s="100"/>
      <c r="DLU238" s="103"/>
      <c r="DLV238" s="104"/>
      <c r="DLW238" s="100"/>
      <c r="DLX238" s="105"/>
      <c r="DLY238" s="105"/>
      <c r="DLZ238" s="105"/>
      <c r="DMA238" s="105"/>
      <c r="DMB238" s="106"/>
      <c r="DMC238" s="107"/>
      <c r="DMD238" s="100"/>
      <c r="DME238" s="100"/>
      <c r="DMF238" s="100"/>
      <c r="DMG238" s="101"/>
      <c r="DMH238" s="102"/>
      <c r="DMI238" s="100"/>
      <c r="DMJ238" s="103"/>
      <c r="DMK238" s="104"/>
      <c r="DML238" s="100"/>
      <c r="DMM238" s="105"/>
      <c r="DMN238" s="105"/>
      <c r="DMO238" s="105"/>
      <c r="DMP238" s="105"/>
      <c r="DMQ238" s="106"/>
      <c r="DMR238" s="107"/>
      <c r="DMS238" s="100"/>
      <c r="DMT238" s="100"/>
      <c r="DMU238" s="100"/>
      <c r="DMV238" s="101"/>
      <c r="DMW238" s="102"/>
      <c r="DMX238" s="100"/>
      <c r="DMY238" s="103"/>
      <c r="DMZ238" s="104"/>
      <c r="DNA238" s="100"/>
      <c r="DNB238" s="105"/>
      <c r="DNC238" s="105"/>
      <c r="DND238" s="105"/>
      <c r="DNE238" s="105"/>
      <c r="DNF238" s="106"/>
      <c r="DNG238" s="107"/>
      <c r="DNH238" s="100"/>
      <c r="DNI238" s="100"/>
      <c r="DNJ238" s="100"/>
      <c r="DNK238" s="101"/>
      <c r="DNL238" s="102"/>
      <c r="DNM238" s="100"/>
      <c r="DNN238" s="103"/>
      <c r="DNO238" s="104"/>
      <c r="DNP238" s="100"/>
      <c r="DNQ238" s="105"/>
      <c r="DNR238" s="105"/>
      <c r="DNS238" s="105"/>
      <c r="DNT238" s="105"/>
      <c r="DNU238" s="106"/>
      <c r="DNV238" s="107"/>
      <c r="DNW238" s="100"/>
      <c r="DNX238" s="100"/>
      <c r="DNY238" s="100"/>
      <c r="DNZ238" s="101"/>
      <c r="DOA238" s="102"/>
      <c r="DOB238" s="100"/>
      <c r="DOC238" s="103"/>
      <c r="DOD238" s="104"/>
      <c r="DOE238" s="100"/>
      <c r="DOF238" s="105"/>
      <c r="DOG238" s="105"/>
      <c r="DOH238" s="105"/>
      <c r="DOI238" s="105"/>
      <c r="DOJ238" s="106"/>
      <c r="DOK238" s="107"/>
      <c r="DOL238" s="100"/>
      <c r="DOM238" s="100"/>
      <c r="DON238" s="100"/>
      <c r="DOO238" s="101"/>
      <c r="DOP238" s="102"/>
      <c r="DOQ238" s="100"/>
      <c r="DOR238" s="103"/>
      <c r="DOS238" s="104"/>
      <c r="DOT238" s="100"/>
      <c r="DOU238" s="105"/>
      <c r="DOV238" s="105"/>
      <c r="DOW238" s="105"/>
      <c r="DOX238" s="105"/>
      <c r="DOY238" s="106"/>
      <c r="DOZ238" s="107"/>
      <c r="DPA238" s="100"/>
      <c r="DPB238" s="100"/>
      <c r="DPC238" s="100"/>
      <c r="DPD238" s="101"/>
      <c r="DPE238" s="102"/>
      <c r="DPF238" s="100"/>
      <c r="DPG238" s="103"/>
      <c r="DPH238" s="104"/>
      <c r="DPI238" s="100"/>
      <c r="DPJ238" s="105"/>
      <c r="DPK238" s="105"/>
      <c r="DPL238" s="105"/>
      <c r="DPM238" s="105"/>
      <c r="DPN238" s="106"/>
      <c r="DPO238" s="107"/>
      <c r="DPP238" s="100"/>
      <c r="DPQ238" s="100"/>
      <c r="DPR238" s="100"/>
      <c r="DPS238" s="101"/>
      <c r="DPT238" s="102"/>
      <c r="DPU238" s="100"/>
      <c r="DPV238" s="103"/>
      <c r="DPW238" s="104"/>
      <c r="DPX238" s="100"/>
      <c r="DPY238" s="105"/>
      <c r="DPZ238" s="105"/>
      <c r="DQA238" s="105"/>
      <c r="DQB238" s="105"/>
      <c r="DQC238" s="106"/>
      <c r="DQD238" s="107"/>
      <c r="DQE238" s="100"/>
      <c r="DQF238" s="100"/>
      <c r="DQG238" s="100"/>
      <c r="DQH238" s="101"/>
      <c r="DQI238" s="102"/>
      <c r="DQJ238" s="100"/>
      <c r="DQK238" s="103"/>
      <c r="DQL238" s="104"/>
      <c r="DQM238" s="100"/>
      <c r="DQN238" s="105"/>
      <c r="DQO238" s="105"/>
      <c r="DQP238" s="105"/>
      <c r="DQQ238" s="105"/>
      <c r="DQR238" s="106"/>
      <c r="DQS238" s="107"/>
      <c r="DQT238" s="100"/>
      <c r="DQU238" s="100"/>
      <c r="DQV238" s="100"/>
      <c r="DQW238" s="101"/>
      <c r="DQX238" s="102"/>
      <c r="DQY238" s="100"/>
      <c r="DQZ238" s="103"/>
      <c r="DRA238" s="104"/>
      <c r="DRB238" s="100"/>
      <c r="DRC238" s="105"/>
      <c r="DRD238" s="105"/>
      <c r="DRE238" s="105"/>
      <c r="DRF238" s="105"/>
      <c r="DRG238" s="106"/>
      <c r="DRH238" s="107"/>
      <c r="DRI238" s="100"/>
      <c r="DRJ238" s="100"/>
      <c r="DRK238" s="100"/>
      <c r="DRL238" s="101"/>
      <c r="DRM238" s="102"/>
      <c r="DRN238" s="100"/>
      <c r="DRO238" s="103"/>
      <c r="DRP238" s="104"/>
      <c r="DRQ238" s="100"/>
      <c r="DRR238" s="105"/>
      <c r="DRS238" s="105"/>
      <c r="DRT238" s="105"/>
      <c r="DRU238" s="105"/>
      <c r="DRV238" s="106"/>
      <c r="DRW238" s="107"/>
      <c r="DRX238" s="100"/>
      <c r="DRY238" s="100"/>
      <c r="DRZ238" s="100"/>
      <c r="DSA238" s="101"/>
      <c r="DSB238" s="102"/>
      <c r="DSC238" s="100"/>
      <c r="DSD238" s="103"/>
      <c r="DSE238" s="104"/>
      <c r="DSF238" s="100"/>
      <c r="DSG238" s="105"/>
      <c r="DSH238" s="105"/>
      <c r="DSI238" s="105"/>
      <c r="DSJ238" s="105"/>
      <c r="DSK238" s="106"/>
      <c r="DSL238" s="107"/>
      <c r="DSM238" s="100"/>
      <c r="DSN238" s="100"/>
      <c r="DSO238" s="100"/>
      <c r="DSP238" s="101"/>
      <c r="DSQ238" s="102"/>
      <c r="DSR238" s="100"/>
      <c r="DSS238" s="103"/>
      <c r="DST238" s="104"/>
      <c r="DSU238" s="100"/>
      <c r="DSV238" s="105"/>
      <c r="DSW238" s="105"/>
      <c r="DSX238" s="105"/>
      <c r="DSY238" s="105"/>
      <c r="DSZ238" s="106"/>
      <c r="DTA238" s="107"/>
      <c r="DTB238" s="100"/>
      <c r="DTC238" s="100"/>
      <c r="DTD238" s="100"/>
      <c r="DTE238" s="101"/>
      <c r="DTF238" s="102"/>
      <c r="DTG238" s="100"/>
      <c r="DTH238" s="103"/>
      <c r="DTI238" s="104"/>
      <c r="DTJ238" s="100"/>
      <c r="DTK238" s="105"/>
      <c r="DTL238" s="105"/>
      <c r="DTM238" s="105"/>
      <c r="DTN238" s="105"/>
      <c r="DTO238" s="106"/>
      <c r="DTP238" s="107"/>
      <c r="DTQ238" s="100"/>
      <c r="DTR238" s="100"/>
      <c r="DTS238" s="100"/>
      <c r="DTT238" s="101"/>
      <c r="DTU238" s="102"/>
      <c r="DTV238" s="100"/>
      <c r="DTW238" s="103"/>
      <c r="DTX238" s="104"/>
      <c r="DTY238" s="100"/>
      <c r="DTZ238" s="105"/>
      <c r="DUA238" s="105"/>
      <c r="DUB238" s="105"/>
      <c r="DUC238" s="105"/>
      <c r="DUD238" s="106"/>
      <c r="DUE238" s="107"/>
      <c r="DUF238" s="100"/>
      <c r="DUG238" s="100"/>
      <c r="DUH238" s="100"/>
      <c r="DUI238" s="101"/>
      <c r="DUJ238" s="102"/>
      <c r="DUK238" s="100"/>
      <c r="DUL238" s="103"/>
      <c r="DUM238" s="104"/>
      <c r="DUN238" s="100"/>
      <c r="DUO238" s="105"/>
      <c r="DUP238" s="105"/>
      <c r="DUQ238" s="105"/>
      <c r="DUR238" s="105"/>
      <c r="DUS238" s="106"/>
      <c r="DUT238" s="107"/>
      <c r="DUU238" s="100"/>
      <c r="DUV238" s="100"/>
      <c r="DUW238" s="100"/>
      <c r="DUX238" s="101"/>
      <c r="DUY238" s="102"/>
      <c r="DUZ238" s="100"/>
      <c r="DVA238" s="103"/>
      <c r="DVB238" s="104"/>
      <c r="DVC238" s="100"/>
      <c r="DVD238" s="105"/>
      <c r="DVE238" s="105"/>
      <c r="DVF238" s="105"/>
      <c r="DVG238" s="105"/>
      <c r="DVH238" s="106"/>
      <c r="DVI238" s="107"/>
      <c r="DVJ238" s="100"/>
      <c r="DVK238" s="100"/>
      <c r="DVL238" s="100"/>
      <c r="DVM238" s="101"/>
      <c r="DVN238" s="102"/>
      <c r="DVO238" s="100"/>
      <c r="DVP238" s="103"/>
      <c r="DVQ238" s="104"/>
      <c r="DVR238" s="100"/>
      <c r="DVS238" s="105"/>
      <c r="DVT238" s="105"/>
      <c r="DVU238" s="105"/>
      <c r="DVV238" s="105"/>
      <c r="DVW238" s="106"/>
      <c r="DVX238" s="107"/>
      <c r="DVY238" s="100"/>
      <c r="DVZ238" s="100"/>
      <c r="DWA238" s="100"/>
      <c r="DWB238" s="101"/>
      <c r="DWC238" s="102"/>
      <c r="DWD238" s="100"/>
      <c r="DWE238" s="103"/>
      <c r="DWF238" s="104"/>
      <c r="DWG238" s="100"/>
      <c r="DWH238" s="105"/>
      <c r="DWI238" s="105"/>
      <c r="DWJ238" s="105"/>
      <c r="DWK238" s="105"/>
      <c r="DWL238" s="106"/>
      <c r="DWM238" s="107"/>
      <c r="DWN238" s="100"/>
      <c r="DWO238" s="100"/>
      <c r="DWP238" s="100"/>
      <c r="DWQ238" s="101"/>
      <c r="DWR238" s="102"/>
      <c r="DWS238" s="100"/>
      <c r="DWT238" s="103"/>
      <c r="DWU238" s="104"/>
      <c r="DWV238" s="100"/>
      <c r="DWW238" s="105"/>
      <c r="DWX238" s="105"/>
      <c r="DWY238" s="105"/>
      <c r="DWZ238" s="105"/>
      <c r="DXA238" s="106"/>
      <c r="DXB238" s="107"/>
      <c r="DXC238" s="100"/>
      <c r="DXD238" s="100"/>
      <c r="DXE238" s="100"/>
      <c r="DXF238" s="101"/>
      <c r="DXG238" s="102"/>
      <c r="DXH238" s="100"/>
      <c r="DXI238" s="103"/>
      <c r="DXJ238" s="104"/>
      <c r="DXK238" s="100"/>
      <c r="DXL238" s="105"/>
      <c r="DXM238" s="105"/>
      <c r="DXN238" s="105"/>
      <c r="DXO238" s="105"/>
      <c r="DXP238" s="106"/>
      <c r="DXQ238" s="107"/>
      <c r="DXR238" s="100"/>
      <c r="DXS238" s="100"/>
      <c r="DXT238" s="100"/>
      <c r="DXU238" s="101"/>
      <c r="DXV238" s="102"/>
      <c r="DXW238" s="100"/>
      <c r="DXX238" s="103"/>
      <c r="DXY238" s="104"/>
      <c r="DXZ238" s="100"/>
      <c r="DYA238" s="105"/>
      <c r="DYB238" s="105"/>
      <c r="DYC238" s="105"/>
      <c r="DYD238" s="105"/>
      <c r="DYE238" s="106"/>
      <c r="DYF238" s="107"/>
      <c r="DYG238" s="100"/>
      <c r="DYH238" s="100"/>
      <c r="DYI238" s="100"/>
      <c r="DYJ238" s="101"/>
      <c r="DYK238" s="102"/>
      <c r="DYL238" s="100"/>
      <c r="DYM238" s="103"/>
      <c r="DYN238" s="104"/>
      <c r="DYO238" s="100"/>
      <c r="DYP238" s="105"/>
      <c r="DYQ238" s="105"/>
      <c r="DYR238" s="105"/>
      <c r="DYS238" s="105"/>
      <c r="DYT238" s="106"/>
      <c r="DYU238" s="107"/>
      <c r="DYV238" s="100"/>
      <c r="DYW238" s="100"/>
      <c r="DYX238" s="100"/>
      <c r="DYY238" s="101"/>
      <c r="DYZ238" s="102"/>
      <c r="DZA238" s="100"/>
      <c r="DZB238" s="103"/>
      <c r="DZC238" s="104"/>
      <c r="DZD238" s="100"/>
      <c r="DZE238" s="105"/>
      <c r="DZF238" s="105"/>
      <c r="DZG238" s="105"/>
      <c r="DZH238" s="105"/>
      <c r="DZI238" s="106"/>
      <c r="DZJ238" s="107"/>
      <c r="DZK238" s="100"/>
      <c r="DZL238" s="100"/>
      <c r="DZM238" s="100"/>
      <c r="DZN238" s="101"/>
      <c r="DZO238" s="102"/>
      <c r="DZP238" s="100"/>
      <c r="DZQ238" s="103"/>
      <c r="DZR238" s="104"/>
      <c r="DZS238" s="100"/>
      <c r="DZT238" s="105"/>
      <c r="DZU238" s="105"/>
      <c r="DZV238" s="105"/>
      <c r="DZW238" s="105"/>
      <c r="DZX238" s="106"/>
      <c r="DZY238" s="107"/>
      <c r="DZZ238" s="100"/>
      <c r="EAA238" s="100"/>
      <c r="EAB238" s="100"/>
      <c r="EAC238" s="101"/>
      <c r="EAD238" s="102"/>
      <c r="EAE238" s="100"/>
      <c r="EAF238" s="103"/>
      <c r="EAG238" s="104"/>
      <c r="EAH238" s="100"/>
      <c r="EAI238" s="105"/>
      <c r="EAJ238" s="105"/>
      <c r="EAK238" s="105"/>
      <c r="EAL238" s="105"/>
      <c r="EAM238" s="106"/>
      <c r="EAN238" s="107"/>
      <c r="EAO238" s="100"/>
      <c r="EAP238" s="100"/>
      <c r="EAQ238" s="100"/>
      <c r="EAR238" s="101"/>
      <c r="EAS238" s="102"/>
      <c r="EAT238" s="100"/>
      <c r="EAU238" s="103"/>
      <c r="EAV238" s="104"/>
      <c r="EAW238" s="100"/>
      <c r="EAX238" s="105"/>
      <c r="EAY238" s="105"/>
      <c r="EAZ238" s="105"/>
      <c r="EBA238" s="105"/>
      <c r="EBB238" s="106"/>
      <c r="EBC238" s="107"/>
      <c r="EBD238" s="100"/>
      <c r="EBE238" s="100"/>
      <c r="EBF238" s="100"/>
      <c r="EBG238" s="101"/>
      <c r="EBH238" s="102"/>
      <c r="EBI238" s="100"/>
      <c r="EBJ238" s="103"/>
      <c r="EBK238" s="104"/>
      <c r="EBL238" s="100"/>
      <c r="EBM238" s="105"/>
      <c r="EBN238" s="105"/>
      <c r="EBO238" s="105"/>
      <c r="EBP238" s="105"/>
      <c r="EBQ238" s="106"/>
      <c r="EBR238" s="107"/>
      <c r="EBS238" s="100"/>
      <c r="EBT238" s="100"/>
      <c r="EBU238" s="100"/>
      <c r="EBV238" s="101"/>
      <c r="EBW238" s="102"/>
      <c r="EBX238" s="100"/>
      <c r="EBY238" s="103"/>
      <c r="EBZ238" s="104"/>
      <c r="ECA238" s="100"/>
      <c r="ECB238" s="105"/>
      <c r="ECC238" s="105"/>
      <c r="ECD238" s="105"/>
      <c r="ECE238" s="105"/>
      <c r="ECF238" s="106"/>
      <c r="ECG238" s="107"/>
      <c r="ECH238" s="100"/>
      <c r="ECI238" s="100"/>
      <c r="ECJ238" s="100"/>
      <c r="ECK238" s="101"/>
      <c r="ECL238" s="102"/>
      <c r="ECM238" s="100"/>
      <c r="ECN238" s="103"/>
      <c r="ECO238" s="104"/>
      <c r="ECP238" s="100"/>
      <c r="ECQ238" s="105"/>
      <c r="ECR238" s="105"/>
      <c r="ECS238" s="105"/>
      <c r="ECT238" s="105"/>
      <c r="ECU238" s="106"/>
      <c r="ECV238" s="107"/>
      <c r="ECW238" s="100"/>
      <c r="ECX238" s="100"/>
      <c r="ECY238" s="100"/>
      <c r="ECZ238" s="101"/>
      <c r="EDA238" s="102"/>
      <c r="EDB238" s="100"/>
      <c r="EDC238" s="103"/>
      <c r="EDD238" s="104"/>
      <c r="EDE238" s="100"/>
      <c r="EDF238" s="105"/>
      <c r="EDG238" s="105"/>
      <c r="EDH238" s="105"/>
      <c r="EDI238" s="105"/>
      <c r="EDJ238" s="106"/>
      <c r="EDK238" s="107"/>
      <c r="EDL238" s="100"/>
      <c r="EDM238" s="100"/>
      <c r="EDN238" s="100"/>
      <c r="EDO238" s="101"/>
      <c r="EDP238" s="102"/>
      <c r="EDQ238" s="100"/>
      <c r="EDR238" s="103"/>
      <c r="EDS238" s="104"/>
      <c r="EDT238" s="100"/>
      <c r="EDU238" s="105"/>
      <c r="EDV238" s="105"/>
      <c r="EDW238" s="105"/>
      <c r="EDX238" s="105"/>
      <c r="EDY238" s="106"/>
      <c r="EDZ238" s="107"/>
      <c r="EEA238" s="100"/>
      <c r="EEB238" s="100"/>
      <c r="EEC238" s="100"/>
      <c r="EED238" s="101"/>
      <c r="EEE238" s="102"/>
      <c r="EEF238" s="100"/>
      <c r="EEG238" s="103"/>
      <c r="EEH238" s="104"/>
      <c r="EEI238" s="100"/>
      <c r="EEJ238" s="105"/>
      <c r="EEK238" s="105"/>
      <c r="EEL238" s="105"/>
      <c r="EEM238" s="105"/>
      <c r="EEN238" s="106"/>
      <c r="EEO238" s="107"/>
      <c r="EEP238" s="100"/>
      <c r="EEQ238" s="100"/>
      <c r="EER238" s="100"/>
      <c r="EES238" s="101"/>
      <c r="EET238" s="102"/>
      <c r="EEU238" s="100"/>
      <c r="EEV238" s="103"/>
      <c r="EEW238" s="104"/>
      <c r="EEX238" s="100"/>
      <c r="EEY238" s="105"/>
      <c r="EEZ238" s="105"/>
      <c r="EFA238" s="105"/>
      <c r="EFB238" s="105"/>
      <c r="EFC238" s="106"/>
      <c r="EFD238" s="107"/>
      <c r="EFE238" s="100"/>
      <c r="EFF238" s="100"/>
      <c r="EFG238" s="100"/>
      <c r="EFH238" s="101"/>
      <c r="EFI238" s="102"/>
      <c r="EFJ238" s="100"/>
      <c r="EFK238" s="103"/>
      <c r="EFL238" s="104"/>
      <c r="EFM238" s="100"/>
      <c r="EFN238" s="105"/>
      <c r="EFO238" s="105"/>
      <c r="EFP238" s="105"/>
      <c r="EFQ238" s="105"/>
      <c r="EFR238" s="106"/>
      <c r="EFS238" s="107"/>
      <c r="EFT238" s="100"/>
      <c r="EFU238" s="100"/>
      <c r="EFV238" s="100"/>
      <c r="EFW238" s="101"/>
      <c r="EFX238" s="102"/>
      <c r="EFY238" s="100"/>
      <c r="EFZ238" s="103"/>
      <c r="EGA238" s="104"/>
      <c r="EGB238" s="100"/>
      <c r="EGC238" s="105"/>
      <c r="EGD238" s="105"/>
      <c r="EGE238" s="105"/>
      <c r="EGF238" s="105"/>
      <c r="EGG238" s="106"/>
      <c r="EGH238" s="107"/>
      <c r="EGI238" s="100"/>
      <c r="EGJ238" s="100"/>
      <c r="EGK238" s="100"/>
      <c r="EGL238" s="101"/>
      <c r="EGM238" s="102"/>
      <c r="EGN238" s="100"/>
      <c r="EGO238" s="103"/>
      <c r="EGP238" s="104"/>
      <c r="EGQ238" s="100"/>
      <c r="EGR238" s="105"/>
      <c r="EGS238" s="105"/>
      <c r="EGT238" s="105"/>
      <c r="EGU238" s="105"/>
      <c r="EGV238" s="106"/>
      <c r="EGW238" s="107"/>
      <c r="EGX238" s="100"/>
      <c r="EGY238" s="100"/>
      <c r="EGZ238" s="100"/>
      <c r="EHA238" s="101"/>
      <c r="EHB238" s="102"/>
      <c r="EHC238" s="100"/>
      <c r="EHD238" s="103"/>
      <c r="EHE238" s="104"/>
      <c r="EHF238" s="100"/>
      <c r="EHG238" s="105"/>
      <c r="EHH238" s="105"/>
      <c r="EHI238" s="105"/>
      <c r="EHJ238" s="105"/>
      <c r="EHK238" s="106"/>
      <c r="EHL238" s="107"/>
      <c r="EHM238" s="100"/>
      <c r="EHN238" s="100"/>
      <c r="EHO238" s="100"/>
      <c r="EHP238" s="101"/>
      <c r="EHQ238" s="102"/>
      <c r="EHR238" s="100"/>
      <c r="EHS238" s="103"/>
      <c r="EHT238" s="104"/>
      <c r="EHU238" s="100"/>
      <c r="EHV238" s="105"/>
      <c r="EHW238" s="105"/>
      <c r="EHX238" s="105"/>
      <c r="EHY238" s="105"/>
      <c r="EHZ238" s="106"/>
      <c r="EIA238" s="107"/>
      <c r="EIB238" s="100"/>
      <c r="EIC238" s="100"/>
      <c r="EID238" s="100"/>
      <c r="EIE238" s="101"/>
      <c r="EIF238" s="102"/>
      <c r="EIG238" s="100"/>
      <c r="EIH238" s="103"/>
      <c r="EII238" s="104"/>
      <c r="EIJ238" s="100"/>
      <c r="EIK238" s="105"/>
      <c r="EIL238" s="105"/>
      <c r="EIM238" s="105"/>
      <c r="EIN238" s="105"/>
      <c r="EIO238" s="106"/>
      <c r="EIP238" s="107"/>
      <c r="EIQ238" s="100"/>
      <c r="EIR238" s="100"/>
      <c r="EIS238" s="100"/>
      <c r="EIT238" s="101"/>
      <c r="EIU238" s="102"/>
      <c r="EIV238" s="100"/>
      <c r="EIW238" s="103"/>
      <c r="EIX238" s="104"/>
      <c r="EIY238" s="100"/>
      <c r="EIZ238" s="105"/>
      <c r="EJA238" s="105"/>
      <c r="EJB238" s="105"/>
      <c r="EJC238" s="105"/>
      <c r="EJD238" s="106"/>
      <c r="EJE238" s="107"/>
      <c r="EJF238" s="100"/>
      <c r="EJG238" s="100"/>
      <c r="EJH238" s="100"/>
      <c r="EJI238" s="101"/>
      <c r="EJJ238" s="102"/>
      <c r="EJK238" s="100"/>
      <c r="EJL238" s="103"/>
      <c r="EJM238" s="104"/>
      <c r="EJN238" s="100"/>
      <c r="EJO238" s="105"/>
      <c r="EJP238" s="105"/>
      <c r="EJQ238" s="105"/>
      <c r="EJR238" s="105"/>
      <c r="EJS238" s="106"/>
      <c r="EJT238" s="107"/>
      <c r="EJU238" s="100"/>
      <c r="EJV238" s="100"/>
      <c r="EJW238" s="100"/>
      <c r="EJX238" s="101"/>
      <c r="EJY238" s="102"/>
      <c r="EJZ238" s="100"/>
      <c r="EKA238" s="103"/>
      <c r="EKB238" s="104"/>
      <c r="EKC238" s="100"/>
      <c r="EKD238" s="105"/>
      <c r="EKE238" s="105"/>
      <c r="EKF238" s="105"/>
      <c r="EKG238" s="105"/>
      <c r="EKH238" s="106"/>
      <c r="EKI238" s="107"/>
      <c r="EKJ238" s="100"/>
      <c r="EKK238" s="100"/>
      <c r="EKL238" s="100"/>
      <c r="EKM238" s="101"/>
      <c r="EKN238" s="102"/>
      <c r="EKO238" s="100"/>
      <c r="EKP238" s="103"/>
      <c r="EKQ238" s="104"/>
      <c r="EKR238" s="100"/>
      <c r="EKS238" s="105"/>
      <c r="EKT238" s="105"/>
      <c r="EKU238" s="105"/>
      <c r="EKV238" s="105"/>
      <c r="EKW238" s="106"/>
      <c r="EKX238" s="107"/>
      <c r="EKY238" s="100"/>
      <c r="EKZ238" s="100"/>
      <c r="ELA238" s="100"/>
      <c r="ELB238" s="101"/>
      <c r="ELC238" s="102"/>
      <c r="ELD238" s="100"/>
      <c r="ELE238" s="103"/>
      <c r="ELF238" s="104"/>
      <c r="ELG238" s="100"/>
      <c r="ELH238" s="105"/>
      <c r="ELI238" s="105"/>
      <c r="ELJ238" s="105"/>
      <c r="ELK238" s="105"/>
      <c r="ELL238" s="106"/>
      <c r="ELM238" s="107"/>
      <c r="ELN238" s="100"/>
      <c r="ELO238" s="100"/>
      <c r="ELP238" s="100"/>
      <c r="ELQ238" s="101"/>
      <c r="ELR238" s="102"/>
      <c r="ELS238" s="100"/>
      <c r="ELT238" s="103"/>
      <c r="ELU238" s="104"/>
      <c r="ELV238" s="100"/>
      <c r="ELW238" s="105"/>
      <c r="ELX238" s="105"/>
      <c r="ELY238" s="105"/>
      <c r="ELZ238" s="105"/>
      <c r="EMA238" s="106"/>
      <c r="EMB238" s="107"/>
      <c r="EMC238" s="100"/>
      <c r="EMD238" s="100"/>
      <c r="EME238" s="100"/>
      <c r="EMF238" s="101"/>
      <c r="EMG238" s="102"/>
      <c r="EMH238" s="100"/>
      <c r="EMI238" s="103"/>
      <c r="EMJ238" s="104"/>
      <c r="EMK238" s="100"/>
      <c r="EML238" s="105"/>
      <c r="EMM238" s="105"/>
      <c r="EMN238" s="105"/>
      <c r="EMO238" s="105"/>
      <c r="EMP238" s="106"/>
      <c r="EMQ238" s="107"/>
      <c r="EMR238" s="100"/>
      <c r="EMS238" s="100"/>
      <c r="EMT238" s="100"/>
      <c r="EMU238" s="101"/>
      <c r="EMV238" s="102"/>
      <c r="EMW238" s="100"/>
      <c r="EMX238" s="103"/>
      <c r="EMY238" s="104"/>
      <c r="EMZ238" s="100"/>
      <c r="ENA238" s="105"/>
      <c r="ENB238" s="105"/>
      <c r="ENC238" s="105"/>
      <c r="END238" s="105"/>
      <c r="ENE238" s="106"/>
      <c r="ENF238" s="107"/>
      <c r="ENG238" s="100"/>
      <c r="ENH238" s="100"/>
      <c r="ENI238" s="100"/>
      <c r="ENJ238" s="101"/>
      <c r="ENK238" s="102"/>
      <c r="ENL238" s="100"/>
      <c r="ENM238" s="103"/>
      <c r="ENN238" s="104"/>
      <c r="ENO238" s="100"/>
      <c r="ENP238" s="105"/>
      <c r="ENQ238" s="105"/>
      <c r="ENR238" s="105"/>
      <c r="ENS238" s="105"/>
      <c r="ENT238" s="106"/>
      <c r="ENU238" s="107"/>
      <c r="ENV238" s="100"/>
      <c r="ENW238" s="100"/>
      <c r="ENX238" s="100"/>
      <c r="ENY238" s="101"/>
      <c r="ENZ238" s="102"/>
      <c r="EOA238" s="100"/>
      <c r="EOB238" s="103"/>
      <c r="EOC238" s="104"/>
      <c r="EOD238" s="100"/>
      <c r="EOE238" s="105"/>
      <c r="EOF238" s="105"/>
      <c r="EOG238" s="105"/>
      <c r="EOH238" s="105"/>
      <c r="EOI238" s="106"/>
      <c r="EOJ238" s="107"/>
      <c r="EOK238" s="100"/>
      <c r="EOL238" s="100"/>
      <c r="EOM238" s="100"/>
      <c r="EON238" s="101"/>
      <c r="EOO238" s="102"/>
      <c r="EOP238" s="100"/>
      <c r="EOQ238" s="103"/>
      <c r="EOR238" s="104"/>
      <c r="EOS238" s="100"/>
      <c r="EOT238" s="105"/>
      <c r="EOU238" s="105"/>
      <c r="EOV238" s="105"/>
      <c r="EOW238" s="105"/>
      <c r="EOX238" s="106"/>
      <c r="EOY238" s="107"/>
      <c r="EOZ238" s="100"/>
      <c r="EPA238" s="100"/>
      <c r="EPB238" s="100"/>
      <c r="EPC238" s="101"/>
      <c r="EPD238" s="102"/>
      <c r="EPE238" s="100"/>
      <c r="EPF238" s="103"/>
      <c r="EPG238" s="104"/>
      <c r="EPH238" s="100"/>
      <c r="EPI238" s="105"/>
      <c r="EPJ238" s="105"/>
      <c r="EPK238" s="105"/>
      <c r="EPL238" s="105"/>
      <c r="EPM238" s="106"/>
      <c r="EPN238" s="107"/>
      <c r="EPO238" s="100"/>
      <c r="EPP238" s="100"/>
      <c r="EPQ238" s="100"/>
      <c r="EPR238" s="101"/>
      <c r="EPS238" s="102"/>
      <c r="EPT238" s="100"/>
      <c r="EPU238" s="103"/>
      <c r="EPV238" s="104"/>
      <c r="EPW238" s="100"/>
      <c r="EPX238" s="105"/>
      <c r="EPY238" s="105"/>
      <c r="EPZ238" s="105"/>
      <c r="EQA238" s="105"/>
      <c r="EQB238" s="106"/>
      <c r="EQC238" s="107"/>
      <c r="EQD238" s="100"/>
      <c r="EQE238" s="100"/>
      <c r="EQF238" s="100"/>
      <c r="EQG238" s="101"/>
      <c r="EQH238" s="102"/>
      <c r="EQI238" s="100"/>
      <c r="EQJ238" s="103"/>
      <c r="EQK238" s="104"/>
      <c r="EQL238" s="100"/>
      <c r="EQM238" s="105"/>
      <c r="EQN238" s="105"/>
      <c r="EQO238" s="105"/>
      <c r="EQP238" s="105"/>
      <c r="EQQ238" s="106"/>
      <c r="EQR238" s="107"/>
      <c r="EQS238" s="100"/>
      <c r="EQT238" s="100"/>
      <c r="EQU238" s="100"/>
      <c r="EQV238" s="101"/>
      <c r="EQW238" s="102"/>
      <c r="EQX238" s="100"/>
      <c r="EQY238" s="103"/>
      <c r="EQZ238" s="104"/>
      <c r="ERA238" s="100"/>
      <c r="ERB238" s="105"/>
      <c r="ERC238" s="105"/>
      <c r="ERD238" s="105"/>
      <c r="ERE238" s="105"/>
      <c r="ERF238" s="106"/>
      <c r="ERG238" s="107"/>
      <c r="ERH238" s="100"/>
      <c r="ERI238" s="100"/>
      <c r="ERJ238" s="100"/>
      <c r="ERK238" s="101"/>
      <c r="ERL238" s="102"/>
      <c r="ERM238" s="100"/>
      <c r="ERN238" s="103"/>
      <c r="ERO238" s="104"/>
      <c r="ERP238" s="100"/>
      <c r="ERQ238" s="105"/>
      <c r="ERR238" s="105"/>
      <c r="ERS238" s="105"/>
      <c r="ERT238" s="105"/>
      <c r="ERU238" s="106"/>
      <c r="ERV238" s="107"/>
      <c r="ERW238" s="100"/>
      <c r="ERX238" s="100"/>
      <c r="ERY238" s="100"/>
      <c r="ERZ238" s="101"/>
      <c r="ESA238" s="102"/>
      <c r="ESB238" s="100"/>
      <c r="ESC238" s="103"/>
      <c r="ESD238" s="104"/>
      <c r="ESE238" s="100"/>
      <c r="ESF238" s="105"/>
      <c r="ESG238" s="105"/>
      <c r="ESH238" s="105"/>
      <c r="ESI238" s="105"/>
      <c r="ESJ238" s="106"/>
      <c r="ESK238" s="107"/>
      <c r="ESL238" s="100"/>
      <c r="ESM238" s="100"/>
      <c r="ESN238" s="100"/>
      <c r="ESO238" s="101"/>
      <c r="ESP238" s="102"/>
      <c r="ESQ238" s="100"/>
      <c r="ESR238" s="103"/>
      <c r="ESS238" s="104"/>
      <c r="EST238" s="100"/>
      <c r="ESU238" s="105"/>
      <c r="ESV238" s="105"/>
      <c r="ESW238" s="105"/>
      <c r="ESX238" s="105"/>
      <c r="ESY238" s="106"/>
      <c r="ESZ238" s="107"/>
      <c r="ETA238" s="100"/>
      <c r="ETB238" s="100"/>
      <c r="ETC238" s="100"/>
      <c r="ETD238" s="101"/>
      <c r="ETE238" s="102"/>
      <c r="ETF238" s="100"/>
      <c r="ETG238" s="103"/>
      <c r="ETH238" s="104"/>
      <c r="ETI238" s="100"/>
      <c r="ETJ238" s="105"/>
      <c r="ETK238" s="105"/>
      <c r="ETL238" s="105"/>
      <c r="ETM238" s="105"/>
      <c r="ETN238" s="106"/>
      <c r="ETO238" s="107"/>
      <c r="ETP238" s="100"/>
      <c r="ETQ238" s="100"/>
      <c r="ETR238" s="100"/>
      <c r="ETS238" s="101"/>
      <c r="ETT238" s="102"/>
      <c r="ETU238" s="100"/>
      <c r="ETV238" s="103"/>
      <c r="ETW238" s="104"/>
      <c r="ETX238" s="100"/>
      <c r="ETY238" s="105"/>
      <c r="ETZ238" s="105"/>
      <c r="EUA238" s="105"/>
      <c r="EUB238" s="105"/>
      <c r="EUC238" s="106"/>
      <c r="EUD238" s="107"/>
      <c r="EUE238" s="100"/>
      <c r="EUF238" s="100"/>
      <c r="EUG238" s="100"/>
      <c r="EUH238" s="101"/>
      <c r="EUI238" s="102"/>
      <c r="EUJ238" s="100"/>
      <c r="EUK238" s="103"/>
      <c r="EUL238" s="104"/>
      <c r="EUM238" s="100"/>
      <c r="EUN238" s="105"/>
      <c r="EUO238" s="105"/>
      <c r="EUP238" s="105"/>
      <c r="EUQ238" s="105"/>
      <c r="EUR238" s="106"/>
      <c r="EUS238" s="107"/>
      <c r="EUT238" s="100"/>
      <c r="EUU238" s="100"/>
      <c r="EUV238" s="100"/>
      <c r="EUW238" s="101"/>
      <c r="EUX238" s="102"/>
      <c r="EUY238" s="100"/>
      <c r="EUZ238" s="103"/>
      <c r="EVA238" s="104"/>
      <c r="EVB238" s="100"/>
      <c r="EVC238" s="105"/>
      <c r="EVD238" s="105"/>
      <c r="EVE238" s="105"/>
      <c r="EVF238" s="105"/>
      <c r="EVG238" s="106"/>
      <c r="EVH238" s="107"/>
      <c r="EVI238" s="100"/>
      <c r="EVJ238" s="100"/>
      <c r="EVK238" s="100"/>
      <c r="EVL238" s="101"/>
      <c r="EVM238" s="102"/>
      <c r="EVN238" s="100"/>
      <c r="EVO238" s="103"/>
      <c r="EVP238" s="104"/>
      <c r="EVQ238" s="100"/>
      <c r="EVR238" s="105"/>
      <c r="EVS238" s="105"/>
      <c r="EVT238" s="105"/>
      <c r="EVU238" s="105"/>
      <c r="EVV238" s="106"/>
      <c r="EVW238" s="107"/>
      <c r="EVX238" s="100"/>
      <c r="EVY238" s="100"/>
      <c r="EVZ238" s="100"/>
      <c r="EWA238" s="101"/>
      <c r="EWB238" s="102"/>
      <c r="EWC238" s="100"/>
      <c r="EWD238" s="103"/>
      <c r="EWE238" s="104"/>
      <c r="EWF238" s="100"/>
      <c r="EWG238" s="105"/>
      <c r="EWH238" s="105"/>
      <c r="EWI238" s="105"/>
      <c r="EWJ238" s="105"/>
      <c r="EWK238" s="106"/>
      <c r="EWL238" s="107"/>
      <c r="EWM238" s="100"/>
      <c r="EWN238" s="100"/>
      <c r="EWO238" s="100"/>
      <c r="EWP238" s="101"/>
      <c r="EWQ238" s="102"/>
      <c r="EWR238" s="100"/>
      <c r="EWS238" s="103"/>
      <c r="EWT238" s="104"/>
      <c r="EWU238" s="100"/>
      <c r="EWV238" s="105"/>
      <c r="EWW238" s="105"/>
      <c r="EWX238" s="105"/>
      <c r="EWY238" s="105"/>
      <c r="EWZ238" s="106"/>
      <c r="EXA238" s="107"/>
      <c r="EXB238" s="100"/>
      <c r="EXC238" s="100"/>
      <c r="EXD238" s="100"/>
      <c r="EXE238" s="101"/>
      <c r="EXF238" s="102"/>
      <c r="EXG238" s="100"/>
      <c r="EXH238" s="103"/>
      <c r="EXI238" s="104"/>
      <c r="EXJ238" s="100"/>
      <c r="EXK238" s="105"/>
      <c r="EXL238" s="105"/>
      <c r="EXM238" s="105"/>
      <c r="EXN238" s="105"/>
      <c r="EXO238" s="106"/>
      <c r="EXP238" s="107"/>
      <c r="EXQ238" s="100"/>
      <c r="EXR238" s="100"/>
      <c r="EXS238" s="100"/>
      <c r="EXT238" s="101"/>
      <c r="EXU238" s="102"/>
      <c r="EXV238" s="100"/>
      <c r="EXW238" s="103"/>
      <c r="EXX238" s="104"/>
      <c r="EXY238" s="100"/>
      <c r="EXZ238" s="105"/>
      <c r="EYA238" s="105"/>
      <c r="EYB238" s="105"/>
      <c r="EYC238" s="105"/>
      <c r="EYD238" s="106"/>
      <c r="EYE238" s="107"/>
      <c r="EYF238" s="100"/>
      <c r="EYG238" s="100"/>
      <c r="EYH238" s="100"/>
      <c r="EYI238" s="101"/>
      <c r="EYJ238" s="102"/>
      <c r="EYK238" s="100"/>
      <c r="EYL238" s="103"/>
      <c r="EYM238" s="104"/>
      <c r="EYN238" s="100"/>
      <c r="EYO238" s="105"/>
      <c r="EYP238" s="105"/>
      <c r="EYQ238" s="105"/>
      <c r="EYR238" s="105"/>
      <c r="EYS238" s="106"/>
      <c r="EYT238" s="107"/>
      <c r="EYU238" s="100"/>
      <c r="EYV238" s="100"/>
      <c r="EYW238" s="100"/>
      <c r="EYX238" s="101"/>
      <c r="EYY238" s="102"/>
      <c r="EYZ238" s="100"/>
      <c r="EZA238" s="103"/>
      <c r="EZB238" s="104"/>
      <c r="EZC238" s="100"/>
      <c r="EZD238" s="105"/>
      <c r="EZE238" s="105"/>
      <c r="EZF238" s="105"/>
      <c r="EZG238" s="105"/>
      <c r="EZH238" s="106"/>
      <c r="EZI238" s="107"/>
      <c r="EZJ238" s="100"/>
      <c r="EZK238" s="100"/>
      <c r="EZL238" s="100"/>
      <c r="EZM238" s="101"/>
      <c r="EZN238" s="102"/>
      <c r="EZO238" s="100"/>
      <c r="EZP238" s="103"/>
      <c r="EZQ238" s="104"/>
      <c r="EZR238" s="100"/>
      <c r="EZS238" s="105"/>
      <c r="EZT238" s="105"/>
      <c r="EZU238" s="105"/>
      <c r="EZV238" s="105"/>
      <c r="EZW238" s="106"/>
      <c r="EZX238" s="107"/>
      <c r="EZY238" s="100"/>
      <c r="EZZ238" s="100"/>
      <c r="FAA238" s="100"/>
      <c r="FAB238" s="101"/>
      <c r="FAC238" s="102"/>
      <c r="FAD238" s="100"/>
      <c r="FAE238" s="103"/>
      <c r="FAF238" s="104"/>
      <c r="FAG238" s="100"/>
      <c r="FAH238" s="105"/>
      <c r="FAI238" s="105"/>
      <c r="FAJ238" s="105"/>
      <c r="FAK238" s="105"/>
      <c r="FAL238" s="106"/>
      <c r="FAM238" s="107"/>
      <c r="FAN238" s="100"/>
      <c r="FAO238" s="100"/>
      <c r="FAP238" s="100"/>
      <c r="FAQ238" s="101"/>
      <c r="FAR238" s="102"/>
      <c r="FAS238" s="100"/>
      <c r="FAT238" s="103"/>
      <c r="FAU238" s="104"/>
      <c r="FAV238" s="100"/>
      <c r="FAW238" s="105"/>
      <c r="FAX238" s="105"/>
      <c r="FAY238" s="105"/>
      <c r="FAZ238" s="105"/>
      <c r="FBA238" s="106"/>
      <c r="FBB238" s="107"/>
      <c r="FBC238" s="100"/>
      <c r="FBD238" s="100"/>
      <c r="FBE238" s="100"/>
      <c r="FBF238" s="101"/>
      <c r="FBG238" s="102"/>
      <c r="FBH238" s="100"/>
      <c r="FBI238" s="103"/>
      <c r="FBJ238" s="104"/>
      <c r="FBK238" s="100"/>
      <c r="FBL238" s="105"/>
      <c r="FBM238" s="105"/>
      <c r="FBN238" s="105"/>
      <c r="FBO238" s="105"/>
      <c r="FBP238" s="106"/>
      <c r="FBQ238" s="107"/>
      <c r="FBR238" s="100"/>
      <c r="FBS238" s="100"/>
      <c r="FBT238" s="100"/>
      <c r="FBU238" s="101"/>
      <c r="FBV238" s="102"/>
      <c r="FBW238" s="100"/>
      <c r="FBX238" s="103"/>
      <c r="FBY238" s="104"/>
      <c r="FBZ238" s="100"/>
      <c r="FCA238" s="105"/>
      <c r="FCB238" s="105"/>
      <c r="FCC238" s="105"/>
      <c r="FCD238" s="105"/>
      <c r="FCE238" s="106"/>
      <c r="FCF238" s="107"/>
      <c r="FCG238" s="100"/>
      <c r="FCH238" s="100"/>
      <c r="FCI238" s="100"/>
      <c r="FCJ238" s="101"/>
      <c r="FCK238" s="102"/>
      <c r="FCL238" s="100"/>
      <c r="FCM238" s="103"/>
      <c r="FCN238" s="104"/>
      <c r="FCO238" s="100"/>
      <c r="FCP238" s="105"/>
      <c r="FCQ238" s="105"/>
      <c r="FCR238" s="105"/>
      <c r="FCS238" s="105"/>
      <c r="FCT238" s="106"/>
      <c r="FCU238" s="107"/>
      <c r="FCV238" s="100"/>
      <c r="FCW238" s="100"/>
      <c r="FCX238" s="100"/>
      <c r="FCY238" s="101"/>
      <c r="FCZ238" s="102"/>
      <c r="FDA238" s="100"/>
      <c r="FDB238" s="103"/>
      <c r="FDC238" s="104"/>
      <c r="FDD238" s="100"/>
      <c r="FDE238" s="105"/>
      <c r="FDF238" s="105"/>
      <c r="FDG238" s="105"/>
      <c r="FDH238" s="105"/>
      <c r="FDI238" s="106"/>
      <c r="FDJ238" s="107"/>
      <c r="FDK238" s="100"/>
      <c r="FDL238" s="100"/>
      <c r="FDM238" s="100"/>
      <c r="FDN238" s="101"/>
      <c r="FDO238" s="102"/>
      <c r="FDP238" s="100"/>
      <c r="FDQ238" s="103"/>
      <c r="FDR238" s="104"/>
      <c r="FDS238" s="100"/>
      <c r="FDT238" s="105"/>
      <c r="FDU238" s="105"/>
      <c r="FDV238" s="105"/>
      <c r="FDW238" s="105"/>
      <c r="FDX238" s="106"/>
      <c r="FDY238" s="107"/>
      <c r="FDZ238" s="100"/>
      <c r="FEA238" s="100"/>
      <c r="FEB238" s="100"/>
      <c r="FEC238" s="101"/>
      <c r="FED238" s="102"/>
      <c r="FEE238" s="100"/>
      <c r="FEF238" s="103"/>
      <c r="FEG238" s="104"/>
      <c r="FEH238" s="100"/>
      <c r="FEI238" s="105"/>
      <c r="FEJ238" s="105"/>
      <c r="FEK238" s="105"/>
      <c r="FEL238" s="105"/>
      <c r="FEM238" s="106"/>
      <c r="FEN238" s="107"/>
      <c r="FEO238" s="100"/>
      <c r="FEP238" s="100"/>
      <c r="FEQ238" s="100"/>
      <c r="FER238" s="101"/>
      <c r="FES238" s="102"/>
      <c r="FET238" s="100"/>
      <c r="FEU238" s="103"/>
      <c r="FEV238" s="104"/>
      <c r="FEW238" s="100"/>
      <c r="FEX238" s="105"/>
      <c r="FEY238" s="105"/>
      <c r="FEZ238" s="105"/>
      <c r="FFA238" s="105"/>
      <c r="FFB238" s="106"/>
      <c r="FFC238" s="107"/>
      <c r="FFD238" s="100"/>
      <c r="FFE238" s="100"/>
      <c r="FFF238" s="100"/>
      <c r="FFG238" s="101"/>
      <c r="FFH238" s="102"/>
      <c r="FFI238" s="100"/>
      <c r="FFJ238" s="103"/>
      <c r="FFK238" s="104"/>
      <c r="FFL238" s="100"/>
      <c r="FFM238" s="105"/>
      <c r="FFN238" s="105"/>
      <c r="FFO238" s="105"/>
      <c r="FFP238" s="105"/>
      <c r="FFQ238" s="106"/>
      <c r="FFR238" s="107"/>
      <c r="FFS238" s="100"/>
      <c r="FFT238" s="100"/>
      <c r="FFU238" s="100"/>
      <c r="FFV238" s="101"/>
      <c r="FFW238" s="102"/>
      <c r="FFX238" s="100"/>
      <c r="FFY238" s="103"/>
      <c r="FFZ238" s="104"/>
      <c r="FGA238" s="100"/>
      <c r="FGB238" s="105"/>
      <c r="FGC238" s="105"/>
      <c r="FGD238" s="105"/>
      <c r="FGE238" s="105"/>
      <c r="FGF238" s="106"/>
      <c r="FGG238" s="107"/>
      <c r="FGH238" s="100"/>
      <c r="FGI238" s="100"/>
      <c r="FGJ238" s="100"/>
      <c r="FGK238" s="101"/>
      <c r="FGL238" s="102"/>
      <c r="FGM238" s="100"/>
      <c r="FGN238" s="103"/>
      <c r="FGO238" s="104"/>
      <c r="FGP238" s="100"/>
      <c r="FGQ238" s="105"/>
      <c r="FGR238" s="105"/>
      <c r="FGS238" s="105"/>
      <c r="FGT238" s="105"/>
      <c r="FGU238" s="106"/>
      <c r="FGV238" s="107"/>
      <c r="FGW238" s="100"/>
      <c r="FGX238" s="100"/>
      <c r="FGY238" s="100"/>
      <c r="FGZ238" s="101"/>
      <c r="FHA238" s="102"/>
      <c r="FHB238" s="100"/>
      <c r="FHC238" s="103"/>
      <c r="FHD238" s="104"/>
      <c r="FHE238" s="100"/>
      <c r="FHF238" s="105"/>
      <c r="FHG238" s="105"/>
      <c r="FHH238" s="105"/>
      <c r="FHI238" s="105"/>
      <c r="FHJ238" s="106"/>
      <c r="FHK238" s="107"/>
      <c r="FHL238" s="100"/>
      <c r="FHM238" s="100"/>
      <c r="FHN238" s="100"/>
      <c r="FHO238" s="101"/>
      <c r="FHP238" s="102"/>
      <c r="FHQ238" s="100"/>
      <c r="FHR238" s="103"/>
      <c r="FHS238" s="104"/>
      <c r="FHT238" s="100"/>
      <c r="FHU238" s="105"/>
      <c r="FHV238" s="105"/>
      <c r="FHW238" s="105"/>
      <c r="FHX238" s="105"/>
      <c r="FHY238" s="106"/>
      <c r="FHZ238" s="107"/>
      <c r="FIA238" s="100"/>
      <c r="FIB238" s="100"/>
      <c r="FIC238" s="100"/>
      <c r="FID238" s="101"/>
      <c r="FIE238" s="102"/>
      <c r="FIF238" s="100"/>
      <c r="FIG238" s="103"/>
      <c r="FIH238" s="104"/>
      <c r="FII238" s="100"/>
      <c r="FIJ238" s="105"/>
      <c r="FIK238" s="105"/>
      <c r="FIL238" s="105"/>
      <c r="FIM238" s="105"/>
      <c r="FIN238" s="106"/>
      <c r="FIO238" s="107"/>
      <c r="FIP238" s="100"/>
      <c r="FIQ238" s="100"/>
      <c r="FIR238" s="100"/>
      <c r="FIS238" s="101"/>
      <c r="FIT238" s="102"/>
      <c r="FIU238" s="100"/>
      <c r="FIV238" s="103"/>
      <c r="FIW238" s="104"/>
      <c r="FIX238" s="100"/>
      <c r="FIY238" s="105"/>
      <c r="FIZ238" s="105"/>
      <c r="FJA238" s="105"/>
      <c r="FJB238" s="105"/>
      <c r="FJC238" s="106"/>
      <c r="FJD238" s="107"/>
      <c r="FJE238" s="100"/>
      <c r="FJF238" s="100"/>
      <c r="FJG238" s="100"/>
      <c r="FJH238" s="101"/>
      <c r="FJI238" s="102"/>
      <c r="FJJ238" s="100"/>
      <c r="FJK238" s="103"/>
      <c r="FJL238" s="104"/>
      <c r="FJM238" s="100"/>
      <c r="FJN238" s="105"/>
      <c r="FJO238" s="105"/>
      <c r="FJP238" s="105"/>
      <c r="FJQ238" s="105"/>
      <c r="FJR238" s="106"/>
      <c r="FJS238" s="107"/>
      <c r="FJT238" s="100"/>
      <c r="FJU238" s="100"/>
      <c r="FJV238" s="100"/>
      <c r="FJW238" s="101"/>
      <c r="FJX238" s="102"/>
      <c r="FJY238" s="100"/>
      <c r="FJZ238" s="103"/>
      <c r="FKA238" s="104"/>
      <c r="FKB238" s="100"/>
      <c r="FKC238" s="105"/>
      <c r="FKD238" s="105"/>
      <c r="FKE238" s="105"/>
      <c r="FKF238" s="105"/>
      <c r="FKG238" s="106"/>
      <c r="FKH238" s="107"/>
      <c r="FKI238" s="100"/>
      <c r="FKJ238" s="100"/>
      <c r="FKK238" s="100"/>
      <c r="FKL238" s="101"/>
      <c r="FKM238" s="102"/>
      <c r="FKN238" s="100"/>
      <c r="FKO238" s="103"/>
      <c r="FKP238" s="104"/>
      <c r="FKQ238" s="100"/>
      <c r="FKR238" s="105"/>
      <c r="FKS238" s="105"/>
      <c r="FKT238" s="105"/>
      <c r="FKU238" s="105"/>
      <c r="FKV238" s="106"/>
      <c r="FKW238" s="107"/>
      <c r="FKX238" s="100"/>
      <c r="FKY238" s="100"/>
      <c r="FKZ238" s="100"/>
      <c r="FLA238" s="101"/>
      <c r="FLB238" s="102"/>
      <c r="FLC238" s="100"/>
      <c r="FLD238" s="103"/>
      <c r="FLE238" s="104"/>
      <c r="FLF238" s="100"/>
      <c r="FLG238" s="105"/>
      <c r="FLH238" s="105"/>
      <c r="FLI238" s="105"/>
      <c r="FLJ238" s="105"/>
      <c r="FLK238" s="106"/>
      <c r="FLL238" s="107"/>
      <c r="FLM238" s="100"/>
      <c r="FLN238" s="100"/>
      <c r="FLO238" s="100"/>
      <c r="FLP238" s="101"/>
      <c r="FLQ238" s="102"/>
      <c r="FLR238" s="100"/>
      <c r="FLS238" s="103"/>
      <c r="FLT238" s="104"/>
      <c r="FLU238" s="100"/>
      <c r="FLV238" s="105"/>
      <c r="FLW238" s="105"/>
      <c r="FLX238" s="105"/>
      <c r="FLY238" s="105"/>
      <c r="FLZ238" s="106"/>
      <c r="FMA238" s="107"/>
      <c r="FMB238" s="100"/>
      <c r="FMC238" s="100"/>
      <c r="FMD238" s="100"/>
      <c r="FME238" s="101"/>
      <c r="FMF238" s="102"/>
      <c r="FMG238" s="100"/>
      <c r="FMH238" s="103"/>
      <c r="FMI238" s="104"/>
      <c r="FMJ238" s="100"/>
      <c r="FMK238" s="105"/>
      <c r="FML238" s="105"/>
      <c r="FMM238" s="105"/>
      <c r="FMN238" s="105"/>
      <c r="FMO238" s="106"/>
      <c r="FMP238" s="107"/>
      <c r="FMQ238" s="100"/>
      <c r="FMR238" s="100"/>
      <c r="FMS238" s="100"/>
      <c r="FMT238" s="101"/>
      <c r="FMU238" s="102"/>
      <c r="FMV238" s="100"/>
      <c r="FMW238" s="103"/>
      <c r="FMX238" s="104"/>
      <c r="FMY238" s="100"/>
      <c r="FMZ238" s="105"/>
      <c r="FNA238" s="105"/>
      <c r="FNB238" s="105"/>
      <c r="FNC238" s="105"/>
      <c r="FND238" s="106"/>
      <c r="FNE238" s="107"/>
      <c r="FNF238" s="100"/>
      <c r="FNG238" s="100"/>
      <c r="FNH238" s="100"/>
      <c r="FNI238" s="101"/>
      <c r="FNJ238" s="102"/>
      <c r="FNK238" s="100"/>
      <c r="FNL238" s="103"/>
      <c r="FNM238" s="104"/>
      <c r="FNN238" s="100"/>
      <c r="FNO238" s="105"/>
      <c r="FNP238" s="105"/>
      <c r="FNQ238" s="105"/>
      <c r="FNR238" s="105"/>
      <c r="FNS238" s="106"/>
      <c r="FNT238" s="107"/>
      <c r="FNU238" s="100"/>
      <c r="FNV238" s="100"/>
      <c r="FNW238" s="100"/>
      <c r="FNX238" s="101"/>
      <c r="FNY238" s="102"/>
      <c r="FNZ238" s="100"/>
      <c r="FOA238" s="103"/>
      <c r="FOB238" s="104"/>
      <c r="FOC238" s="100"/>
      <c r="FOD238" s="105"/>
      <c r="FOE238" s="105"/>
      <c r="FOF238" s="105"/>
      <c r="FOG238" s="105"/>
      <c r="FOH238" s="106"/>
      <c r="FOI238" s="107"/>
      <c r="FOJ238" s="100"/>
      <c r="FOK238" s="100"/>
      <c r="FOL238" s="100"/>
      <c r="FOM238" s="101"/>
      <c r="FON238" s="102"/>
      <c r="FOO238" s="100"/>
      <c r="FOP238" s="103"/>
      <c r="FOQ238" s="104"/>
      <c r="FOR238" s="100"/>
      <c r="FOS238" s="105"/>
      <c r="FOT238" s="105"/>
      <c r="FOU238" s="105"/>
      <c r="FOV238" s="105"/>
      <c r="FOW238" s="106"/>
      <c r="FOX238" s="107"/>
      <c r="FOY238" s="100"/>
      <c r="FOZ238" s="100"/>
      <c r="FPA238" s="100"/>
      <c r="FPB238" s="101"/>
      <c r="FPC238" s="102"/>
      <c r="FPD238" s="100"/>
      <c r="FPE238" s="103"/>
      <c r="FPF238" s="104"/>
      <c r="FPG238" s="100"/>
      <c r="FPH238" s="105"/>
      <c r="FPI238" s="105"/>
      <c r="FPJ238" s="105"/>
      <c r="FPK238" s="105"/>
      <c r="FPL238" s="106"/>
      <c r="FPM238" s="107"/>
      <c r="FPN238" s="100"/>
      <c r="FPO238" s="100"/>
      <c r="FPP238" s="100"/>
      <c r="FPQ238" s="101"/>
      <c r="FPR238" s="102"/>
      <c r="FPS238" s="100"/>
      <c r="FPT238" s="103"/>
      <c r="FPU238" s="104"/>
      <c r="FPV238" s="100"/>
      <c r="FPW238" s="105"/>
      <c r="FPX238" s="105"/>
      <c r="FPY238" s="105"/>
      <c r="FPZ238" s="105"/>
      <c r="FQA238" s="106"/>
      <c r="FQB238" s="107"/>
      <c r="FQC238" s="100"/>
      <c r="FQD238" s="100"/>
      <c r="FQE238" s="100"/>
      <c r="FQF238" s="101"/>
      <c r="FQG238" s="102"/>
      <c r="FQH238" s="100"/>
      <c r="FQI238" s="103"/>
      <c r="FQJ238" s="104"/>
      <c r="FQK238" s="100"/>
      <c r="FQL238" s="105"/>
      <c r="FQM238" s="105"/>
      <c r="FQN238" s="105"/>
      <c r="FQO238" s="105"/>
      <c r="FQP238" s="106"/>
      <c r="FQQ238" s="107"/>
      <c r="FQR238" s="100"/>
      <c r="FQS238" s="100"/>
      <c r="FQT238" s="100"/>
      <c r="FQU238" s="101"/>
      <c r="FQV238" s="102"/>
      <c r="FQW238" s="100"/>
      <c r="FQX238" s="103"/>
      <c r="FQY238" s="104"/>
      <c r="FQZ238" s="100"/>
      <c r="FRA238" s="105"/>
      <c r="FRB238" s="105"/>
      <c r="FRC238" s="105"/>
      <c r="FRD238" s="105"/>
      <c r="FRE238" s="106"/>
      <c r="FRF238" s="107"/>
      <c r="FRG238" s="100"/>
      <c r="FRH238" s="100"/>
      <c r="FRI238" s="100"/>
      <c r="FRJ238" s="101"/>
      <c r="FRK238" s="102"/>
      <c r="FRL238" s="100"/>
      <c r="FRM238" s="103"/>
      <c r="FRN238" s="104"/>
      <c r="FRO238" s="100"/>
      <c r="FRP238" s="105"/>
      <c r="FRQ238" s="105"/>
      <c r="FRR238" s="105"/>
      <c r="FRS238" s="105"/>
      <c r="FRT238" s="106"/>
      <c r="FRU238" s="107"/>
      <c r="FRV238" s="100"/>
      <c r="FRW238" s="100"/>
      <c r="FRX238" s="100"/>
      <c r="FRY238" s="101"/>
      <c r="FRZ238" s="102"/>
      <c r="FSA238" s="100"/>
      <c r="FSB238" s="103"/>
      <c r="FSC238" s="104"/>
      <c r="FSD238" s="100"/>
      <c r="FSE238" s="105"/>
      <c r="FSF238" s="105"/>
      <c r="FSG238" s="105"/>
      <c r="FSH238" s="105"/>
      <c r="FSI238" s="106"/>
      <c r="FSJ238" s="107"/>
      <c r="FSK238" s="100"/>
      <c r="FSL238" s="100"/>
      <c r="FSM238" s="100"/>
      <c r="FSN238" s="101"/>
      <c r="FSO238" s="102"/>
      <c r="FSP238" s="100"/>
      <c r="FSQ238" s="103"/>
      <c r="FSR238" s="104"/>
      <c r="FSS238" s="100"/>
      <c r="FST238" s="105"/>
      <c r="FSU238" s="105"/>
      <c r="FSV238" s="105"/>
      <c r="FSW238" s="105"/>
      <c r="FSX238" s="106"/>
      <c r="FSY238" s="107"/>
      <c r="FSZ238" s="100"/>
      <c r="FTA238" s="100"/>
      <c r="FTB238" s="100"/>
      <c r="FTC238" s="101"/>
      <c r="FTD238" s="102"/>
      <c r="FTE238" s="100"/>
      <c r="FTF238" s="103"/>
      <c r="FTG238" s="104"/>
      <c r="FTH238" s="100"/>
      <c r="FTI238" s="105"/>
      <c r="FTJ238" s="105"/>
      <c r="FTK238" s="105"/>
      <c r="FTL238" s="105"/>
      <c r="FTM238" s="106"/>
      <c r="FTN238" s="107"/>
      <c r="FTO238" s="100"/>
      <c r="FTP238" s="100"/>
      <c r="FTQ238" s="100"/>
      <c r="FTR238" s="101"/>
      <c r="FTS238" s="102"/>
      <c r="FTT238" s="100"/>
      <c r="FTU238" s="103"/>
      <c r="FTV238" s="104"/>
      <c r="FTW238" s="100"/>
      <c r="FTX238" s="105"/>
      <c r="FTY238" s="105"/>
      <c r="FTZ238" s="105"/>
      <c r="FUA238" s="105"/>
      <c r="FUB238" s="106"/>
      <c r="FUC238" s="107"/>
      <c r="FUD238" s="100"/>
      <c r="FUE238" s="100"/>
      <c r="FUF238" s="100"/>
      <c r="FUG238" s="101"/>
      <c r="FUH238" s="102"/>
      <c r="FUI238" s="100"/>
      <c r="FUJ238" s="103"/>
      <c r="FUK238" s="104"/>
      <c r="FUL238" s="100"/>
      <c r="FUM238" s="105"/>
      <c r="FUN238" s="105"/>
      <c r="FUO238" s="105"/>
      <c r="FUP238" s="105"/>
      <c r="FUQ238" s="106"/>
      <c r="FUR238" s="107"/>
      <c r="FUS238" s="100"/>
      <c r="FUT238" s="100"/>
      <c r="FUU238" s="100"/>
      <c r="FUV238" s="101"/>
      <c r="FUW238" s="102"/>
      <c r="FUX238" s="100"/>
      <c r="FUY238" s="103"/>
      <c r="FUZ238" s="104"/>
      <c r="FVA238" s="100"/>
      <c r="FVB238" s="105"/>
      <c r="FVC238" s="105"/>
      <c r="FVD238" s="105"/>
      <c r="FVE238" s="105"/>
      <c r="FVF238" s="106"/>
      <c r="FVG238" s="107"/>
      <c r="FVH238" s="100"/>
      <c r="FVI238" s="100"/>
      <c r="FVJ238" s="100"/>
      <c r="FVK238" s="101"/>
      <c r="FVL238" s="102"/>
      <c r="FVM238" s="100"/>
      <c r="FVN238" s="103"/>
      <c r="FVO238" s="104"/>
      <c r="FVP238" s="100"/>
      <c r="FVQ238" s="105"/>
      <c r="FVR238" s="105"/>
      <c r="FVS238" s="105"/>
      <c r="FVT238" s="105"/>
      <c r="FVU238" s="106"/>
      <c r="FVV238" s="107"/>
      <c r="FVW238" s="100"/>
      <c r="FVX238" s="100"/>
      <c r="FVY238" s="100"/>
      <c r="FVZ238" s="101"/>
      <c r="FWA238" s="102"/>
      <c r="FWB238" s="100"/>
      <c r="FWC238" s="103"/>
      <c r="FWD238" s="104"/>
      <c r="FWE238" s="100"/>
      <c r="FWF238" s="105"/>
      <c r="FWG238" s="105"/>
      <c r="FWH238" s="105"/>
      <c r="FWI238" s="105"/>
      <c r="FWJ238" s="106"/>
      <c r="FWK238" s="107"/>
      <c r="FWL238" s="100"/>
      <c r="FWM238" s="100"/>
      <c r="FWN238" s="100"/>
      <c r="FWO238" s="101"/>
      <c r="FWP238" s="102"/>
      <c r="FWQ238" s="100"/>
      <c r="FWR238" s="103"/>
      <c r="FWS238" s="104"/>
      <c r="FWT238" s="100"/>
      <c r="FWU238" s="105"/>
      <c r="FWV238" s="105"/>
      <c r="FWW238" s="105"/>
      <c r="FWX238" s="105"/>
      <c r="FWY238" s="106"/>
      <c r="FWZ238" s="107"/>
      <c r="FXA238" s="100"/>
      <c r="FXB238" s="100"/>
      <c r="FXC238" s="100"/>
      <c r="FXD238" s="101"/>
      <c r="FXE238" s="102"/>
      <c r="FXF238" s="100"/>
      <c r="FXG238" s="103"/>
      <c r="FXH238" s="104"/>
      <c r="FXI238" s="100"/>
      <c r="FXJ238" s="105"/>
      <c r="FXK238" s="105"/>
      <c r="FXL238" s="105"/>
      <c r="FXM238" s="105"/>
      <c r="FXN238" s="106"/>
      <c r="FXO238" s="107"/>
      <c r="FXP238" s="100"/>
      <c r="FXQ238" s="100"/>
      <c r="FXR238" s="100"/>
      <c r="FXS238" s="101"/>
      <c r="FXT238" s="102"/>
      <c r="FXU238" s="100"/>
      <c r="FXV238" s="103"/>
      <c r="FXW238" s="104"/>
      <c r="FXX238" s="100"/>
      <c r="FXY238" s="105"/>
      <c r="FXZ238" s="105"/>
      <c r="FYA238" s="105"/>
      <c r="FYB238" s="105"/>
      <c r="FYC238" s="106"/>
      <c r="FYD238" s="107"/>
      <c r="FYE238" s="100"/>
      <c r="FYF238" s="100"/>
      <c r="FYG238" s="100"/>
      <c r="FYH238" s="101"/>
      <c r="FYI238" s="102"/>
      <c r="FYJ238" s="100"/>
      <c r="FYK238" s="103"/>
      <c r="FYL238" s="104"/>
      <c r="FYM238" s="100"/>
      <c r="FYN238" s="105"/>
      <c r="FYO238" s="105"/>
      <c r="FYP238" s="105"/>
      <c r="FYQ238" s="105"/>
      <c r="FYR238" s="106"/>
      <c r="FYS238" s="107"/>
      <c r="FYT238" s="100"/>
      <c r="FYU238" s="100"/>
      <c r="FYV238" s="100"/>
      <c r="FYW238" s="101"/>
      <c r="FYX238" s="102"/>
      <c r="FYY238" s="100"/>
      <c r="FYZ238" s="103"/>
      <c r="FZA238" s="104"/>
      <c r="FZB238" s="100"/>
      <c r="FZC238" s="105"/>
      <c r="FZD238" s="105"/>
      <c r="FZE238" s="105"/>
      <c r="FZF238" s="105"/>
      <c r="FZG238" s="106"/>
      <c r="FZH238" s="107"/>
      <c r="FZI238" s="100"/>
      <c r="FZJ238" s="100"/>
      <c r="FZK238" s="100"/>
      <c r="FZL238" s="101"/>
      <c r="FZM238" s="102"/>
      <c r="FZN238" s="100"/>
      <c r="FZO238" s="103"/>
      <c r="FZP238" s="104"/>
      <c r="FZQ238" s="100"/>
      <c r="FZR238" s="105"/>
      <c r="FZS238" s="105"/>
      <c r="FZT238" s="105"/>
      <c r="FZU238" s="105"/>
      <c r="FZV238" s="106"/>
      <c r="FZW238" s="107"/>
      <c r="FZX238" s="100"/>
      <c r="FZY238" s="100"/>
      <c r="FZZ238" s="100"/>
      <c r="GAA238" s="101"/>
      <c r="GAB238" s="102"/>
      <c r="GAC238" s="100"/>
      <c r="GAD238" s="103"/>
      <c r="GAE238" s="104"/>
      <c r="GAF238" s="100"/>
      <c r="GAG238" s="105"/>
      <c r="GAH238" s="105"/>
      <c r="GAI238" s="105"/>
      <c r="GAJ238" s="105"/>
      <c r="GAK238" s="106"/>
      <c r="GAL238" s="107"/>
      <c r="GAM238" s="100"/>
      <c r="GAN238" s="100"/>
      <c r="GAO238" s="100"/>
      <c r="GAP238" s="101"/>
      <c r="GAQ238" s="102"/>
      <c r="GAR238" s="100"/>
      <c r="GAS238" s="103"/>
      <c r="GAT238" s="104"/>
      <c r="GAU238" s="100"/>
      <c r="GAV238" s="105"/>
      <c r="GAW238" s="105"/>
      <c r="GAX238" s="105"/>
      <c r="GAY238" s="105"/>
      <c r="GAZ238" s="106"/>
      <c r="GBA238" s="107"/>
      <c r="GBB238" s="100"/>
      <c r="GBC238" s="100"/>
      <c r="GBD238" s="100"/>
      <c r="GBE238" s="101"/>
      <c r="GBF238" s="102"/>
      <c r="GBG238" s="100"/>
      <c r="GBH238" s="103"/>
      <c r="GBI238" s="104"/>
      <c r="GBJ238" s="100"/>
      <c r="GBK238" s="105"/>
      <c r="GBL238" s="105"/>
      <c r="GBM238" s="105"/>
      <c r="GBN238" s="105"/>
      <c r="GBO238" s="106"/>
      <c r="GBP238" s="107"/>
      <c r="GBQ238" s="100"/>
      <c r="GBR238" s="100"/>
      <c r="GBS238" s="100"/>
      <c r="GBT238" s="101"/>
      <c r="GBU238" s="102"/>
      <c r="GBV238" s="100"/>
      <c r="GBW238" s="103"/>
      <c r="GBX238" s="104"/>
      <c r="GBY238" s="100"/>
      <c r="GBZ238" s="105"/>
      <c r="GCA238" s="105"/>
      <c r="GCB238" s="105"/>
      <c r="GCC238" s="105"/>
      <c r="GCD238" s="106"/>
      <c r="GCE238" s="107"/>
      <c r="GCF238" s="100"/>
      <c r="GCG238" s="100"/>
      <c r="GCH238" s="100"/>
      <c r="GCI238" s="101"/>
      <c r="GCJ238" s="102"/>
      <c r="GCK238" s="100"/>
      <c r="GCL238" s="103"/>
      <c r="GCM238" s="104"/>
      <c r="GCN238" s="100"/>
      <c r="GCO238" s="105"/>
      <c r="GCP238" s="105"/>
      <c r="GCQ238" s="105"/>
      <c r="GCR238" s="105"/>
      <c r="GCS238" s="106"/>
      <c r="GCT238" s="107"/>
      <c r="GCU238" s="100"/>
      <c r="GCV238" s="100"/>
      <c r="GCW238" s="100"/>
      <c r="GCX238" s="101"/>
      <c r="GCY238" s="102"/>
      <c r="GCZ238" s="100"/>
      <c r="GDA238" s="103"/>
      <c r="GDB238" s="104"/>
      <c r="GDC238" s="100"/>
      <c r="GDD238" s="105"/>
      <c r="GDE238" s="105"/>
      <c r="GDF238" s="105"/>
      <c r="GDG238" s="105"/>
      <c r="GDH238" s="106"/>
      <c r="GDI238" s="107"/>
      <c r="GDJ238" s="100"/>
      <c r="GDK238" s="100"/>
      <c r="GDL238" s="100"/>
      <c r="GDM238" s="101"/>
      <c r="GDN238" s="102"/>
      <c r="GDO238" s="100"/>
      <c r="GDP238" s="103"/>
      <c r="GDQ238" s="104"/>
      <c r="GDR238" s="100"/>
      <c r="GDS238" s="105"/>
      <c r="GDT238" s="105"/>
      <c r="GDU238" s="105"/>
      <c r="GDV238" s="105"/>
      <c r="GDW238" s="106"/>
      <c r="GDX238" s="107"/>
      <c r="GDY238" s="100"/>
      <c r="GDZ238" s="100"/>
      <c r="GEA238" s="100"/>
      <c r="GEB238" s="101"/>
      <c r="GEC238" s="102"/>
      <c r="GED238" s="100"/>
      <c r="GEE238" s="103"/>
      <c r="GEF238" s="104"/>
      <c r="GEG238" s="100"/>
      <c r="GEH238" s="105"/>
      <c r="GEI238" s="105"/>
      <c r="GEJ238" s="105"/>
      <c r="GEK238" s="105"/>
      <c r="GEL238" s="106"/>
      <c r="GEM238" s="107"/>
      <c r="GEN238" s="100"/>
      <c r="GEO238" s="100"/>
      <c r="GEP238" s="100"/>
      <c r="GEQ238" s="101"/>
      <c r="GER238" s="102"/>
      <c r="GES238" s="100"/>
      <c r="GET238" s="103"/>
      <c r="GEU238" s="104"/>
      <c r="GEV238" s="100"/>
      <c r="GEW238" s="105"/>
      <c r="GEX238" s="105"/>
      <c r="GEY238" s="105"/>
      <c r="GEZ238" s="105"/>
      <c r="GFA238" s="106"/>
      <c r="GFB238" s="107"/>
      <c r="GFC238" s="100"/>
      <c r="GFD238" s="100"/>
      <c r="GFE238" s="100"/>
      <c r="GFF238" s="101"/>
      <c r="GFG238" s="102"/>
      <c r="GFH238" s="100"/>
      <c r="GFI238" s="103"/>
      <c r="GFJ238" s="104"/>
      <c r="GFK238" s="100"/>
      <c r="GFL238" s="105"/>
      <c r="GFM238" s="105"/>
      <c r="GFN238" s="105"/>
      <c r="GFO238" s="105"/>
      <c r="GFP238" s="106"/>
      <c r="GFQ238" s="107"/>
      <c r="GFR238" s="100"/>
      <c r="GFS238" s="100"/>
      <c r="GFT238" s="100"/>
      <c r="GFU238" s="101"/>
      <c r="GFV238" s="102"/>
      <c r="GFW238" s="100"/>
      <c r="GFX238" s="103"/>
      <c r="GFY238" s="104"/>
      <c r="GFZ238" s="100"/>
      <c r="GGA238" s="105"/>
      <c r="GGB238" s="105"/>
      <c r="GGC238" s="105"/>
      <c r="GGD238" s="105"/>
      <c r="GGE238" s="106"/>
      <c r="GGF238" s="107"/>
      <c r="GGG238" s="100"/>
      <c r="GGH238" s="100"/>
      <c r="GGI238" s="100"/>
      <c r="GGJ238" s="101"/>
      <c r="GGK238" s="102"/>
      <c r="GGL238" s="100"/>
      <c r="GGM238" s="103"/>
      <c r="GGN238" s="104"/>
      <c r="GGO238" s="100"/>
      <c r="GGP238" s="105"/>
      <c r="GGQ238" s="105"/>
      <c r="GGR238" s="105"/>
      <c r="GGS238" s="105"/>
      <c r="GGT238" s="106"/>
      <c r="GGU238" s="107"/>
      <c r="GGV238" s="100"/>
      <c r="GGW238" s="100"/>
      <c r="GGX238" s="100"/>
      <c r="GGY238" s="101"/>
      <c r="GGZ238" s="102"/>
      <c r="GHA238" s="100"/>
      <c r="GHB238" s="103"/>
      <c r="GHC238" s="104"/>
      <c r="GHD238" s="100"/>
      <c r="GHE238" s="105"/>
      <c r="GHF238" s="105"/>
      <c r="GHG238" s="105"/>
      <c r="GHH238" s="105"/>
      <c r="GHI238" s="106"/>
      <c r="GHJ238" s="107"/>
      <c r="GHK238" s="100"/>
      <c r="GHL238" s="100"/>
      <c r="GHM238" s="100"/>
      <c r="GHN238" s="101"/>
      <c r="GHO238" s="102"/>
      <c r="GHP238" s="100"/>
      <c r="GHQ238" s="103"/>
      <c r="GHR238" s="104"/>
      <c r="GHS238" s="100"/>
      <c r="GHT238" s="105"/>
      <c r="GHU238" s="105"/>
      <c r="GHV238" s="105"/>
      <c r="GHW238" s="105"/>
      <c r="GHX238" s="106"/>
      <c r="GHY238" s="107"/>
      <c r="GHZ238" s="100"/>
      <c r="GIA238" s="100"/>
      <c r="GIB238" s="100"/>
      <c r="GIC238" s="101"/>
      <c r="GID238" s="102"/>
      <c r="GIE238" s="100"/>
      <c r="GIF238" s="103"/>
      <c r="GIG238" s="104"/>
      <c r="GIH238" s="100"/>
      <c r="GII238" s="105"/>
      <c r="GIJ238" s="105"/>
      <c r="GIK238" s="105"/>
      <c r="GIL238" s="105"/>
      <c r="GIM238" s="106"/>
      <c r="GIN238" s="107"/>
      <c r="GIO238" s="100"/>
      <c r="GIP238" s="100"/>
      <c r="GIQ238" s="100"/>
      <c r="GIR238" s="101"/>
      <c r="GIS238" s="102"/>
      <c r="GIT238" s="100"/>
      <c r="GIU238" s="103"/>
      <c r="GIV238" s="104"/>
      <c r="GIW238" s="100"/>
      <c r="GIX238" s="105"/>
      <c r="GIY238" s="105"/>
      <c r="GIZ238" s="105"/>
      <c r="GJA238" s="105"/>
      <c r="GJB238" s="106"/>
      <c r="GJC238" s="107"/>
      <c r="GJD238" s="100"/>
      <c r="GJE238" s="100"/>
      <c r="GJF238" s="100"/>
      <c r="GJG238" s="101"/>
      <c r="GJH238" s="102"/>
      <c r="GJI238" s="100"/>
      <c r="GJJ238" s="103"/>
      <c r="GJK238" s="104"/>
      <c r="GJL238" s="100"/>
      <c r="GJM238" s="105"/>
      <c r="GJN238" s="105"/>
      <c r="GJO238" s="105"/>
      <c r="GJP238" s="105"/>
      <c r="GJQ238" s="106"/>
      <c r="GJR238" s="107"/>
      <c r="GJS238" s="100"/>
      <c r="GJT238" s="100"/>
      <c r="GJU238" s="100"/>
      <c r="GJV238" s="101"/>
      <c r="GJW238" s="102"/>
      <c r="GJX238" s="100"/>
      <c r="GJY238" s="103"/>
      <c r="GJZ238" s="104"/>
      <c r="GKA238" s="100"/>
      <c r="GKB238" s="105"/>
      <c r="GKC238" s="105"/>
      <c r="GKD238" s="105"/>
      <c r="GKE238" s="105"/>
      <c r="GKF238" s="106"/>
      <c r="GKG238" s="107"/>
      <c r="GKH238" s="100"/>
      <c r="GKI238" s="100"/>
      <c r="GKJ238" s="100"/>
      <c r="GKK238" s="101"/>
      <c r="GKL238" s="102"/>
      <c r="GKM238" s="100"/>
      <c r="GKN238" s="103"/>
      <c r="GKO238" s="104"/>
      <c r="GKP238" s="100"/>
      <c r="GKQ238" s="105"/>
      <c r="GKR238" s="105"/>
      <c r="GKS238" s="105"/>
      <c r="GKT238" s="105"/>
      <c r="GKU238" s="106"/>
      <c r="GKV238" s="107"/>
      <c r="GKW238" s="100"/>
      <c r="GKX238" s="100"/>
      <c r="GKY238" s="100"/>
      <c r="GKZ238" s="101"/>
      <c r="GLA238" s="102"/>
      <c r="GLB238" s="100"/>
      <c r="GLC238" s="103"/>
      <c r="GLD238" s="104"/>
      <c r="GLE238" s="100"/>
      <c r="GLF238" s="105"/>
      <c r="GLG238" s="105"/>
      <c r="GLH238" s="105"/>
      <c r="GLI238" s="105"/>
      <c r="GLJ238" s="106"/>
      <c r="GLK238" s="107"/>
      <c r="GLL238" s="100"/>
      <c r="GLM238" s="100"/>
      <c r="GLN238" s="100"/>
      <c r="GLO238" s="101"/>
      <c r="GLP238" s="102"/>
      <c r="GLQ238" s="100"/>
      <c r="GLR238" s="103"/>
      <c r="GLS238" s="104"/>
      <c r="GLT238" s="100"/>
      <c r="GLU238" s="105"/>
      <c r="GLV238" s="105"/>
      <c r="GLW238" s="105"/>
      <c r="GLX238" s="105"/>
      <c r="GLY238" s="106"/>
      <c r="GLZ238" s="107"/>
      <c r="GMA238" s="100"/>
      <c r="GMB238" s="100"/>
      <c r="GMC238" s="100"/>
      <c r="GMD238" s="101"/>
      <c r="GME238" s="102"/>
      <c r="GMF238" s="100"/>
      <c r="GMG238" s="103"/>
      <c r="GMH238" s="104"/>
      <c r="GMI238" s="100"/>
      <c r="GMJ238" s="105"/>
      <c r="GMK238" s="105"/>
      <c r="GML238" s="105"/>
      <c r="GMM238" s="105"/>
      <c r="GMN238" s="106"/>
      <c r="GMO238" s="107"/>
      <c r="GMP238" s="100"/>
      <c r="GMQ238" s="100"/>
      <c r="GMR238" s="100"/>
      <c r="GMS238" s="101"/>
      <c r="GMT238" s="102"/>
      <c r="GMU238" s="100"/>
      <c r="GMV238" s="103"/>
      <c r="GMW238" s="104"/>
      <c r="GMX238" s="100"/>
      <c r="GMY238" s="105"/>
      <c r="GMZ238" s="105"/>
      <c r="GNA238" s="105"/>
      <c r="GNB238" s="105"/>
      <c r="GNC238" s="106"/>
      <c r="GND238" s="107"/>
      <c r="GNE238" s="100"/>
      <c r="GNF238" s="100"/>
      <c r="GNG238" s="100"/>
      <c r="GNH238" s="101"/>
      <c r="GNI238" s="102"/>
      <c r="GNJ238" s="100"/>
      <c r="GNK238" s="103"/>
      <c r="GNL238" s="104"/>
      <c r="GNM238" s="100"/>
      <c r="GNN238" s="105"/>
      <c r="GNO238" s="105"/>
      <c r="GNP238" s="105"/>
      <c r="GNQ238" s="105"/>
      <c r="GNR238" s="106"/>
      <c r="GNS238" s="107"/>
      <c r="GNT238" s="100"/>
      <c r="GNU238" s="100"/>
      <c r="GNV238" s="100"/>
      <c r="GNW238" s="101"/>
      <c r="GNX238" s="102"/>
      <c r="GNY238" s="100"/>
      <c r="GNZ238" s="103"/>
      <c r="GOA238" s="104"/>
      <c r="GOB238" s="100"/>
      <c r="GOC238" s="105"/>
      <c r="GOD238" s="105"/>
      <c r="GOE238" s="105"/>
      <c r="GOF238" s="105"/>
      <c r="GOG238" s="106"/>
      <c r="GOH238" s="107"/>
      <c r="GOI238" s="100"/>
      <c r="GOJ238" s="100"/>
      <c r="GOK238" s="100"/>
      <c r="GOL238" s="101"/>
      <c r="GOM238" s="102"/>
      <c r="GON238" s="100"/>
      <c r="GOO238" s="103"/>
      <c r="GOP238" s="104"/>
      <c r="GOQ238" s="100"/>
      <c r="GOR238" s="105"/>
      <c r="GOS238" s="105"/>
      <c r="GOT238" s="105"/>
      <c r="GOU238" s="105"/>
      <c r="GOV238" s="106"/>
      <c r="GOW238" s="107"/>
      <c r="GOX238" s="100"/>
      <c r="GOY238" s="100"/>
      <c r="GOZ238" s="100"/>
      <c r="GPA238" s="101"/>
      <c r="GPB238" s="102"/>
      <c r="GPC238" s="100"/>
      <c r="GPD238" s="103"/>
      <c r="GPE238" s="104"/>
      <c r="GPF238" s="100"/>
      <c r="GPG238" s="105"/>
      <c r="GPH238" s="105"/>
      <c r="GPI238" s="105"/>
      <c r="GPJ238" s="105"/>
      <c r="GPK238" s="106"/>
      <c r="GPL238" s="107"/>
      <c r="GPM238" s="100"/>
      <c r="GPN238" s="100"/>
      <c r="GPO238" s="100"/>
      <c r="GPP238" s="101"/>
      <c r="GPQ238" s="102"/>
      <c r="GPR238" s="100"/>
      <c r="GPS238" s="103"/>
      <c r="GPT238" s="104"/>
      <c r="GPU238" s="100"/>
      <c r="GPV238" s="105"/>
      <c r="GPW238" s="105"/>
      <c r="GPX238" s="105"/>
      <c r="GPY238" s="105"/>
      <c r="GPZ238" s="106"/>
      <c r="GQA238" s="107"/>
      <c r="GQB238" s="100"/>
      <c r="GQC238" s="100"/>
      <c r="GQD238" s="100"/>
      <c r="GQE238" s="101"/>
      <c r="GQF238" s="102"/>
      <c r="GQG238" s="100"/>
      <c r="GQH238" s="103"/>
      <c r="GQI238" s="104"/>
      <c r="GQJ238" s="100"/>
      <c r="GQK238" s="105"/>
      <c r="GQL238" s="105"/>
      <c r="GQM238" s="105"/>
      <c r="GQN238" s="105"/>
      <c r="GQO238" s="106"/>
      <c r="GQP238" s="107"/>
      <c r="GQQ238" s="100"/>
      <c r="GQR238" s="100"/>
      <c r="GQS238" s="100"/>
      <c r="GQT238" s="101"/>
      <c r="GQU238" s="102"/>
      <c r="GQV238" s="100"/>
      <c r="GQW238" s="103"/>
      <c r="GQX238" s="104"/>
      <c r="GQY238" s="100"/>
      <c r="GQZ238" s="105"/>
      <c r="GRA238" s="105"/>
      <c r="GRB238" s="105"/>
      <c r="GRC238" s="105"/>
      <c r="GRD238" s="106"/>
      <c r="GRE238" s="107"/>
      <c r="GRF238" s="100"/>
      <c r="GRG238" s="100"/>
      <c r="GRH238" s="100"/>
      <c r="GRI238" s="101"/>
      <c r="GRJ238" s="102"/>
      <c r="GRK238" s="100"/>
      <c r="GRL238" s="103"/>
      <c r="GRM238" s="104"/>
      <c r="GRN238" s="100"/>
      <c r="GRO238" s="105"/>
      <c r="GRP238" s="105"/>
      <c r="GRQ238" s="105"/>
      <c r="GRR238" s="105"/>
      <c r="GRS238" s="106"/>
      <c r="GRT238" s="107"/>
      <c r="GRU238" s="100"/>
      <c r="GRV238" s="100"/>
      <c r="GRW238" s="100"/>
      <c r="GRX238" s="101"/>
      <c r="GRY238" s="102"/>
      <c r="GRZ238" s="100"/>
      <c r="GSA238" s="103"/>
      <c r="GSB238" s="104"/>
      <c r="GSC238" s="100"/>
      <c r="GSD238" s="105"/>
      <c r="GSE238" s="105"/>
      <c r="GSF238" s="105"/>
      <c r="GSG238" s="105"/>
      <c r="GSH238" s="106"/>
      <c r="GSI238" s="107"/>
      <c r="GSJ238" s="100"/>
      <c r="GSK238" s="100"/>
      <c r="GSL238" s="100"/>
      <c r="GSM238" s="101"/>
      <c r="GSN238" s="102"/>
      <c r="GSO238" s="100"/>
      <c r="GSP238" s="103"/>
      <c r="GSQ238" s="104"/>
      <c r="GSR238" s="100"/>
      <c r="GSS238" s="105"/>
      <c r="GST238" s="105"/>
      <c r="GSU238" s="105"/>
      <c r="GSV238" s="105"/>
      <c r="GSW238" s="106"/>
      <c r="GSX238" s="107"/>
      <c r="GSY238" s="100"/>
      <c r="GSZ238" s="100"/>
      <c r="GTA238" s="100"/>
      <c r="GTB238" s="101"/>
      <c r="GTC238" s="102"/>
      <c r="GTD238" s="100"/>
      <c r="GTE238" s="103"/>
      <c r="GTF238" s="104"/>
      <c r="GTG238" s="100"/>
      <c r="GTH238" s="105"/>
      <c r="GTI238" s="105"/>
      <c r="GTJ238" s="105"/>
      <c r="GTK238" s="105"/>
      <c r="GTL238" s="106"/>
      <c r="GTM238" s="107"/>
      <c r="GTN238" s="100"/>
      <c r="GTO238" s="100"/>
      <c r="GTP238" s="100"/>
      <c r="GTQ238" s="101"/>
      <c r="GTR238" s="102"/>
      <c r="GTS238" s="100"/>
      <c r="GTT238" s="103"/>
      <c r="GTU238" s="104"/>
      <c r="GTV238" s="100"/>
      <c r="GTW238" s="105"/>
      <c r="GTX238" s="105"/>
      <c r="GTY238" s="105"/>
      <c r="GTZ238" s="105"/>
      <c r="GUA238" s="106"/>
      <c r="GUB238" s="107"/>
      <c r="GUC238" s="100"/>
      <c r="GUD238" s="100"/>
      <c r="GUE238" s="100"/>
      <c r="GUF238" s="101"/>
      <c r="GUG238" s="102"/>
      <c r="GUH238" s="100"/>
      <c r="GUI238" s="103"/>
      <c r="GUJ238" s="104"/>
      <c r="GUK238" s="100"/>
      <c r="GUL238" s="105"/>
      <c r="GUM238" s="105"/>
      <c r="GUN238" s="105"/>
      <c r="GUO238" s="105"/>
      <c r="GUP238" s="106"/>
      <c r="GUQ238" s="107"/>
      <c r="GUR238" s="100"/>
      <c r="GUS238" s="100"/>
      <c r="GUT238" s="100"/>
      <c r="GUU238" s="101"/>
      <c r="GUV238" s="102"/>
      <c r="GUW238" s="100"/>
      <c r="GUX238" s="103"/>
      <c r="GUY238" s="104"/>
      <c r="GUZ238" s="100"/>
      <c r="GVA238" s="105"/>
      <c r="GVB238" s="105"/>
      <c r="GVC238" s="105"/>
      <c r="GVD238" s="105"/>
      <c r="GVE238" s="106"/>
      <c r="GVF238" s="107"/>
      <c r="GVG238" s="100"/>
      <c r="GVH238" s="100"/>
      <c r="GVI238" s="100"/>
      <c r="GVJ238" s="101"/>
      <c r="GVK238" s="102"/>
      <c r="GVL238" s="100"/>
      <c r="GVM238" s="103"/>
      <c r="GVN238" s="104"/>
      <c r="GVO238" s="100"/>
      <c r="GVP238" s="105"/>
      <c r="GVQ238" s="105"/>
      <c r="GVR238" s="105"/>
      <c r="GVS238" s="105"/>
      <c r="GVT238" s="106"/>
      <c r="GVU238" s="107"/>
      <c r="GVV238" s="100"/>
      <c r="GVW238" s="100"/>
      <c r="GVX238" s="100"/>
      <c r="GVY238" s="101"/>
      <c r="GVZ238" s="102"/>
      <c r="GWA238" s="100"/>
      <c r="GWB238" s="103"/>
      <c r="GWC238" s="104"/>
      <c r="GWD238" s="100"/>
      <c r="GWE238" s="105"/>
      <c r="GWF238" s="105"/>
      <c r="GWG238" s="105"/>
      <c r="GWH238" s="105"/>
      <c r="GWI238" s="106"/>
      <c r="GWJ238" s="107"/>
      <c r="GWK238" s="100"/>
      <c r="GWL238" s="100"/>
      <c r="GWM238" s="100"/>
      <c r="GWN238" s="101"/>
      <c r="GWO238" s="102"/>
      <c r="GWP238" s="100"/>
      <c r="GWQ238" s="103"/>
      <c r="GWR238" s="104"/>
      <c r="GWS238" s="100"/>
      <c r="GWT238" s="105"/>
      <c r="GWU238" s="105"/>
      <c r="GWV238" s="105"/>
      <c r="GWW238" s="105"/>
      <c r="GWX238" s="106"/>
      <c r="GWY238" s="107"/>
      <c r="GWZ238" s="100"/>
      <c r="GXA238" s="100"/>
      <c r="GXB238" s="100"/>
      <c r="GXC238" s="101"/>
      <c r="GXD238" s="102"/>
      <c r="GXE238" s="100"/>
      <c r="GXF238" s="103"/>
      <c r="GXG238" s="104"/>
      <c r="GXH238" s="100"/>
      <c r="GXI238" s="105"/>
      <c r="GXJ238" s="105"/>
      <c r="GXK238" s="105"/>
      <c r="GXL238" s="105"/>
      <c r="GXM238" s="106"/>
      <c r="GXN238" s="107"/>
      <c r="GXO238" s="100"/>
      <c r="GXP238" s="100"/>
      <c r="GXQ238" s="100"/>
      <c r="GXR238" s="101"/>
      <c r="GXS238" s="102"/>
      <c r="GXT238" s="100"/>
      <c r="GXU238" s="103"/>
      <c r="GXV238" s="104"/>
      <c r="GXW238" s="100"/>
      <c r="GXX238" s="105"/>
      <c r="GXY238" s="105"/>
      <c r="GXZ238" s="105"/>
      <c r="GYA238" s="105"/>
      <c r="GYB238" s="106"/>
      <c r="GYC238" s="107"/>
      <c r="GYD238" s="100"/>
      <c r="GYE238" s="100"/>
      <c r="GYF238" s="100"/>
      <c r="GYG238" s="101"/>
      <c r="GYH238" s="102"/>
      <c r="GYI238" s="100"/>
      <c r="GYJ238" s="103"/>
      <c r="GYK238" s="104"/>
      <c r="GYL238" s="100"/>
      <c r="GYM238" s="105"/>
      <c r="GYN238" s="105"/>
      <c r="GYO238" s="105"/>
      <c r="GYP238" s="105"/>
      <c r="GYQ238" s="106"/>
      <c r="GYR238" s="107"/>
      <c r="GYS238" s="100"/>
      <c r="GYT238" s="100"/>
      <c r="GYU238" s="100"/>
      <c r="GYV238" s="101"/>
      <c r="GYW238" s="102"/>
      <c r="GYX238" s="100"/>
      <c r="GYY238" s="103"/>
      <c r="GYZ238" s="104"/>
      <c r="GZA238" s="100"/>
      <c r="GZB238" s="105"/>
      <c r="GZC238" s="105"/>
      <c r="GZD238" s="105"/>
      <c r="GZE238" s="105"/>
      <c r="GZF238" s="106"/>
      <c r="GZG238" s="107"/>
      <c r="GZH238" s="100"/>
      <c r="GZI238" s="100"/>
      <c r="GZJ238" s="100"/>
      <c r="GZK238" s="101"/>
      <c r="GZL238" s="102"/>
      <c r="GZM238" s="100"/>
      <c r="GZN238" s="103"/>
      <c r="GZO238" s="104"/>
      <c r="GZP238" s="100"/>
      <c r="GZQ238" s="105"/>
      <c r="GZR238" s="105"/>
      <c r="GZS238" s="105"/>
      <c r="GZT238" s="105"/>
      <c r="GZU238" s="106"/>
      <c r="GZV238" s="107"/>
      <c r="GZW238" s="100"/>
      <c r="GZX238" s="100"/>
      <c r="GZY238" s="100"/>
      <c r="GZZ238" s="101"/>
      <c r="HAA238" s="102"/>
      <c r="HAB238" s="100"/>
      <c r="HAC238" s="103"/>
      <c r="HAD238" s="104"/>
      <c r="HAE238" s="100"/>
      <c r="HAF238" s="105"/>
      <c r="HAG238" s="105"/>
      <c r="HAH238" s="105"/>
      <c r="HAI238" s="105"/>
      <c r="HAJ238" s="106"/>
      <c r="HAK238" s="107"/>
      <c r="HAL238" s="100"/>
      <c r="HAM238" s="100"/>
      <c r="HAN238" s="100"/>
      <c r="HAO238" s="101"/>
      <c r="HAP238" s="102"/>
      <c r="HAQ238" s="100"/>
      <c r="HAR238" s="103"/>
      <c r="HAS238" s="104"/>
      <c r="HAT238" s="100"/>
      <c r="HAU238" s="105"/>
      <c r="HAV238" s="105"/>
      <c r="HAW238" s="105"/>
      <c r="HAX238" s="105"/>
      <c r="HAY238" s="106"/>
      <c r="HAZ238" s="107"/>
      <c r="HBA238" s="100"/>
      <c r="HBB238" s="100"/>
      <c r="HBC238" s="100"/>
      <c r="HBD238" s="101"/>
      <c r="HBE238" s="102"/>
      <c r="HBF238" s="100"/>
      <c r="HBG238" s="103"/>
      <c r="HBH238" s="104"/>
      <c r="HBI238" s="100"/>
      <c r="HBJ238" s="105"/>
      <c r="HBK238" s="105"/>
      <c r="HBL238" s="105"/>
      <c r="HBM238" s="105"/>
      <c r="HBN238" s="106"/>
      <c r="HBO238" s="107"/>
      <c r="HBP238" s="100"/>
      <c r="HBQ238" s="100"/>
      <c r="HBR238" s="100"/>
      <c r="HBS238" s="101"/>
      <c r="HBT238" s="102"/>
      <c r="HBU238" s="100"/>
      <c r="HBV238" s="103"/>
      <c r="HBW238" s="104"/>
      <c r="HBX238" s="100"/>
      <c r="HBY238" s="105"/>
      <c r="HBZ238" s="105"/>
      <c r="HCA238" s="105"/>
      <c r="HCB238" s="105"/>
      <c r="HCC238" s="106"/>
      <c r="HCD238" s="107"/>
      <c r="HCE238" s="100"/>
      <c r="HCF238" s="100"/>
      <c r="HCG238" s="100"/>
      <c r="HCH238" s="101"/>
      <c r="HCI238" s="102"/>
      <c r="HCJ238" s="100"/>
      <c r="HCK238" s="103"/>
      <c r="HCL238" s="104"/>
      <c r="HCM238" s="100"/>
      <c r="HCN238" s="105"/>
      <c r="HCO238" s="105"/>
      <c r="HCP238" s="105"/>
      <c r="HCQ238" s="105"/>
      <c r="HCR238" s="106"/>
      <c r="HCS238" s="107"/>
      <c r="HCT238" s="100"/>
      <c r="HCU238" s="100"/>
      <c r="HCV238" s="100"/>
      <c r="HCW238" s="101"/>
      <c r="HCX238" s="102"/>
      <c r="HCY238" s="100"/>
      <c r="HCZ238" s="103"/>
      <c r="HDA238" s="104"/>
      <c r="HDB238" s="100"/>
      <c r="HDC238" s="105"/>
      <c r="HDD238" s="105"/>
      <c r="HDE238" s="105"/>
      <c r="HDF238" s="105"/>
      <c r="HDG238" s="106"/>
      <c r="HDH238" s="107"/>
      <c r="HDI238" s="100"/>
      <c r="HDJ238" s="100"/>
      <c r="HDK238" s="100"/>
      <c r="HDL238" s="101"/>
      <c r="HDM238" s="102"/>
      <c r="HDN238" s="100"/>
      <c r="HDO238" s="103"/>
      <c r="HDP238" s="104"/>
      <c r="HDQ238" s="100"/>
      <c r="HDR238" s="105"/>
      <c r="HDS238" s="105"/>
      <c r="HDT238" s="105"/>
      <c r="HDU238" s="105"/>
      <c r="HDV238" s="106"/>
      <c r="HDW238" s="107"/>
      <c r="HDX238" s="100"/>
      <c r="HDY238" s="100"/>
      <c r="HDZ238" s="100"/>
      <c r="HEA238" s="101"/>
      <c r="HEB238" s="102"/>
      <c r="HEC238" s="100"/>
      <c r="HED238" s="103"/>
      <c r="HEE238" s="104"/>
      <c r="HEF238" s="100"/>
      <c r="HEG238" s="105"/>
      <c r="HEH238" s="105"/>
      <c r="HEI238" s="105"/>
      <c r="HEJ238" s="105"/>
      <c r="HEK238" s="106"/>
      <c r="HEL238" s="107"/>
      <c r="HEM238" s="100"/>
      <c r="HEN238" s="100"/>
      <c r="HEO238" s="100"/>
      <c r="HEP238" s="101"/>
      <c r="HEQ238" s="102"/>
      <c r="HER238" s="100"/>
      <c r="HES238" s="103"/>
      <c r="HET238" s="104"/>
      <c r="HEU238" s="100"/>
      <c r="HEV238" s="105"/>
      <c r="HEW238" s="105"/>
      <c r="HEX238" s="105"/>
      <c r="HEY238" s="105"/>
      <c r="HEZ238" s="106"/>
      <c r="HFA238" s="107"/>
      <c r="HFB238" s="100"/>
      <c r="HFC238" s="100"/>
      <c r="HFD238" s="100"/>
      <c r="HFE238" s="101"/>
      <c r="HFF238" s="102"/>
      <c r="HFG238" s="100"/>
      <c r="HFH238" s="103"/>
      <c r="HFI238" s="104"/>
      <c r="HFJ238" s="100"/>
      <c r="HFK238" s="105"/>
      <c r="HFL238" s="105"/>
      <c r="HFM238" s="105"/>
      <c r="HFN238" s="105"/>
      <c r="HFO238" s="106"/>
      <c r="HFP238" s="107"/>
      <c r="HFQ238" s="100"/>
      <c r="HFR238" s="100"/>
      <c r="HFS238" s="100"/>
      <c r="HFT238" s="101"/>
      <c r="HFU238" s="102"/>
      <c r="HFV238" s="100"/>
      <c r="HFW238" s="103"/>
      <c r="HFX238" s="104"/>
      <c r="HFY238" s="100"/>
      <c r="HFZ238" s="105"/>
      <c r="HGA238" s="105"/>
      <c r="HGB238" s="105"/>
      <c r="HGC238" s="105"/>
      <c r="HGD238" s="106"/>
      <c r="HGE238" s="107"/>
      <c r="HGF238" s="100"/>
      <c r="HGG238" s="100"/>
      <c r="HGH238" s="100"/>
      <c r="HGI238" s="101"/>
      <c r="HGJ238" s="102"/>
      <c r="HGK238" s="100"/>
      <c r="HGL238" s="103"/>
      <c r="HGM238" s="104"/>
      <c r="HGN238" s="100"/>
      <c r="HGO238" s="105"/>
      <c r="HGP238" s="105"/>
      <c r="HGQ238" s="105"/>
      <c r="HGR238" s="105"/>
      <c r="HGS238" s="106"/>
      <c r="HGT238" s="107"/>
      <c r="HGU238" s="100"/>
      <c r="HGV238" s="100"/>
      <c r="HGW238" s="100"/>
      <c r="HGX238" s="101"/>
      <c r="HGY238" s="102"/>
      <c r="HGZ238" s="100"/>
      <c r="HHA238" s="103"/>
      <c r="HHB238" s="104"/>
      <c r="HHC238" s="100"/>
      <c r="HHD238" s="105"/>
      <c r="HHE238" s="105"/>
      <c r="HHF238" s="105"/>
      <c r="HHG238" s="105"/>
      <c r="HHH238" s="106"/>
      <c r="HHI238" s="107"/>
      <c r="HHJ238" s="100"/>
      <c r="HHK238" s="100"/>
      <c r="HHL238" s="100"/>
      <c r="HHM238" s="101"/>
      <c r="HHN238" s="102"/>
      <c r="HHO238" s="100"/>
      <c r="HHP238" s="103"/>
      <c r="HHQ238" s="104"/>
      <c r="HHR238" s="100"/>
      <c r="HHS238" s="105"/>
      <c r="HHT238" s="105"/>
      <c r="HHU238" s="105"/>
      <c r="HHV238" s="105"/>
      <c r="HHW238" s="106"/>
      <c r="HHX238" s="107"/>
      <c r="HHY238" s="100"/>
      <c r="HHZ238" s="100"/>
      <c r="HIA238" s="100"/>
      <c r="HIB238" s="101"/>
      <c r="HIC238" s="102"/>
      <c r="HID238" s="100"/>
      <c r="HIE238" s="103"/>
      <c r="HIF238" s="104"/>
      <c r="HIG238" s="100"/>
      <c r="HIH238" s="105"/>
      <c r="HII238" s="105"/>
      <c r="HIJ238" s="105"/>
      <c r="HIK238" s="105"/>
      <c r="HIL238" s="106"/>
      <c r="HIM238" s="107"/>
      <c r="HIN238" s="100"/>
      <c r="HIO238" s="100"/>
      <c r="HIP238" s="100"/>
      <c r="HIQ238" s="101"/>
      <c r="HIR238" s="102"/>
      <c r="HIS238" s="100"/>
      <c r="HIT238" s="103"/>
      <c r="HIU238" s="104"/>
      <c r="HIV238" s="100"/>
      <c r="HIW238" s="105"/>
      <c r="HIX238" s="105"/>
      <c r="HIY238" s="105"/>
      <c r="HIZ238" s="105"/>
      <c r="HJA238" s="106"/>
      <c r="HJB238" s="107"/>
      <c r="HJC238" s="100"/>
      <c r="HJD238" s="100"/>
      <c r="HJE238" s="100"/>
      <c r="HJF238" s="101"/>
      <c r="HJG238" s="102"/>
      <c r="HJH238" s="100"/>
      <c r="HJI238" s="103"/>
      <c r="HJJ238" s="104"/>
      <c r="HJK238" s="100"/>
      <c r="HJL238" s="105"/>
      <c r="HJM238" s="105"/>
      <c r="HJN238" s="105"/>
      <c r="HJO238" s="105"/>
      <c r="HJP238" s="106"/>
      <c r="HJQ238" s="107"/>
      <c r="HJR238" s="100"/>
      <c r="HJS238" s="100"/>
      <c r="HJT238" s="100"/>
      <c r="HJU238" s="101"/>
      <c r="HJV238" s="102"/>
      <c r="HJW238" s="100"/>
      <c r="HJX238" s="103"/>
      <c r="HJY238" s="104"/>
      <c r="HJZ238" s="100"/>
      <c r="HKA238" s="105"/>
      <c r="HKB238" s="105"/>
      <c r="HKC238" s="105"/>
      <c r="HKD238" s="105"/>
      <c r="HKE238" s="106"/>
      <c r="HKF238" s="107"/>
      <c r="HKG238" s="100"/>
      <c r="HKH238" s="100"/>
      <c r="HKI238" s="100"/>
      <c r="HKJ238" s="101"/>
      <c r="HKK238" s="102"/>
      <c r="HKL238" s="100"/>
      <c r="HKM238" s="103"/>
      <c r="HKN238" s="104"/>
      <c r="HKO238" s="100"/>
      <c r="HKP238" s="105"/>
      <c r="HKQ238" s="105"/>
      <c r="HKR238" s="105"/>
      <c r="HKS238" s="105"/>
      <c r="HKT238" s="106"/>
      <c r="HKU238" s="107"/>
      <c r="HKV238" s="100"/>
      <c r="HKW238" s="100"/>
      <c r="HKX238" s="100"/>
      <c r="HKY238" s="101"/>
      <c r="HKZ238" s="102"/>
      <c r="HLA238" s="100"/>
      <c r="HLB238" s="103"/>
      <c r="HLC238" s="104"/>
      <c r="HLD238" s="100"/>
      <c r="HLE238" s="105"/>
      <c r="HLF238" s="105"/>
      <c r="HLG238" s="105"/>
      <c r="HLH238" s="105"/>
      <c r="HLI238" s="106"/>
      <c r="HLJ238" s="107"/>
      <c r="HLK238" s="100"/>
      <c r="HLL238" s="100"/>
      <c r="HLM238" s="100"/>
      <c r="HLN238" s="101"/>
      <c r="HLO238" s="102"/>
      <c r="HLP238" s="100"/>
      <c r="HLQ238" s="103"/>
      <c r="HLR238" s="104"/>
      <c r="HLS238" s="100"/>
      <c r="HLT238" s="105"/>
      <c r="HLU238" s="105"/>
      <c r="HLV238" s="105"/>
      <c r="HLW238" s="105"/>
      <c r="HLX238" s="106"/>
      <c r="HLY238" s="107"/>
      <c r="HLZ238" s="100"/>
      <c r="HMA238" s="100"/>
      <c r="HMB238" s="100"/>
      <c r="HMC238" s="101"/>
      <c r="HMD238" s="102"/>
      <c r="HME238" s="100"/>
      <c r="HMF238" s="103"/>
      <c r="HMG238" s="104"/>
      <c r="HMH238" s="100"/>
      <c r="HMI238" s="105"/>
      <c r="HMJ238" s="105"/>
      <c r="HMK238" s="105"/>
      <c r="HML238" s="105"/>
      <c r="HMM238" s="106"/>
      <c r="HMN238" s="107"/>
      <c r="HMO238" s="100"/>
      <c r="HMP238" s="100"/>
      <c r="HMQ238" s="100"/>
      <c r="HMR238" s="101"/>
      <c r="HMS238" s="102"/>
      <c r="HMT238" s="100"/>
      <c r="HMU238" s="103"/>
      <c r="HMV238" s="104"/>
      <c r="HMW238" s="100"/>
      <c r="HMX238" s="105"/>
      <c r="HMY238" s="105"/>
      <c r="HMZ238" s="105"/>
      <c r="HNA238" s="105"/>
      <c r="HNB238" s="106"/>
      <c r="HNC238" s="107"/>
      <c r="HND238" s="100"/>
      <c r="HNE238" s="100"/>
      <c r="HNF238" s="100"/>
      <c r="HNG238" s="101"/>
      <c r="HNH238" s="102"/>
      <c r="HNI238" s="100"/>
      <c r="HNJ238" s="103"/>
      <c r="HNK238" s="104"/>
      <c r="HNL238" s="100"/>
      <c r="HNM238" s="105"/>
      <c r="HNN238" s="105"/>
      <c r="HNO238" s="105"/>
      <c r="HNP238" s="105"/>
      <c r="HNQ238" s="106"/>
      <c r="HNR238" s="107"/>
      <c r="HNS238" s="100"/>
      <c r="HNT238" s="100"/>
      <c r="HNU238" s="100"/>
      <c r="HNV238" s="101"/>
      <c r="HNW238" s="102"/>
      <c r="HNX238" s="100"/>
      <c r="HNY238" s="103"/>
      <c r="HNZ238" s="104"/>
      <c r="HOA238" s="100"/>
      <c r="HOB238" s="105"/>
      <c r="HOC238" s="105"/>
      <c r="HOD238" s="105"/>
      <c r="HOE238" s="105"/>
      <c r="HOF238" s="106"/>
      <c r="HOG238" s="107"/>
      <c r="HOH238" s="100"/>
      <c r="HOI238" s="100"/>
      <c r="HOJ238" s="100"/>
      <c r="HOK238" s="101"/>
      <c r="HOL238" s="102"/>
      <c r="HOM238" s="100"/>
      <c r="HON238" s="103"/>
      <c r="HOO238" s="104"/>
      <c r="HOP238" s="100"/>
      <c r="HOQ238" s="105"/>
      <c r="HOR238" s="105"/>
      <c r="HOS238" s="105"/>
      <c r="HOT238" s="105"/>
      <c r="HOU238" s="106"/>
      <c r="HOV238" s="107"/>
      <c r="HOW238" s="100"/>
      <c r="HOX238" s="100"/>
      <c r="HOY238" s="100"/>
      <c r="HOZ238" s="101"/>
      <c r="HPA238" s="102"/>
      <c r="HPB238" s="100"/>
      <c r="HPC238" s="103"/>
      <c r="HPD238" s="104"/>
      <c r="HPE238" s="100"/>
      <c r="HPF238" s="105"/>
      <c r="HPG238" s="105"/>
      <c r="HPH238" s="105"/>
      <c r="HPI238" s="105"/>
      <c r="HPJ238" s="106"/>
      <c r="HPK238" s="107"/>
      <c r="HPL238" s="100"/>
      <c r="HPM238" s="100"/>
      <c r="HPN238" s="100"/>
      <c r="HPO238" s="101"/>
      <c r="HPP238" s="102"/>
      <c r="HPQ238" s="100"/>
      <c r="HPR238" s="103"/>
      <c r="HPS238" s="104"/>
      <c r="HPT238" s="100"/>
      <c r="HPU238" s="105"/>
      <c r="HPV238" s="105"/>
      <c r="HPW238" s="105"/>
      <c r="HPX238" s="105"/>
      <c r="HPY238" s="106"/>
      <c r="HPZ238" s="107"/>
      <c r="HQA238" s="100"/>
      <c r="HQB238" s="100"/>
      <c r="HQC238" s="100"/>
      <c r="HQD238" s="101"/>
      <c r="HQE238" s="102"/>
      <c r="HQF238" s="100"/>
      <c r="HQG238" s="103"/>
      <c r="HQH238" s="104"/>
      <c r="HQI238" s="100"/>
      <c r="HQJ238" s="105"/>
      <c r="HQK238" s="105"/>
      <c r="HQL238" s="105"/>
      <c r="HQM238" s="105"/>
      <c r="HQN238" s="106"/>
      <c r="HQO238" s="107"/>
      <c r="HQP238" s="100"/>
      <c r="HQQ238" s="100"/>
      <c r="HQR238" s="100"/>
      <c r="HQS238" s="101"/>
      <c r="HQT238" s="102"/>
      <c r="HQU238" s="100"/>
      <c r="HQV238" s="103"/>
      <c r="HQW238" s="104"/>
      <c r="HQX238" s="100"/>
      <c r="HQY238" s="105"/>
      <c r="HQZ238" s="105"/>
      <c r="HRA238" s="105"/>
      <c r="HRB238" s="105"/>
      <c r="HRC238" s="106"/>
      <c r="HRD238" s="107"/>
      <c r="HRE238" s="100"/>
      <c r="HRF238" s="100"/>
      <c r="HRG238" s="100"/>
      <c r="HRH238" s="101"/>
      <c r="HRI238" s="102"/>
      <c r="HRJ238" s="100"/>
      <c r="HRK238" s="103"/>
      <c r="HRL238" s="104"/>
      <c r="HRM238" s="100"/>
      <c r="HRN238" s="105"/>
      <c r="HRO238" s="105"/>
      <c r="HRP238" s="105"/>
      <c r="HRQ238" s="105"/>
      <c r="HRR238" s="106"/>
      <c r="HRS238" s="107"/>
      <c r="HRT238" s="100"/>
      <c r="HRU238" s="100"/>
      <c r="HRV238" s="100"/>
      <c r="HRW238" s="101"/>
      <c r="HRX238" s="102"/>
      <c r="HRY238" s="100"/>
      <c r="HRZ238" s="103"/>
      <c r="HSA238" s="104"/>
      <c r="HSB238" s="100"/>
      <c r="HSC238" s="105"/>
      <c r="HSD238" s="105"/>
      <c r="HSE238" s="105"/>
      <c r="HSF238" s="105"/>
      <c r="HSG238" s="106"/>
      <c r="HSH238" s="107"/>
      <c r="HSI238" s="100"/>
      <c r="HSJ238" s="100"/>
      <c r="HSK238" s="100"/>
      <c r="HSL238" s="101"/>
      <c r="HSM238" s="102"/>
      <c r="HSN238" s="100"/>
      <c r="HSO238" s="103"/>
      <c r="HSP238" s="104"/>
      <c r="HSQ238" s="100"/>
      <c r="HSR238" s="105"/>
      <c r="HSS238" s="105"/>
      <c r="HST238" s="105"/>
      <c r="HSU238" s="105"/>
      <c r="HSV238" s="106"/>
      <c r="HSW238" s="107"/>
      <c r="HSX238" s="100"/>
      <c r="HSY238" s="100"/>
      <c r="HSZ238" s="100"/>
      <c r="HTA238" s="101"/>
      <c r="HTB238" s="102"/>
      <c r="HTC238" s="100"/>
      <c r="HTD238" s="103"/>
      <c r="HTE238" s="104"/>
      <c r="HTF238" s="100"/>
      <c r="HTG238" s="105"/>
      <c r="HTH238" s="105"/>
      <c r="HTI238" s="105"/>
      <c r="HTJ238" s="105"/>
      <c r="HTK238" s="106"/>
      <c r="HTL238" s="107"/>
      <c r="HTM238" s="100"/>
      <c r="HTN238" s="100"/>
      <c r="HTO238" s="100"/>
      <c r="HTP238" s="101"/>
      <c r="HTQ238" s="102"/>
      <c r="HTR238" s="100"/>
      <c r="HTS238" s="103"/>
      <c r="HTT238" s="104"/>
      <c r="HTU238" s="100"/>
      <c r="HTV238" s="105"/>
      <c r="HTW238" s="105"/>
      <c r="HTX238" s="105"/>
      <c r="HTY238" s="105"/>
      <c r="HTZ238" s="106"/>
      <c r="HUA238" s="107"/>
      <c r="HUB238" s="100"/>
      <c r="HUC238" s="100"/>
      <c r="HUD238" s="100"/>
      <c r="HUE238" s="101"/>
      <c r="HUF238" s="102"/>
      <c r="HUG238" s="100"/>
      <c r="HUH238" s="103"/>
      <c r="HUI238" s="104"/>
      <c r="HUJ238" s="100"/>
      <c r="HUK238" s="105"/>
      <c r="HUL238" s="105"/>
      <c r="HUM238" s="105"/>
      <c r="HUN238" s="105"/>
      <c r="HUO238" s="106"/>
      <c r="HUP238" s="107"/>
      <c r="HUQ238" s="100"/>
      <c r="HUR238" s="100"/>
      <c r="HUS238" s="100"/>
      <c r="HUT238" s="101"/>
      <c r="HUU238" s="102"/>
      <c r="HUV238" s="100"/>
      <c r="HUW238" s="103"/>
      <c r="HUX238" s="104"/>
      <c r="HUY238" s="100"/>
      <c r="HUZ238" s="105"/>
      <c r="HVA238" s="105"/>
      <c r="HVB238" s="105"/>
      <c r="HVC238" s="105"/>
      <c r="HVD238" s="106"/>
      <c r="HVE238" s="107"/>
      <c r="HVF238" s="100"/>
      <c r="HVG238" s="100"/>
      <c r="HVH238" s="100"/>
      <c r="HVI238" s="101"/>
      <c r="HVJ238" s="102"/>
      <c r="HVK238" s="100"/>
      <c r="HVL238" s="103"/>
      <c r="HVM238" s="104"/>
      <c r="HVN238" s="100"/>
      <c r="HVO238" s="105"/>
      <c r="HVP238" s="105"/>
      <c r="HVQ238" s="105"/>
      <c r="HVR238" s="105"/>
      <c r="HVS238" s="106"/>
      <c r="HVT238" s="107"/>
      <c r="HVU238" s="100"/>
      <c r="HVV238" s="100"/>
      <c r="HVW238" s="100"/>
      <c r="HVX238" s="101"/>
      <c r="HVY238" s="102"/>
      <c r="HVZ238" s="100"/>
      <c r="HWA238" s="103"/>
      <c r="HWB238" s="104"/>
      <c r="HWC238" s="100"/>
      <c r="HWD238" s="105"/>
      <c r="HWE238" s="105"/>
      <c r="HWF238" s="105"/>
      <c r="HWG238" s="105"/>
      <c r="HWH238" s="106"/>
      <c r="HWI238" s="107"/>
      <c r="HWJ238" s="100"/>
      <c r="HWK238" s="100"/>
      <c r="HWL238" s="100"/>
      <c r="HWM238" s="101"/>
      <c r="HWN238" s="102"/>
      <c r="HWO238" s="100"/>
      <c r="HWP238" s="103"/>
      <c r="HWQ238" s="104"/>
      <c r="HWR238" s="100"/>
      <c r="HWS238" s="105"/>
      <c r="HWT238" s="105"/>
      <c r="HWU238" s="105"/>
      <c r="HWV238" s="105"/>
      <c r="HWW238" s="106"/>
      <c r="HWX238" s="107"/>
      <c r="HWY238" s="100"/>
      <c r="HWZ238" s="100"/>
      <c r="HXA238" s="100"/>
      <c r="HXB238" s="101"/>
      <c r="HXC238" s="102"/>
      <c r="HXD238" s="100"/>
      <c r="HXE238" s="103"/>
      <c r="HXF238" s="104"/>
      <c r="HXG238" s="100"/>
      <c r="HXH238" s="105"/>
      <c r="HXI238" s="105"/>
      <c r="HXJ238" s="105"/>
      <c r="HXK238" s="105"/>
      <c r="HXL238" s="106"/>
      <c r="HXM238" s="107"/>
      <c r="HXN238" s="100"/>
      <c r="HXO238" s="100"/>
      <c r="HXP238" s="100"/>
      <c r="HXQ238" s="101"/>
      <c r="HXR238" s="102"/>
      <c r="HXS238" s="100"/>
      <c r="HXT238" s="103"/>
      <c r="HXU238" s="104"/>
      <c r="HXV238" s="100"/>
      <c r="HXW238" s="105"/>
      <c r="HXX238" s="105"/>
      <c r="HXY238" s="105"/>
      <c r="HXZ238" s="105"/>
      <c r="HYA238" s="106"/>
      <c r="HYB238" s="107"/>
      <c r="HYC238" s="100"/>
      <c r="HYD238" s="100"/>
      <c r="HYE238" s="100"/>
      <c r="HYF238" s="101"/>
      <c r="HYG238" s="102"/>
      <c r="HYH238" s="100"/>
      <c r="HYI238" s="103"/>
      <c r="HYJ238" s="104"/>
      <c r="HYK238" s="100"/>
      <c r="HYL238" s="105"/>
      <c r="HYM238" s="105"/>
      <c r="HYN238" s="105"/>
      <c r="HYO238" s="105"/>
      <c r="HYP238" s="106"/>
      <c r="HYQ238" s="107"/>
      <c r="HYR238" s="100"/>
      <c r="HYS238" s="100"/>
      <c r="HYT238" s="100"/>
      <c r="HYU238" s="101"/>
      <c r="HYV238" s="102"/>
      <c r="HYW238" s="100"/>
      <c r="HYX238" s="103"/>
      <c r="HYY238" s="104"/>
      <c r="HYZ238" s="100"/>
      <c r="HZA238" s="105"/>
      <c r="HZB238" s="105"/>
      <c r="HZC238" s="105"/>
      <c r="HZD238" s="105"/>
      <c r="HZE238" s="106"/>
      <c r="HZF238" s="107"/>
      <c r="HZG238" s="100"/>
      <c r="HZH238" s="100"/>
      <c r="HZI238" s="100"/>
      <c r="HZJ238" s="101"/>
      <c r="HZK238" s="102"/>
      <c r="HZL238" s="100"/>
      <c r="HZM238" s="103"/>
      <c r="HZN238" s="104"/>
      <c r="HZO238" s="100"/>
      <c r="HZP238" s="105"/>
      <c r="HZQ238" s="105"/>
      <c r="HZR238" s="105"/>
      <c r="HZS238" s="105"/>
      <c r="HZT238" s="106"/>
      <c r="HZU238" s="107"/>
      <c r="HZV238" s="100"/>
      <c r="HZW238" s="100"/>
      <c r="HZX238" s="100"/>
      <c r="HZY238" s="101"/>
      <c r="HZZ238" s="102"/>
      <c r="IAA238" s="100"/>
      <c r="IAB238" s="103"/>
      <c r="IAC238" s="104"/>
      <c r="IAD238" s="100"/>
      <c r="IAE238" s="105"/>
      <c r="IAF238" s="105"/>
      <c r="IAG238" s="105"/>
      <c r="IAH238" s="105"/>
      <c r="IAI238" s="106"/>
      <c r="IAJ238" s="107"/>
      <c r="IAK238" s="100"/>
      <c r="IAL238" s="100"/>
      <c r="IAM238" s="100"/>
      <c r="IAN238" s="101"/>
      <c r="IAO238" s="102"/>
      <c r="IAP238" s="100"/>
      <c r="IAQ238" s="103"/>
      <c r="IAR238" s="104"/>
      <c r="IAS238" s="100"/>
      <c r="IAT238" s="105"/>
      <c r="IAU238" s="105"/>
      <c r="IAV238" s="105"/>
      <c r="IAW238" s="105"/>
      <c r="IAX238" s="106"/>
      <c r="IAY238" s="107"/>
      <c r="IAZ238" s="100"/>
      <c r="IBA238" s="100"/>
      <c r="IBB238" s="100"/>
      <c r="IBC238" s="101"/>
      <c r="IBD238" s="102"/>
      <c r="IBE238" s="100"/>
      <c r="IBF238" s="103"/>
      <c r="IBG238" s="104"/>
      <c r="IBH238" s="100"/>
      <c r="IBI238" s="105"/>
      <c r="IBJ238" s="105"/>
      <c r="IBK238" s="105"/>
      <c r="IBL238" s="105"/>
      <c r="IBM238" s="106"/>
      <c r="IBN238" s="107"/>
      <c r="IBO238" s="100"/>
      <c r="IBP238" s="100"/>
      <c r="IBQ238" s="100"/>
      <c r="IBR238" s="101"/>
      <c r="IBS238" s="102"/>
      <c r="IBT238" s="100"/>
      <c r="IBU238" s="103"/>
      <c r="IBV238" s="104"/>
      <c r="IBW238" s="100"/>
      <c r="IBX238" s="105"/>
      <c r="IBY238" s="105"/>
      <c r="IBZ238" s="105"/>
      <c r="ICA238" s="105"/>
      <c r="ICB238" s="106"/>
      <c r="ICC238" s="107"/>
      <c r="ICD238" s="100"/>
      <c r="ICE238" s="100"/>
      <c r="ICF238" s="100"/>
      <c r="ICG238" s="101"/>
      <c r="ICH238" s="102"/>
      <c r="ICI238" s="100"/>
      <c r="ICJ238" s="103"/>
      <c r="ICK238" s="104"/>
      <c r="ICL238" s="100"/>
      <c r="ICM238" s="105"/>
      <c r="ICN238" s="105"/>
      <c r="ICO238" s="105"/>
      <c r="ICP238" s="105"/>
      <c r="ICQ238" s="106"/>
      <c r="ICR238" s="107"/>
      <c r="ICS238" s="100"/>
      <c r="ICT238" s="100"/>
      <c r="ICU238" s="100"/>
      <c r="ICV238" s="101"/>
      <c r="ICW238" s="102"/>
      <c r="ICX238" s="100"/>
      <c r="ICY238" s="103"/>
      <c r="ICZ238" s="104"/>
      <c r="IDA238" s="100"/>
      <c r="IDB238" s="105"/>
      <c r="IDC238" s="105"/>
      <c r="IDD238" s="105"/>
      <c r="IDE238" s="105"/>
      <c r="IDF238" s="106"/>
      <c r="IDG238" s="107"/>
      <c r="IDH238" s="100"/>
      <c r="IDI238" s="100"/>
      <c r="IDJ238" s="100"/>
      <c r="IDK238" s="101"/>
      <c r="IDL238" s="102"/>
      <c r="IDM238" s="100"/>
      <c r="IDN238" s="103"/>
      <c r="IDO238" s="104"/>
      <c r="IDP238" s="100"/>
      <c r="IDQ238" s="105"/>
      <c r="IDR238" s="105"/>
      <c r="IDS238" s="105"/>
      <c r="IDT238" s="105"/>
      <c r="IDU238" s="106"/>
      <c r="IDV238" s="107"/>
      <c r="IDW238" s="100"/>
      <c r="IDX238" s="100"/>
      <c r="IDY238" s="100"/>
      <c r="IDZ238" s="101"/>
      <c r="IEA238" s="102"/>
      <c r="IEB238" s="100"/>
      <c r="IEC238" s="103"/>
      <c r="IED238" s="104"/>
      <c r="IEE238" s="100"/>
      <c r="IEF238" s="105"/>
      <c r="IEG238" s="105"/>
      <c r="IEH238" s="105"/>
      <c r="IEI238" s="105"/>
      <c r="IEJ238" s="106"/>
      <c r="IEK238" s="107"/>
      <c r="IEL238" s="100"/>
      <c r="IEM238" s="100"/>
      <c r="IEN238" s="100"/>
      <c r="IEO238" s="101"/>
      <c r="IEP238" s="102"/>
      <c r="IEQ238" s="100"/>
      <c r="IER238" s="103"/>
      <c r="IES238" s="104"/>
      <c r="IET238" s="100"/>
      <c r="IEU238" s="105"/>
      <c r="IEV238" s="105"/>
      <c r="IEW238" s="105"/>
      <c r="IEX238" s="105"/>
      <c r="IEY238" s="106"/>
      <c r="IEZ238" s="107"/>
      <c r="IFA238" s="100"/>
      <c r="IFB238" s="100"/>
      <c r="IFC238" s="100"/>
      <c r="IFD238" s="101"/>
      <c r="IFE238" s="102"/>
      <c r="IFF238" s="100"/>
      <c r="IFG238" s="103"/>
      <c r="IFH238" s="104"/>
      <c r="IFI238" s="100"/>
      <c r="IFJ238" s="105"/>
      <c r="IFK238" s="105"/>
      <c r="IFL238" s="105"/>
      <c r="IFM238" s="105"/>
      <c r="IFN238" s="106"/>
      <c r="IFO238" s="107"/>
      <c r="IFP238" s="100"/>
      <c r="IFQ238" s="100"/>
      <c r="IFR238" s="100"/>
      <c r="IFS238" s="101"/>
      <c r="IFT238" s="102"/>
      <c r="IFU238" s="100"/>
      <c r="IFV238" s="103"/>
      <c r="IFW238" s="104"/>
      <c r="IFX238" s="100"/>
      <c r="IFY238" s="105"/>
      <c r="IFZ238" s="105"/>
      <c r="IGA238" s="105"/>
      <c r="IGB238" s="105"/>
      <c r="IGC238" s="106"/>
      <c r="IGD238" s="107"/>
      <c r="IGE238" s="100"/>
      <c r="IGF238" s="100"/>
      <c r="IGG238" s="100"/>
      <c r="IGH238" s="101"/>
      <c r="IGI238" s="102"/>
      <c r="IGJ238" s="100"/>
      <c r="IGK238" s="103"/>
      <c r="IGL238" s="104"/>
      <c r="IGM238" s="100"/>
      <c r="IGN238" s="105"/>
      <c r="IGO238" s="105"/>
      <c r="IGP238" s="105"/>
      <c r="IGQ238" s="105"/>
      <c r="IGR238" s="106"/>
      <c r="IGS238" s="107"/>
      <c r="IGT238" s="100"/>
      <c r="IGU238" s="100"/>
      <c r="IGV238" s="100"/>
      <c r="IGW238" s="101"/>
      <c r="IGX238" s="102"/>
      <c r="IGY238" s="100"/>
      <c r="IGZ238" s="103"/>
      <c r="IHA238" s="104"/>
      <c r="IHB238" s="100"/>
      <c r="IHC238" s="105"/>
      <c r="IHD238" s="105"/>
      <c r="IHE238" s="105"/>
      <c r="IHF238" s="105"/>
      <c r="IHG238" s="106"/>
      <c r="IHH238" s="107"/>
      <c r="IHI238" s="100"/>
      <c r="IHJ238" s="100"/>
      <c r="IHK238" s="100"/>
      <c r="IHL238" s="101"/>
      <c r="IHM238" s="102"/>
      <c r="IHN238" s="100"/>
      <c r="IHO238" s="103"/>
      <c r="IHP238" s="104"/>
      <c r="IHQ238" s="100"/>
      <c r="IHR238" s="105"/>
      <c r="IHS238" s="105"/>
      <c r="IHT238" s="105"/>
      <c r="IHU238" s="105"/>
      <c r="IHV238" s="106"/>
      <c r="IHW238" s="107"/>
      <c r="IHX238" s="100"/>
      <c r="IHY238" s="100"/>
      <c r="IHZ238" s="100"/>
      <c r="IIA238" s="101"/>
      <c r="IIB238" s="102"/>
      <c r="IIC238" s="100"/>
      <c r="IID238" s="103"/>
      <c r="IIE238" s="104"/>
      <c r="IIF238" s="100"/>
      <c r="IIG238" s="105"/>
      <c r="IIH238" s="105"/>
      <c r="III238" s="105"/>
      <c r="IIJ238" s="105"/>
      <c r="IIK238" s="106"/>
      <c r="IIL238" s="107"/>
      <c r="IIM238" s="100"/>
      <c r="IIN238" s="100"/>
      <c r="IIO238" s="100"/>
      <c r="IIP238" s="101"/>
      <c r="IIQ238" s="102"/>
      <c r="IIR238" s="100"/>
      <c r="IIS238" s="103"/>
      <c r="IIT238" s="104"/>
      <c r="IIU238" s="100"/>
      <c r="IIV238" s="105"/>
      <c r="IIW238" s="105"/>
      <c r="IIX238" s="105"/>
      <c r="IIY238" s="105"/>
      <c r="IIZ238" s="106"/>
      <c r="IJA238" s="107"/>
      <c r="IJB238" s="100"/>
      <c r="IJC238" s="100"/>
      <c r="IJD238" s="100"/>
      <c r="IJE238" s="101"/>
      <c r="IJF238" s="102"/>
      <c r="IJG238" s="100"/>
      <c r="IJH238" s="103"/>
      <c r="IJI238" s="104"/>
      <c r="IJJ238" s="100"/>
      <c r="IJK238" s="105"/>
      <c r="IJL238" s="105"/>
      <c r="IJM238" s="105"/>
      <c r="IJN238" s="105"/>
      <c r="IJO238" s="106"/>
      <c r="IJP238" s="107"/>
      <c r="IJQ238" s="100"/>
      <c r="IJR238" s="100"/>
      <c r="IJS238" s="100"/>
      <c r="IJT238" s="101"/>
      <c r="IJU238" s="102"/>
      <c r="IJV238" s="100"/>
      <c r="IJW238" s="103"/>
      <c r="IJX238" s="104"/>
      <c r="IJY238" s="100"/>
      <c r="IJZ238" s="105"/>
      <c r="IKA238" s="105"/>
      <c r="IKB238" s="105"/>
      <c r="IKC238" s="105"/>
      <c r="IKD238" s="106"/>
      <c r="IKE238" s="107"/>
      <c r="IKF238" s="100"/>
      <c r="IKG238" s="100"/>
      <c r="IKH238" s="100"/>
      <c r="IKI238" s="101"/>
      <c r="IKJ238" s="102"/>
      <c r="IKK238" s="100"/>
      <c r="IKL238" s="103"/>
      <c r="IKM238" s="104"/>
      <c r="IKN238" s="100"/>
      <c r="IKO238" s="105"/>
      <c r="IKP238" s="105"/>
      <c r="IKQ238" s="105"/>
      <c r="IKR238" s="105"/>
      <c r="IKS238" s="106"/>
      <c r="IKT238" s="107"/>
      <c r="IKU238" s="100"/>
      <c r="IKV238" s="100"/>
      <c r="IKW238" s="100"/>
      <c r="IKX238" s="101"/>
      <c r="IKY238" s="102"/>
      <c r="IKZ238" s="100"/>
      <c r="ILA238" s="103"/>
      <c r="ILB238" s="104"/>
      <c r="ILC238" s="100"/>
      <c r="ILD238" s="105"/>
      <c r="ILE238" s="105"/>
      <c r="ILF238" s="105"/>
      <c r="ILG238" s="105"/>
      <c r="ILH238" s="106"/>
      <c r="ILI238" s="107"/>
      <c r="ILJ238" s="100"/>
      <c r="ILK238" s="100"/>
      <c r="ILL238" s="100"/>
      <c r="ILM238" s="101"/>
      <c r="ILN238" s="102"/>
      <c r="ILO238" s="100"/>
      <c r="ILP238" s="103"/>
      <c r="ILQ238" s="104"/>
      <c r="ILR238" s="100"/>
      <c r="ILS238" s="105"/>
      <c r="ILT238" s="105"/>
      <c r="ILU238" s="105"/>
      <c r="ILV238" s="105"/>
      <c r="ILW238" s="106"/>
      <c r="ILX238" s="107"/>
      <c r="ILY238" s="100"/>
      <c r="ILZ238" s="100"/>
      <c r="IMA238" s="100"/>
      <c r="IMB238" s="101"/>
      <c r="IMC238" s="102"/>
      <c r="IMD238" s="100"/>
      <c r="IME238" s="103"/>
      <c r="IMF238" s="104"/>
      <c r="IMG238" s="100"/>
      <c r="IMH238" s="105"/>
      <c r="IMI238" s="105"/>
      <c r="IMJ238" s="105"/>
      <c r="IMK238" s="105"/>
      <c r="IML238" s="106"/>
      <c r="IMM238" s="107"/>
      <c r="IMN238" s="100"/>
      <c r="IMO238" s="100"/>
      <c r="IMP238" s="100"/>
      <c r="IMQ238" s="101"/>
      <c r="IMR238" s="102"/>
      <c r="IMS238" s="100"/>
      <c r="IMT238" s="103"/>
      <c r="IMU238" s="104"/>
      <c r="IMV238" s="100"/>
      <c r="IMW238" s="105"/>
      <c r="IMX238" s="105"/>
      <c r="IMY238" s="105"/>
      <c r="IMZ238" s="105"/>
      <c r="INA238" s="106"/>
      <c r="INB238" s="107"/>
      <c r="INC238" s="100"/>
      <c r="IND238" s="100"/>
      <c r="INE238" s="100"/>
      <c r="INF238" s="101"/>
      <c r="ING238" s="102"/>
      <c r="INH238" s="100"/>
      <c r="INI238" s="103"/>
      <c r="INJ238" s="104"/>
      <c r="INK238" s="100"/>
      <c r="INL238" s="105"/>
      <c r="INM238" s="105"/>
      <c r="INN238" s="105"/>
      <c r="INO238" s="105"/>
      <c r="INP238" s="106"/>
      <c r="INQ238" s="107"/>
      <c r="INR238" s="100"/>
      <c r="INS238" s="100"/>
      <c r="INT238" s="100"/>
      <c r="INU238" s="101"/>
      <c r="INV238" s="102"/>
      <c r="INW238" s="100"/>
      <c r="INX238" s="103"/>
      <c r="INY238" s="104"/>
      <c r="INZ238" s="100"/>
      <c r="IOA238" s="105"/>
      <c r="IOB238" s="105"/>
      <c r="IOC238" s="105"/>
      <c r="IOD238" s="105"/>
      <c r="IOE238" s="106"/>
      <c r="IOF238" s="107"/>
      <c r="IOG238" s="100"/>
      <c r="IOH238" s="100"/>
      <c r="IOI238" s="100"/>
      <c r="IOJ238" s="101"/>
      <c r="IOK238" s="102"/>
      <c r="IOL238" s="100"/>
      <c r="IOM238" s="103"/>
      <c r="ION238" s="104"/>
      <c r="IOO238" s="100"/>
      <c r="IOP238" s="105"/>
      <c r="IOQ238" s="105"/>
      <c r="IOR238" s="105"/>
      <c r="IOS238" s="105"/>
      <c r="IOT238" s="106"/>
      <c r="IOU238" s="107"/>
      <c r="IOV238" s="100"/>
      <c r="IOW238" s="100"/>
      <c r="IOX238" s="100"/>
      <c r="IOY238" s="101"/>
      <c r="IOZ238" s="102"/>
      <c r="IPA238" s="100"/>
      <c r="IPB238" s="103"/>
      <c r="IPC238" s="104"/>
      <c r="IPD238" s="100"/>
      <c r="IPE238" s="105"/>
      <c r="IPF238" s="105"/>
      <c r="IPG238" s="105"/>
      <c r="IPH238" s="105"/>
      <c r="IPI238" s="106"/>
      <c r="IPJ238" s="107"/>
      <c r="IPK238" s="100"/>
      <c r="IPL238" s="100"/>
      <c r="IPM238" s="100"/>
      <c r="IPN238" s="101"/>
      <c r="IPO238" s="102"/>
      <c r="IPP238" s="100"/>
      <c r="IPQ238" s="103"/>
      <c r="IPR238" s="104"/>
      <c r="IPS238" s="100"/>
      <c r="IPT238" s="105"/>
      <c r="IPU238" s="105"/>
      <c r="IPV238" s="105"/>
      <c r="IPW238" s="105"/>
      <c r="IPX238" s="106"/>
      <c r="IPY238" s="107"/>
      <c r="IPZ238" s="100"/>
      <c r="IQA238" s="100"/>
      <c r="IQB238" s="100"/>
      <c r="IQC238" s="101"/>
      <c r="IQD238" s="102"/>
      <c r="IQE238" s="100"/>
      <c r="IQF238" s="103"/>
      <c r="IQG238" s="104"/>
      <c r="IQH238" s="100"/>
      <c r="IQI238" s="105"/>
      <c r="IQJ238" s="105"/>
      <c r="IQK238" s="105"/>
      <c r="IQL238" s="105"/>
      <c r="IQM238" s="106"/>
      <c r="IQN238" s="107"/>
      <c r="IQO238" s="100"/>
      <c r="IQP238" s="100"/>
      <c r="IQQ238" s="100"/>
      <c r="IQR238" s="101"/>
      <c r="IQS238" s="102"/>
      <c r="IQT238" s="100"/>
      <c r="IQU238" s="103"/>
      <c r="IQV238" s="104"/>
      <c r="IQW238" s="100"/>
      <c r="IQX238" s="105"/>
      <c r="IQY238" s="105"/>
      <c r="IQZ238" s="105"/>
      <c r="IRA238" s="105"/>
      <c r="IRB238" s="106"/>
      <c r="IRC238" s="107"/>
      <c r="IRD238" s="100"/>
      <c r="IRE238" s="100"/>
      <c r="IRF238" s="100"/>
      <c r="IRG238" s="101"/>
      <c r="IRH238" s="102"/>
      <c r="IRI238" s="100"/>
      <c r="IRJ238" s="103"/>
      <c r="IRK238" s="104"/>
      <c r="IRL238" s="100"/>
      <c r="IRM238" s="105"/>
      <c r="IRN238" s="105"/>
      <c r="IRO238" s="105"/>
      <c r="IRP238" s="105"/>
      <c r="IRQ238" s="106"/>
      <c r="IRR238" s="107"/>
      <c r="IRS238" s="100"/>
      <c r="IRT238" s="100"/>
      <c r="IRU238" s="100"/>
      <c r="IRV238" s="101"/>
      <c r="IRW238" s="102"/>
      <c r="IRX238" s="100"/>
      <c r="IRY238" s="103"/>
      <c r="IRZ238" s="104"/>
      <c r="ISA238" s="100"/>
      <c r="ISB238" s="105"/>
      <c r="ISC238" s="105"/>
      <c r="ISD238" s="105"/>
      <c r="ISE238" s="105"/>
      <c r="ISF238" s="106"/>
      <c r="ISG238" s="107"/>
      <c r="ISH238" s="100"/>
      <c r="ISI238" s="100"/>
      <c r="ISJ238" s="100"/>
      <c r="ISK238" s="101"/>
      <c r="ISL238" s="102"/>
      <c r="ISM238" s="100"/>
      <c r="ISN238" s="103"/>
      <c r="ISO238" s="104"/>
      <c r="ISP238" s="100"/>
      <c r="ISQ238" s="105"/>
      <c r="ISR238" s="105"/>
      <c r="ISS238" s="105"/>
      <c r="IST238" s="105"/>
      <c r="ISU238" s="106"/>
      <c r="ISV238" s="107"/>
      <c r="ISW238" s="100"/>
      <c r="ISX238" s="100"/>
      <c r="ISY238" s="100"/>
      <c r="ISZ238" s="101"/>
      <c r="ITA238" s="102"/>
      <c r="ITB238" s="100"/>
      <c r="ITC238" s="103"/>
      <c r="ITD238" s="104"/>
      <c r="ITE238" s="100"/>
      <c r="ITF238" s="105"/>
      <c r="ITG238" s="105"/>
      <c r="ITH238" s="105"/>
      <c r="ITI238" s="105"/>
      <c r="ITJ238" s="106"/>
      <c r="ITK238" s="107"/>
      <c r="ITL238" s="100"/>
      <c r="ITM238" s="100"/>
      <c r="ITN238" s="100"/>
      <c r="ITO238" s="101"/>
      <c r="ITP238" s="102"/>
      <c r="ITQ238" s="100"/>
      <c r="ITR238" s="103"/>
      <c r="ITS238" s="104"/>
      <c r="ITT238" s="100"/>
      <c r="ITU238" s="105"/>
      <c r="ITV238" s="105"/>
      <c r="ITW238" s="105"/>
      <c r="ITX238" s="105"/>
      <c r="ITY238" s="106"/>
      <c r="ITZ238" s="107"/>
      <c r="IUA238" s="100"/>
      <c r="IUB238" s="100"/>
      <c r="IUC238" s="100"/>
      <c r="IUD238" s="101"/>
      <c r="IUE238" s="102"/>
      <c r="IUF238" s="100"/>
      <c r="IUG238" s="103"/>
      <c r="IUH238" s="104"/>
      <c r="IUI238" s="100"/>
      <c r="IUJ238" s="105"/>
      <c r="IUK238" s="105"/>
      <c r="IUL238" s="105"/>
      <c r="IUM238" s="105"/>
      <c r="IUN238" s="106"/>
      <c r="IUO238" s="107"/>
      <c r="IUP238" s="100"/>
      <c r="IUQ238" s="100"/>
      <c r="IUR238" s="100"/>
      <c r="IUS238" s="101"/>
      <c r="IUT238" s="102"/>
      <c r="IUU238" s="100"/>
      <c r="IUV238" s="103"/>
      <c r="IUW238" s="104"/>
      <c r="IUX238" s="100"/>
      <c r="IUY238" s="105"/>
      <c r="IUZ238" s="105"/>
      <c r="IVA238" s="105"/>
      <c r="IVB238" s="105"/>
      <c r="IVC238" s="106"/>
      <c r="IVD238" s="107"/>
      <c r="IVE238" s="100"/>
      <c r="IVF238" s="100"/>
      <c r="IVG238" s="100"/>
      <c r="IVH238" s="101"/>
      <c r="IVI238" s="102"/>
      <c r="IVJ238" s="100"/>
      <c r="IVK238" s="103"/>
      <c r="IVL238" s="104"/>
      <c r="IVM238" s="100"/>
      <c r="IVN238" s="105"/>
      <c r="IVO238" s="105"/>
      <c r="IVP238" s="105"/>
      <c r="IVQ238" s="105"/>
      <c r="IVR238" s="106"/>
      <c r="IVS238" s="107"/>
      <c r="IVT238" s="100"/>
      <c r="IVU238" s="100"/>
      <c r="IVV238" s="100"/>
      <c r="IVW238" s="101"/>
      <c r="IVX238" s="102"/>
      <c r="IVY238" s="100"/>
      <c r="IVZ238" s="103"/>
      <c r="IWA238" s="104"/>
      <c r="IWB238" s="100"/>
      <c r="IWC238" s="105"/>
      <c r="IWD238" s="105"/>
      <c r="IWE238" s="105"/>
      <c r="IWF238" s="105"/>
      <c r="IWG238" s="106"/>
      <c r="IWH238" s="107"/>
      <c r="IWI238" s="100"/>
      <c r="IWJ238" s="100"/>
      <c r="IWK238" s="100"/>
      <c r="IWL238" s="101"/>
      <c r="IWM238" s="102"/>
      <c r="IWN238" s="100"/>
      <c r="IWO238" s="103"/>
      <c r="IWP238" s="104"/>
      <c r="IWQ238" s="100"/>
      <c r="IWR238" s="105"/>
      <c r="IWS238" s="105"/>
      <c r="IWT238" s="105"/>
      <c r="IWU238" s="105"/>
      <c r="IWV238" s="106"/>
      <c r="IWW238" s="107"/>
      <c r="IWX238" s="100"/>
      <c r="IWY238" s="100"/>
      <c r="IWZ238" s="100"/>
      <c r="IXA238" s="101"/>
      <c r="IXB238" s="102"/>
      <c r="IXC238" s="100"/>
      <c r="IXD238" s="103"/>
      <c r="IXE238" s="104"/>
      <c r="IXF238" s="100"/>
      <c r="IXG238" s="105"/>
      <c r="IXH238" s="105"/>
      <c r="IXI238" s="105"/>
      <c r="IXJ238" s="105"/>
      <c r="IXK238" s="106"/>
      <c r="IXL238" s="107"/>
      <c r="IXM238" s="100"/>
      <c r="IXN238" s="100"/>
      <c r="IXO238" s="100"/>
      <c r="IXP238" s="101"/>
      <c r="IXQ238" s="102"/>
      <c r="IXR238" s="100"/>
      <c r="IXS238" s="103"/>
      <c r="IXT238" s="104"/>
      <c r="IXU238" s="100"/>
      <c r="IXV238" s="105"/>
      <c r="IXW238" s="105"/>
      <c r="IXX238" s="105"/>
      <c r="IXY238" s="105"/>
      <c r="IXZ238" s="106"/>
      <c r="IYA238" s="107"/>
      <c r="IYB238" s="100"/>
      <c r="IYC238" s="100"/>
      <c r="IYD238" s="100"/>
      <c r="IYE238" s="101"/>
      <c r="IYF238" s="102"/>
      <c r="IYG238" s="100"/>
      <c r="IYH238" s="103"/>
      <c r="IYI238" s="104"/>
      <c r="IYJ238" s="100"/>
      <c r="IYK238" s="105"/>
      <c r="IYL238" s="105"/>
      <c r="IYM238" s="105"/>
      <c r="IYN238" s="105"/>
      <c r="IYO238" s="106"/>
      <c r="IYP238" s="107"/>
      <c r="IYQ238" s="100"/>
      <c r="IYR238" s="100"/>
      <c r="IYS238" s="100"/>
      <c r="IYT238" s="101"/>
      <c r="IYU238" s="102"/>
      <c r="IYV238" s="100"/>
      <c r="IYW238" s="103"/>
      <c r="IYX238" s="104"/>
      <c r="IYY238" s="100"/>
      <c r="IYZ238" s="105"/>
      <c r="IZA238" s="105"/>
      <c r="IZB238" s="105"/>
      <c r="IZC238" s="105"/>
      <c r="IZD238" s="106"/>
      <c r="IZE238" s="107"/>
      <c r="IZF238" s="100"/>
      <c r="IZG238" s="100"/>
      <c r="IZH238" s="100"/>
      <c r="IZI238" s="101"/>
      <c r="IZJ238" s="102"/>
      <c r="IZK238" s="100"/>
      <c r="IZL238" s="103"/>
      <c r="IZM238" s="104"/>
      <c r="IZN238" s="100"/>
      <c r="IZO238" s="105"/>
      <c r="IZP238" s="105"/>
      <c r="IZQ238" s="105"/>
      <c r="IZR238" s="105"/>
      <c r="IZS238" s="106"/>
      <c r="IZT238" s="107"/>
      <c r="IZU238" s="100"/>
      <c r="IZV238" s="100"/>
      <c r="IZW238" s="100"/>
      <c r="IZX238" s="101"/>
      <c r="IZY238" s="102"/>
      <c r="IZZ238" s="100"/>
      <c r="JAA238" s="103"/>
      <c r="JAB238" s="104"/>
      <c r="JAC238" s="100"/>
      <c r="JAD238" s="105"/>
      <c r="JAE238" s="105"/>
      <c r="JAF238" s="105"/>
      <c r="JAG238" s="105"/>
      <c r="JAH238" s="106"/>
      <c r="JAI238" s="107"/>
      <c r="JAJ238" s="100"/>
      <c r="JAK238" s="100"/>
      <c r="JAL238" s="100"/>
      <c r="JAM238" s="101"/>
      <c r="JAN238" s="102"/>
      <c r="JAO238" s="100"/>
      <c r="JAP238" s="103"/>
      <c r="JAQ238" s="104"/>
      <c r="JAR238" s="100"/>
      <c r="JAS238" s="105"/>
      <c r="JAT238" s="105"/>
      <c r="JAU238" s="105"/>
      <c r="JAV238" s="105"/>
      <c r="JAW238" s="106"/>
      <c r="JAX238" s="107"/>
      <c r="JAY238" s="100"/>
      <c r="JAZ238" s="100"/>
      <c r="JBA238" s="100"/>
      <c r="JBB238" s="101"/>
      <c r="JBC238" s="102"/>
      <c r="JBD238" s="100"/>
      <c r="JBE238" s="103"/>
      <c r="JBF238" s="104"/>
      <c r="JBG238" s="100"/>
      <c r="JBH238" s="105"/>
      <c r="JBI238" s="105"/>
      <c r="JBJ238" s="105"/>
      <c r="JBK238" s="105"/>
      <c r="JBL238" s="106"/>
      <c r="JBM238" s="107"/>
      <c r="JBN238" s="100"/>
      <c r="JBO238" s="100"/>
      <c r="JBP238" s="100"/>
      <c r="JBQ238" s="101"/>
      <c r="JBR238" s="102"/>
      <c r="JBS238" s="100"/>
      <c r="JBT238" s="103"/>
      <c r="JBU238" s="104"/>
      <c r="JBV238" s="100"/>
      <c r="JBW238" s="105"/>
      <c r="JBX238" s="105"/>
      <c r="JBY238" s="105"/>
      <c r="JBZ238" s="105"/>
      <c r="JCA238" s="106"/>
      <c r="JCB238" s="107"/>
      <c r="JCC238" s="100"/>
      <c r="JCD238" s="100"/>
      <c r="JCE238" s="100"/>
      <c r="JCF238" s="101"/>
      <c r="JCG238" s="102"/>
      <c r="JCH238" s="100"/>
      <c r="JCI238" s="103"/>
      <c r="JCJ238" s="104"/>
      <c r="JCK238" s="100"/>
      <c r="JCL238" s="105"/>
      <c r="JCM238" s="105"/>
      <c r="JCN238" s="105"/>
      <c r="JCO238" s="105"/>
      <c r="JCP238" s="106"/>
      <c r="JCQ238" s="107"/>
      <c r="JCR238" s="100"/>
      <c r="JCS238" s="100"/>
      <c r="JCT238" s="100"/>
      <c r="JCU238" s="101"/>
      <c r="JCV238" s="102"/>
      <c r="JCW238" s="100"/>
      <c r="JCX238" s="103"/>
      <c r="JCY238" s="104"/>
      <c r="JCZ238" s="100"/>
      <c r="JDA238" s="105"/>
      <c r="JDB238" s="105"/>
      <c r="JDC238" s="105"/>
      <c r="JDD238" s="105"/>
      <c r="JDE238" s="106"/>
      <c r="JDF238" s="107"/>
      <c r="JDG238" s="100"/>
      <c r="JDH238" s="100"/>
      <c r="JDI238" s="100"/>
      <c r="JDJ238" s="101"/>
      <c r="JDK238" s="102"/>
      <c r="JDL238" s="100"/>
      <c r="JDM238" s="103"/>
      <c r="JDN238" s="104"/>
      <c r="JDO238" s="100"/>
      <c r="JDP238" s="105"/>
      <c r="JDQ238" s="105"/>
      <c r="JDR238" s="105"/>
      <c r="JDS238" s="105"/>
      <c r="JDT238" s="106"/>
      <c r="JDU238" s="107"/>
      <c r="JDV238" s="100"/>
      <c r="JDW238" s="100"/>
      <c r="JDX238" s="100"/>
      <c r="JDY238" s="101"/>
      <c r="JDZ238" s="102"/>
      <c r="JEA238" s="100"/>
      <c r="JEB238" s="103"/>
      <c r="JEC238" s="104"/>
      <c r="JED238" s="100"/>
      <c r="JEE238" s="105"/>
      <c r="JEF238" s="105"/>
      <c r="JEG238" s="105"/>
      <c r="JEH238" s="105"/>
      <c r="JEI238" s="106"/>
      <c r="JEJ238" s="107"/>
      <c r="JEK238" s="100"/>
      <c r="JEL238" s="100"/>
      <c r="JEM238" s="100"/>
      <c r="JEN238" s="101"/>
      <c r="JEO238" s="102"/>
      <c r="JEP238" s="100"/>
      <c r="JEQ238" s="103"/>
      <c r="JER238" s="104"/>
      <c r="JES238" s="100"/>
      <c r="JET238" s="105"/>
      <c r="JEU238" s="105"/>
      <c r="JEV238" s="105"/>
      <c r="JEW238" s="105"/>
      <c r="JEX238" s="106"/>
      <c r="JEY238" s="107"/>
      <c r="JEZ238" s="100"/>
      <c r="JFA238" s="100"/>
      <c r="JFB238" s="100"/>
      <c r="JFC238" s="101"/>
      <c r="JFD238" s="102"/>
      <c r="JFE238" s="100"/>
      <c r="JFF238" s="103"/>
      <c r="JFG238" s="104"/>
      <c r="JFH238" s="100"/>
      <c r="JFI238" s="105"/>
      <c r="JFJ238" s="105"/>
      <c r="JFK238" s="105"/>
      <c r="JFL238" s="105"/>
      <c r="JFM238" s="106"/>
      <c r="JFN238" s="107"/>
      <c r="JFO238" s="100"/>
      <c r="JFP238" s="100"/>
      <c r="JFQ238" s="100"/>
      <c r="JFR238" s="101"/>
      <c r="JFS238" s="102"/>
      <c r="JFT238" s="100"/>
      <c r="JFU238" s="103"/>
      <c r="JFV238" s="104"/>
      <c r="JFW238" s="100"/>
      <c r="JFX238" s="105"/>
      <c r="JFY238" s="105"/>
      <c r="JFZ238" s="105"/>
      <c r="JGA238" s="105"/>
      <c r="JGB238" s="106"/>
      <c r="JGC238" s="107"/>
      <c r="JGD238" s="100"/>
      <c r="JGE238" s="100"/>
      <c r="JGF238" s="100"/>
      <c r="JGG238" s="101"/>
      <c r="JGH238" s="102"/>
      <c r="JGI238" s="100"/>
      <c r="JGJ238" s="103"/>
      <c r="JGK238" s="104"/>
      <c r="JGL238" s="100"/>
      <c r="JGM238" s="105"/>
      <c r="JGN238" s="105"/>
      <c r="JGO238" s="105"/>
      <c r="JGP238" s="105"/>
      <c r="JGQ238" s="106"/>
      <c r="JGR238" s="107"/>
      <c r="JGS238" s="100"/>
      <c r="JGT238" s="100"/>
      <c r="JGU238" s="100"/>
      <c r="JGV238" s="101"/>
      <c r="JGW238" s="102"/>
      <c r="JGX238" s="100"/>
      <c r="JGY238" s="103"/>
      <c r="JGZ238" s="104"/>
      <c r="JHA238" s="100"/>
      <c r="JHB238" s="105"/>
      <c r="JHC238" s="105"/>
      <c r="JHD238" s="105"/>
      <c r="JHE238" s="105"/>
      <c r="JHF238" s="106"/>
      <c r="JHG238" s="107"/>
      <c r="JHH238" s="100"/>
      <c r="JHI238" s="100"/>
      <c r="JHJ238" s="100"/>
      <c r="JHK238" s="101"/>
      <c r="JHL238" s="102"/>
      <c r="JHM238" s="100"/>
      <c r="JHN238" s="103"/>
      <c r="JHO238" s="104"/>
      <c r="JHP238" s="100"/>
      <c r="JHQ238" s="105"/>
      <c r="JHR238" s="105"/>
      <c r="JHS238" s="105"/>
      <c r="JHT238" s="105"/>
      <c r="JHU238" s="106"/>
      <c r="JHV238" s="107"/>
      <c r="JHW238" s="100"/>
      <c r="JHX238" s="100"/>
      <c r="JHY238" s="100"/>
      <c r="JHZ238" s="101"/>
      <c r="JIA238" s="102"/>
      <c r="JIB238" s="100"/>
      <c r="JIC238" s="103"/>
      <c r="JID238" s="104"/>
      <c r="JIE238" s="100"/>
      <c r="JIF238" s="105"/>
      <c r="JIG238" s="105"/>
      <c r="JIH238" s="105"/>
      <c r="JII238" s="105"/>
      <c r="JIJ238" s="106"/>
      <c r="JIK238" s="107"/>
      <c r="JIL238" s="100"/>
      <c r="JIM238" s="100"/>
      <c r="JIN238" s="100"/>
      <c r="JIO238" s="101"/>
      <c r="JIP238" s="102"/>
      <c r="JIQ238" s="100"/>
      <c r="JIR238" s="103"/>
      <c r="JIS238" s="104"/>
      <c r="JIT238" s="100"/>
      <c r="JIU238" s="105"/>
      <c r="JIV238" s="105"/>
      <c r="JIW238" s="105"/>
      <c r="JIX238" s="105"/>
      <c r="JIY238" s="106"/>
      <c r="JIZ238" s="107"/>
      <c r="JJA238" s="100"/>
      <c r="JJB238" s="100"/>
      <c r="JJC238" s="100"/>
      <c r="JJD238" s="101"/>
      <c r="JJE238" s="102"/>
      <c r="JJF238" s="100"/>
      <c r="JJG238" s="103"/>
      <c r="JJH238" s="104"/>
      <c r="JJI238" s="100"/>
      <c r="JJJ238" s="105"/>
      <c r="JJK238" s="105"/>
      <c r="JJL238" s="105"/>
      <c r="JJM238" s="105"/>
      <c r="JJN238" s="106"/>
      <c r="JJO238" s="107"/>
      <c r="JJP238" s="100"/>
      <c r="JJQ238" s="100"/>
      <c r="JJR238" s="100"/>
      <c r="JJS238" s="101"/>
      <c r="JJT238" s="102"/>
      <c r="JJU238" s="100"/>
      <c r="JJV238" s="103"/>
      <c r="JJW238" s="104"/>
      <c r="JJX238" s="100"/>
      <c r="JJY238" s="105"/>
      <c r="JJZ238" s="105"/>
      <c r="JKA238" s="105"/>
      <c r="JKB238" s="105"/>
      <c r="JKC238" s="106"/>
      <c r="JKD238" s="107"/>
      <c r="JKE238" s="100"/>
      <c r="JKF238" s="100"/>
      <c r="JKG238" s="100"/>
      <c r="JKH238" s="101"/>
      <c r="JKI238" s="102"/>
      <c r="JKJ238" s="100"/>
      <c r="JKK238" s="103"/>
      <c r="JKL238" s="104"/>
      <c r="JKM238" s="100"/>
      <c r="JKN238" s="105"/>
      <c r="JKO238" s="105"/>
      <c r="JKP238" s="105"/>
      <c r="JKQ238" s="105"/>
      <c r="JKR238" s="106"/>
      <c r="JKS238" s="107"/>
      <c r="JKT238" s="100"/>
      <c r="JKU238" s="100"/>
      <c r="JKV238" s="100"/>
      <c r="JKW238" s="101"/>
      <c r="JKX238" s="102"/>
      <c r="JKY238" s="100"/>
      <c r="JKZ238" s="103"/>
      <c r="JLA238" s="104"/>
      <c r="JLB238" s="100"/>
      <c r="JLC238" s="105"/>
      <c r="JLD238" s="105"/>
      <c r="JLE238" s="105"/>
      <c r="JLF238" s="105"/>
      <c r="JLG238" s="106"/>
      <c r="JLH238" s="107"/>
      <c r="JLI238" s="100"/>
      <c r="JLJ238" s="100"/>
      <c r="JLK238" s="100"/>
      <c r="JLL238" s="101"/>
      <c r="JLM238" s="102"/>
      <c r="JLN238" s="100"/>
      <c r="JLO238" s="103"/>
      <c r="JLP238" s="104"/>
      <c r="JLQ238" s="100"/>
      <c r="JLR238" s="105"/>
      <c r="JLS238" s="105"/>
      <c r="JLT238" s="105"/>
      <c r="JLU238" s="105"/>
      <c r="JLV238" s="106"/>
      <c r="JLW238" s="107"/>
      <c r="JLX238" s="100"/>
      <c r="JLY238" s="100"/>
      <c r="JLZ238" s="100"/>
      <c r="JMA238" s="101"/>
      <c r="JMB238" s="102"/>
      <c r="JMC238" s="100"/>
      <c r="JMD238" s="103"/>
      <c r="JME238" s="104"/>
      <c r="JMF238" s="100"/>
      <c r="JMG238" s="105"/>
      <c r="JMH238" s="105"/>
      <c r="JMI238" s="105"/>
      <c r="JMJ238" s="105"/>
      <c r="JMK238" s="106"/>
      <c r="JML238" s="107"/>
      <c r="JMM238" s="100"/>
      <c r="JMN238" s="100"/>
      <c r="JMO238" s="100"/>
      <c r="JMP238" s="101"/>
      <c r="JMQ238" s="102"/>
      <c r="JMR238" s="100"/>
      <c r="JMS238" s="103"/>
      <c r="JMT238" s="104"/>
      <c r="JMU238" s="100"/>
      <c r="JMV238" s="105"/>
      <c r="JMW238" s="105"/>
      <c r="JMX238" s="105"/>
      <c r="JMY238" s="105"/>
      <c r="JMZ238" s="106"/>
      <c r="JNA238" s="107"/>
      <c r="JNB238" s="100"/>
      <c r="JNC238" s="100"/>
      <c r="JND238" s="100"/>
      <c r="JNE238" s="101"/>
      <c r="JNF238" s="102"/>
      <c r="JNG238" s="100"/>
      <c r="JNH238" s="103"/>
      <c r="JNI238" s="104"/>
      <c r="JNJ238" s="100"/>
      <c r="JNK238" s="105"/>
      <c r="JNL238" s="105"/>
      <c r="JNM238" s="105"/>
      <c r="JNN238" s="105"/>
      <c r="JNO238" s="106"/>
      <c r="JNP238" s="107"/>
      <c r="JNQ238" s="100"/>
      <c r="JNR238" s="100"/>
      <c r="JNS238" s="100"/>
      <c r="JNT238" s="101"/>
      <c r="JNU238" s="102"/>
      <c r="JNV238" s="100"/>
      <c r="JNW238" s="103"/>
      <c r="JNX238" s="104"/>
      <c r="JNY238" s="100"/>
      <c r="JNZ238" s="105"/>
      <c r="JOA238" s="105"/>
      <c r="JOB238" s="105"/>
      <c r="JOC238" s="105"/>
      <c r="JOD238" s="106"/>
      <c r="JOE238" s="107"/>
      <c r="JOF238" s="100"/>
      <c r="JOG238" s="100"/>
      <c r="JOH238" s="100"/>
      <c r="JOI238" s="101"/>
      <c r="JOJ238" s="102"/>
      <c r="JOK238" s="100"/>
      <c r="JOL238" s="103"/>
      <c r="JOM238" s="104"/>
      <c r="JON238" s="100"/>
      <c r="JOO238" s="105"/>
      <c r="JOP238" s="105"/>
      <c r="JOQ238" s="105"/>
      <c r="JOR238" s="105"/>
      <c r="JOS238" s="106"/>
      <c r="JOT238" s="107"/>
      <c r="JOU238" s="100"/>
      <c r="JOV238" s="100"/>
      <c r="JOW238" s="100"/>
      <c r="JOX238" s="101"/>
      <c r="JOY238" s="102"/>
      <c r="JOZ238" s="100"/>
      <c r="JPA238" s="103"/>
      <c r="JPB238" s="104"/>
      <c r="JPC238" s="100"/>
      <c r="JPD238" s="105"/>
      <c r="JPE238" s="105"/>
      <c r="JPF238" s="105"/>
      <c r="JPG238" s="105"/>
      <c r="JPH238" s="106"/>
      <c r="JPI238" s="107"/>
      <c r="JPJ238" s="100"/>
      <c r="JPK238" s="100"/>
      <c r="JPL238" s="100"/>
      <c r="JPM238" s="101"/>
      <c r="JPN238" s="102"/>
      <c r="JPO238" s="100"/>
      <c r="JPP238" s="103"/>
      <c r="JPQ238" s="104"/>
      <c r="JPR238" s="100"/>
      <c r="JPS238" s="105"/>
      <c r="JPT238" s="105"/>
      <c r="JPU238" s="105"/>
      <c r="JPV238" s="105"/>
      <c r="JPW238" s="106"/>
      <c r="JPX238" s="107"/>
      <c r="JPY238" s="100"/>
      <c r="JPZ238" s="100"/>
      <c r="JQA238" s="100"/>
      <c r="JQB238" s="101"/>
      <c r="JQC238" s="102"/>
      <c r="JQD238" s="100"/>
      <c r="JQE238" s="103"/>
      <c r="JQF238" s="104"/>
      <c r="JQG238" s="100"/>
      <c r="JQH238" s="105"/>
      <c r="JQI238" s="105"/>
      <c r="JQJ238" s="105"/>
      <c r="JQK238" s="105"/>
      <c r="JQL238" s="106"/>
      <c r="JQM238" s="107"/>
      <c r="JQN238" s="100"/>
      <c r="JQO238" s="100"/>
      <c r="JQP238" s="100"/>
      <c r="JQQ238" s="101"/>
      <c r="JQR238" s="102"/>
      <c r="JQS238" s="100"/>
      <c r="JQT238" s="103"/>
      <c r="JQU238" s="104"/>
      <c r="JQV238" s="100"/>
      <c r="JQW238" s="105"/>
      <c r="JQX238" s="105"/>
      <c r="JQY238" s="105"/>
      <c r="JQZ238" s="105"/>
      <c r="JRA238" s="106"/>
      <c r="JRB238" s="107"/>
      <c r="JRC238" s="100"/>
      <c r="JRD238" s="100"/>
      <c r="JRE238" s="100"/>
      <c r="JRF238" s="101"/>
      <c r="JRG238" s="102"/>
      <c r="JRH238" s="100"/>
      <c r="JRI238" s="103"/>
      <c r="JRJ238" s="104"/>
      <c r="JRK238" s="100"/>
      <c r="JRL238" s="105"/>
      <c r="JRM238" s="105"/>
      <c r="JRN238" s="105"/>
      <c r="JRO238" s="105"/>
      <c r="JRP238" s="106"/>
      <c r="JRQ238" s="107"/>
      <c r="JRR238" s="100"/>
      <c r="JRS238" s="100"/>
      <c r="JRT238" s="100"/>
      <c r="JRU238" s="101"/>
      <c r="JRV238" s="102"/>
      <c r="JRW238" s="100"/>
      <c r="JRX238" s="103"/>
      <c r="JRY238" s="104"/>
      <c r="JRZ238" s="100"/>
      <c r="JSA238" s="105"/>
      <c r="JSB238" s="105"/>
      <c r="JSC238" s="105"/>
      <c r="JSD238" s="105"/>
      <c r="JSE238" s="106"/>
      <c r="JSF238" s="107"/>
      <c r="JSG238" s="100"/>
      <c r="JSH238" s="100"/>
      <c r="JSI238" s="100"/>
      <c r="JSJ238" s="101"/>
      <c r="JSK238" s="102"/>
      <c r="JSL238" s="100"/>
      <c r="JSM238" s="103"/>
      <c r="JSN238" s="104"/>
      <c r="JSO238" s="100"/>
      <c r="JSP238" s="105"/>
      <c r="JSQ238" s="105"/>
      <c r="JSR238" s="105"/>
      <c r="JSS238" s="105"/>
      <c r="JST238" s="106"/>
      <c r="JSU238" s="107"/>
      <c r="JSV238" s="100"/>
      <c r="JSW238" s="100"/>
      <c r="JSX238" s="100"/>
      <c r="JSY238" s="101"/>
      <c r="JSZ238" s="102"/>
      <c r="JTA238" s="100"/>
      <c r="JTB238" s="103"/>
      <c r="JTC238" s="104"/>
      <c r="JTD238" s="100"/>
      <c r="JTE238" s="105"/>
      <c r="JTF238" s="105"/>
      <c r="JTG238" s="105"/>
      <c r="JTH238" s="105"/>
      <c r="JTI238" s="106"/>
      <c r="JTJ238" s="107"/>
      <c r="JTK238" s="100"/>
      <c r="JTL238" s="100"/>
      <c r="JTM238" s="100"/>
      <c r="JTN238" s="101"/>
      <c r="JTO238" s="102"/>
      <c r="JTP238" s="100"/>
      <c r="JTQ238" s="103"/>
      <c r="JTR238" s="104"/>
      <c r="JTS238" s="100"/>
      <c r="JTT238" s="105"/>
      <c r="JTU238" s="105"/>
      <c r="JTV238" s="105"/>
      <c r="JTW238" s="105"/>
      <c r="JTX238" s="106"/>
      <c r="JTY238" s="107"/>
      <c r="JTZ238" s="100"/>
      <c r="JUA238" s="100"/>
      <c r="JUB238" s="100"/>
      <c r="JUC238" s="101"/>
      <c r="JUD238" s="102"/>
      <c r="JUE238" s="100"/>
      <c r="JUF238" s="103"/>
      <c r="JUG238" s="104"/>
      <c r="JUH238" s="100"/>
      <c r="JUI238" s="105"/>
      <c r="JUJ238" s="105"/>
      <c r="JUK238" s="105"/>
      <c r="JUL238" s="105"/>
      <c r="JUM238" s="106"/>
      <c r="JUN238" s="107"/>
      <c r="JUO238" s="100"/>
      <c r="JUP238" s="100"/>
      <c r="JUQ238" s="100"/>
      <c r="JUR238" s="101"/>
      <c r="JUS238" s="102"/>
      <c r="JUT238" s="100"/>
      <c r="JUU238" s="103"/>
      <c r="JUV238" s="104"/>
      <c r="JUW238" s="100"/>
      <c r="JUX238" s="105"/>
      <c r="JUY238" s="105"/>
      <c r="JUZ238" s="105"/>
      <c r="JVA238" s="105"/>
      <c r="JVB238" s="106"/>
      <c r="JVC238" s="107"/>
      <c r="JVD238" s="100"/>
      <c r="JVE238" s="100"/>
      <c r="JVF238" s="100"/>
      <c r="JVG238" s="101"/>
      <c r="JVH238" s="102"/>
      <c r="JVI238" s="100"/>
      <c r="JVJ238" s="103"/>
      <c r="JVK238" s="104"/>
      <c r="JVL238" s="100"/>
      <c r="JVM238" s="105"/>
      <c r="JVN238" s="105"/>
      <c r="JVO238" s="105"/>
      <c r="JVP238" s="105"/>
      <c r="JVQ238" s="106"/>
      <c r="JVR238" s="107"/>
      <c r="JVS238" s="100"/>
      <c r="JVT238" s="100"/>
      <c r="JVU238" s="100"/>
      <c r="JVV238" s="101"/>
      <c r="JVW238" s="102"/>
      <c r="JVX238" s="100"/>
      <c r="JVY238" s="103"/>
      <c r="JVZ238" s="104"/>
      <c r="JWA238" s="100"/>
      <c r="JWB238" s="105"/>
      <c r="JWC238" s="105"/>
      <c r="JWD238" s="105"/>
      <c r="JWE238" s="105"/>
      <c r="JWF238" s="106"/>
      <c r="JWG238" s="107"/>
      <c r="JWH238" s="100"/>
      <c r="JWI238" s="100"/>
      <c r="JWJ238" s="100"/>
      <c r="JWK238" s="101"/>
      <c r="JWL238" s="102"/>
      <c r="JWM238" s="100"/>
      <c r="JWN238" s="103"/>
      <c r="JWO238" s="104"/>
      <c r="JWP238" s="100"/>
      <c r="JWQ238" s="105"/>
      <c r="JWR238" s="105"/>
      <c r="JWS238" s="105"/>
      <c r="JWT238" s="105"/>
      <c r="JWU238" s="106"/>
      <c r="JWV238" s="107"/>
      <c r="JWW238" s="100"/>
      <c r="JWX238" s="100"/>
      <c r="JWY238" s="100"/>
      <c r="JWZ238" s="101"/>
      <c r="JXA238" s="102"/>
      <c r="JXB238" s="100"/>
      <c r="JXC238" s="103"/>
      <c r="JXD238" s="104"/>
      <c r="JXE238" s="100"/>
      <c r="JXF238" s="105"/>
      <c r="JXG238" s="105"/>
      <c r="JXH238" s="105"/>
      <c r="JXI238" s="105"/>
      <c r="JXJ238" s="106"/>
      <c r="JXK238" s="107"/>
      <c r="JXL238" s="100"/>
      <c r="JXM238" s="100"/>
      <c r="JXN238" s="100"/>
      <c r="JXO238" s="101"/>
      <c r="JXP238" s="102"/>
      <c r="JXQ238" s="100"/>
      <c r="JXR238" s="103"/>
      <c r="JXS238" s="104"/>
      <c r="JXT238" s="100"/>
      <c r="JXU238" s="105"/>
      <c r="JXV238" s="105"/>
      <c r="JXW238" s="105"/>
      <c r="JXX238" s="105"/>
      <c r="JXY238" s="106"/>
      <c r="JXZ238" s="107"/>
      <c r="JYA238" s="100"/>
      <c r="JYB238" s="100"/>
      <c r="JYC238" s="100"/>
      <c r="JYD238" s="101"/>
      <c r="JYE238" s="102"/>
      <c r="JYF238" s="100"/>
      <c r="JYG238" s="103"/>
      <c r="JYH238" s="104"/>
      <c r="JYI238" s="100"/>
      <c r="JYJ238" s="105"/>
      <c r="JYK238" s="105"/>
      <c r="JYL238" s="105"/>
      <c r="JYM238" s="105"/>
      <c r="JYN238" s="106"/>
      <c r="JYO238" s="107"/>
      <c r="JYP238" s="100"/>
      <c r="JYQ238" s="100"/>
      <c r="JYR238" s="100"/>
      <c r="JYS238" s="101"/>
      <c r="JYT238" s="102"/>
      <c r="JYU238" s="100"/>
      <c r="JYV238" s="103"/>
      <c r="JYW238" s="104"/>
      <c r="JYX238" s="100"/>
      <c r="JYY238" s="105"/>
      <c r="JYZ238" s="105"/>
      <c r="JZA238" s="105"/>
      <c r="JZB238" s="105"/>
      <c r="JZC238" s="106"/>
      <c r="JZD238" s="107"/>
      <c r="JZE238" s="100"/>
      <c r="JZF238" s="100"/>
      <c r="JZG238" s="100"/>
      <c r="JZH238" s="101"/>
      <c r="JZI238" s="102"/>
      <c r="JZJ238" s="100"/>
      <c r="JZK238" s="103"/>
      <c r="JZL238" s="104"/>
      <c r="JZM238" s="100"/>
      <c r="JZN238" s="105"/>
      <c r="JZO238" s="105"/>
      <c r="JZP238" s="105"/>
      <c r="JZQ238" s="105"/>
      <c r="JZR238" s="106"/>
      <c r="JZS238" s="107"/>
      <c r="JZT238" s="100"/>
      <c r="JZU238" s="100"/>
      <c r="JZV238" s="100"/>
      <c r="JZW238" s="101"/>
      <c r="JZX238" s="102"/>
      <c r="JZY238" s="100"/>
      <c r="JZZ238" s="103"/>
      <c r="KAA238" s="104"/>
      <c r="KAB238" s="100"/>
      <c r="KAC238" s="105"/>
      <c r="KAD238" s="105"/>
      <c r="KAE238" s="105"/>
      <c r="KAF238" s="105"/>
      <c r="KAG238" s="106"/>
      <c r="KAH238" s="107"/>
      <c r="KAI238" s="100"/>
      <c r="KAJ238" s="100"/>
      <c r="KAK238" s="100"/>
      <c r="KAL238" s="101"/>
      <c r="KAM238" s="102"/>
      <c r="KAN238" s="100"/>
      <c r="KAO238" s="103"/>
      <c r="KAP238" s="104"/>
      <c r="KAQ238" s="100"/>
      <c r="KAR238" s="105"/>
      <c r="KAS238" s="105"/>
      <c r="KAT238" s="105"/>
      <c r="KAU238" s="105"/>
      <c r="KAV238" s="106"/>
      <c r="KAW238" s="107"/>
      <c r="KAX238" s="100"/>
      <c r="KAY238" s="100"/>
      <c r="KAZ238" s="100"/>
      <c r="KBA238" s="101"/>
      <c r="KBB238" s="102"/>
      <c r="KBC238" s="100"/>
      <c r="KBD238" s="103"/>
      <c r="KBE238" s="104"/>
      <c r="KBF238" s="100"/>
      <c r="KBG238" s="105"/>
      <c r="KBH238" s="105"/>
      <c r="KBI238" s="105"/>
      <c r="KBJ238" s="105"/>
      <c r="KBK238" s="106"/>
      <c r="KBL238" s="107"/>
      <c r="KBM238" s="100"/>
      <c r="KBN238" s="100"/>
      <c r="KBO238" s="100"/>
      <c r="KBP238" s="101"/>
      <c r="KBQ238" s="102"/>
      <c r="KBR238" s="100"/>
      <c r="KBS238" s="103"/>
      <c r="KBT238" s="104"/>
      <c r="KBU238" s="100"/>
      <c r="KBV238" s="105"/>
      <c r="KBW238" s="105"/>
      <c r="KBX238" s="105"/>
      <c r="KBY238" s="105"/>
      <c r="KBZ238" s="106"/>
      <c r="KCA238" s="107"/>
      <c r="KCB238" s="100"/>
      <c r="KCC238" s="100"/>
      <c r="KCD238" s="100"/>
      <c r="KCE238" s="101"/>
      <c r="KCF238" s="102"/>
      <c r="KCG238" s="100"/>
      <c r="KCH238" s="103"/>
      <c r="KCI238" s="104"/>
      <c r="KCJ238" s="100"/>
      <c r="KCK238" s="105"/>
      <c r="KCL238" s="105"/>
      <c r="KCM238" s="105"/>
      <c r="KCN238" s="105"/>
      <c r="KCO238" s="106"/>
      <c r="KCP238" s="107"/>
      <c r="KCQ238" s="100"/>
      <c r="KCR238" s="100"/>
      <c r="KCS238" s="100"/>
      <c r="KCT238" s="101"/>
      <c r="KCU238" s="102"/>
      <c r="KCV238" s="100"/>
      <c r="KCW238" s="103"/>
      <c r="KCX238" s="104"/>
      <c r="KCY238" s="100"/>
      <c r="KCZ238" s="105"/>
      <c r="KDA238" s="105"/>
      <c r="KDB238" s="105"/>
      <c r="KDC238" s="105"/>
      <c r="KDD238" s="106"/>
      <c r="KDE238" s="107"/>
      <c r="KDF238" s="100"/>
      <c r="KDG238" s="100"/>
      <c r="KDH238" s="100"/>
      <c r="KDI238" s="101"/>
      <c r="KDJ238" s="102"/>
      <c r="KDK238" s="100"/>
      <c r="KDL238" s="103"/>
      <c r="KDM238" s="104"/>
      <c r="KDN238" s="100"/>
      <c r="KDO238" s="105"/>
      <c r="KDP238" s="105"/>
      <c r="KDQ238" s="105"/>
      <c r="KDR238" s="105"/>
      <c r="KDS238" s="106"/>
      <c r="KDT238" s="107"/>
      <c r="KDU238" s="100"/>
      <c r="KDV238" s="100"/>
      <c r="KDW238" s="100"/>
      <c r="KDX238" s="101"/>
      <c r="KDY238" s="102"/>
      <c r="KDZ238" s="100"/>
      <c r="KEA238" s="103"/>
      <c r="KEB238" s="104"/>
      <c r="KEC238" s="100"/>
      <c r="KED238" s="105"/>
      <c r="KEE238" s="105"/>
      <c r="KEF238" s="105"/>
      <c r="KEG238" s="105"/>
      <c r="KEH238" s="106"/>
      <c r="KEI238" s="107"/>
      <c r="KEJ238" s="100"/>
      <c r="KEK238" s="100"/>
      <c r="KEL238" s="100"/>
      <c r="KEM238" s="101"/>
      <c r="KEN238" s="102"/>
      <c r="KEO238" s="100"/>
      <c r="KEP238" s="103"/>
      <c r="KEQ238" s="104"/>
      <c r="KER238" s="100"/>
      <c r="KES238" s="105"/>
      <c r="KET238" s="105"/>
      <c r="KEU238" s="105"/>
      <c r="KEV238" s="105"/>
      <c r="KEW238" s="106"/>
      <c r="KEX238" s="107"/>
      <c r="KEY238" s="100"/>
      <c r="KEZ238" s="100"/>
      <c r="KFA238" s="100"/>
      <c r="KFB238" s="101"/>
      <c r="KFC238" s="102"/>
      <c r="KFD238" s="100"/>
      <c r="KFE238" s="103"/>
      <c r="KFF238" s="104"/>
      <c r="KFG238" s="100"/>
      <c r="KFH238" s="105"/>
      <c r="KFI238" s="105"/>
      <c r="KFJ238" s="105"/>
      <c r="KFK238" s="105"/>
      <c r="KFL238" s="106"/>
      <c r="KFM238" s="107"/>
      <c r="KFN238" s="100"/>
      <c r="KFO238" s="100"/>
      <c r="KFP238" s="100"/>
      <c r="KFQ238" s="101"/>
      <c r="KFR238" s="102"/>
      <c r="KFS238" s="100"/>
      <c r="KFT238" s="103"/>
      <c r="KFU238" s="104"/>
      <c r="KFV238" s="100"/>
      <c r="KFW238" s="105"/>
      <c r="KFX238" s="105"/>
      <c r="KFY238" s="105"/>
      <c r="KFZ238" s="105"/>
      <c r="KGA238" s="106"/>
      <c r="KGB238" s="107"/>
      <c r="KGC238" s="100"/>
      <c r="KGD238" s="100"/>
      <c r="KGE238" s="100"/>
      <c r="KGF238" s="101"/>
      <c r="KGG238" s="102"/>
      <c r="KGH238" s="100"/>
      <c r="KGI238" s="103"/>
      <c r="KGJ238" s="104"/>
      <c r="KGK238" s="100"/>
      <c r="KGL238" s="105"/>
      <c r="KGM238" s="105"/>
      <c r="KGN238" s="105"/>
      <c r="KGO238" s="105"/>
      <c r="KGP238" s="106"/>
      <c r="KGQ238" s="107"/>
      <c r="KGR238" s="100"/>
      <c r="KGS238" s="100"/>
      <c r="KGT238" s="100"/>
      <c r="KGU238" s="101"/>
      <c r="KGV238" s="102"/>
      <c r="KGW238" s="100"/>
      <c r="KGX238" s="103"/>
      <c r="KGY238" s="104"/>
      <c r="KGZ238" s="100"/>
      <c r="KHA238" s="105"/>
      <c r="KHB238" s="105"/>
      <c r="KHC238" s="105"/>
      <c r="KHD238" s="105"/>
      <c r="KHE238" s="106"/>
      <c r="KHF238" s="107"/>
      <c r="KHG238" s="100"/>
      <c r="KHH238" s="100"/>
      <c r="KHI238" s="100"/>
      <c r="KHJ238" s="101"/>
      <c r="KHK238" s="102"/>
      <c r="KHL238" s="100"/>
      <c r="KHM238" s="103"/>
      <c r="KHN238" s="104"/>
      <c r="KHO238" s="100"/>
      <c r="KHP238" s="105"/>
      <c r="KHQ238" s="105"/>
      <c r="KHR238" s="105"/>
      <c r="KHS238" s="105"/>
      <c r="KHT238" s="106"/>
      <c r="KHU238" s="107"/>
      <c r="KHV238" s="100"/>
      <c r="KHW238" s="100"/>
      <c r="KHX238" s="100"/>
      <c r="KHY238" s="101"/>
      <c r="KHZ238" s="102"/>
      <c r="KIA238" s="100"/>
      <c r="KIB238" s="103"/>
      <c r="KIC238" s="104"/>
      <c r="KID238" s="100"/>
      <c r="KIE238" s="105"/>
      <c r="KIF238" s="105"/>
      <c r="KIG238" s="105"/>
      <c r="KIH238" s="105"/>
      <c r="KII238" s="106"/>
      <c r="KIJ238" s="107"/>
      <c r="KIK238" s="100"/>
      <c r="KIL238" s="100"/>
      <c r="KIM238" s="100"/>
      <c r="KIN238" s="101"/>
      <c r="KIO238" s="102"/>
      <c r="KIP238" s="100"/>
      <c r="KIQ238" s="103"/>
      <c r="KIR238" s="104"/>
      <c r="KIS238" s="100"/>
      <c r="KIT238" s="105"/>
      <c r="KIU238" s="105"/>
      <c r="KIV238" s="105"/>
      <c r="KIW238" s="105"/>
      <c r="KIX238" s="106"/>
      <c r="KIY238" s="107"/>
      <c r="KIZ238" s="100"/>
      <c r="KJA238" s="100"/>
      <c r="KJB238" s="100"/>
      <c r="KJC238" s="101"/>
      <c r="KJD238" s="102"/>
      <c r="KJE238" s="100"/>
      <c r="KJF238" s="103"/>
      <c r="KJG238" s="104"/>
      <c r="KJH238" s="100"/>
      <c r="KJI238" s="105"/>
      <c r="KJJ238" s="105"/>
      <c r="KJK238" s="105"/>
      <c r="KJL238" s="105"/>
      <c r="KJM238" s="106"/>
      <c r="KJN238" s="107"/>
      <c r="KJO238" s="100"/>
      <c r="KJP238" s="100"/>
      <c r="KJQ238" s="100"/>
      <c r="KJR238" s="101"/>
      <c r="KJS238" s="102"/>
      <c r="KJT238" s="100"/>
      <c r="KJU238" s="103"/>
      <c r="KJV238" s="104"/>
      <c r="KJW238" s="100"/>
      <c r="KJX238" s="105"/>
      <c r="KJY238" s="105"/>
      <c r="KJZ238" s="105"/>
      <c r="KKA238" s="105"/>
      <c r="KKB238" s="106"/>
      <c r="KKC238" s="107"/>
      <c r="KKD238" s="100"/>
      <c r="KKE238" s="100"/>
      <c r="KKF238" s="100"/>
      <c r="KKG238" s="101"/>
      <c r="KKH238" s="102"/>
      <c r="KKI238" s="100"/>
      <c r="KKJ238" s="103"/>
      <c r="KKK238" s="104"/>
      <c r="KKL238" s="100"/>
      <c r="KKM238" s="105"/>
      <c r="KKN238" s="105"/>
      <c r="KKO238" s="105"/>
      <c r="KKP238" s="105"/>
      <c r="KKQ238" s="106"/>
      <c r="KKR238" s="107"/>
      <c r="KKS238" s="100"/>
      <c r="KKT238" s="100"/>
      <c r="KKU238" s="100"/>
      <c r="KKV238" s="101"/>
      <c r="KKW238" s="102"/>
      <c r="KKX238" s="100"/>
      <c r="KKY238" s="103"/>
      <c r="KKZ238" s="104"/>
      <c r="KLA238" s="100"/>
      <c r="KLB238" s="105"/>
      <c r="KLC238" s="105"/>
      <c r="KLD238" s="105"/>
      <c r="KLE238" s="105"/>
      <c r="KLF238" s="106"/>
      <c r="KLG238" s="107"/>
      <c r="KLH238" s="100"/>
      <c r="KLI238" s="100"/>
      <c r="KLJ238" s="100"/>
      <c r="KLK238" s="101"/>
      <c r="KLL238" s="102"/>
      <c r="KLM238" s="100"/>
      <c r="KLN238" s="103"/>
      <c r="KLO238" s="104"/>
      <c r="KLP238" s="100"/>
      <c r="KLQ238" s="105"/>
      <c r="KLR238" s="105"/>
      <c r="KLS238" s="105"/>
      <c r="KLT238" s="105"/>
      <c r="KLU238" s="106"/>
      <c r="KLV238" s="107"/>
      <c r="KLW238" s="100"/>
      <c r="KLX238" s="100"/>
      <c r="KLY238" s="100"/>
      <c r="KLZ238" s="101"/>
      <c r="KMA238" s="102"/>
      <c r="KMB238" s="100"/>
      <c r="KMC238" s="103"/>
      <c r="KMD238" s="104"/>
      <c r="KME238" s="100"/>
      <c r="KMF238" s="105"/>
      <c r="KMG238" s="105"/>
      <c r="KMH238" s="105"/>
      <c r="KMI238" s="105"/>
      <c r="KMJ238" s="106"/>
      <c r="KMK238" s="107"/>
      <c r="KML238" s="100"/>
      <c r="KMM238" s="100"/>
      <c r="KMN238" s="100"/>
      <c r="KMO238" s="101"/>
      <c r="KMP238" s="102"/>
      <c r="KMQ238" s="100"/>
      <c r="KMR238" s="103"/>
      <c r="KMS238" s="104"/>
      <c r="KMT238" s="100"/>
      <c r="KMU238" s="105"/>
      <c r="KMV238" s="105"/>
      <c r="KMW238" s="105"/>
      <c r="KMX238" s="105"/>
      <c r="KMY238" s="106"/>
      <c r="KMZ238" s="107"/>
      <c r="KNA238" s="100"/>
      <c r="KNB238" s="100"/>
      <c r="KNC238" s="100"/>
      <c r="KND238" s="101"/>
      <c r="KNE238" s="102"/>
      <c r="KNF238" s="100"/>
      <c r="KNG238" s="103"/>
      <c r="KNH238" s="104"/>
      <c r="KNI238" s="100"/>
      <c r="KNJ238" s="105"/>
      <c r="KNK238" s="105"/>
      <c r="KNL238" s="105"/>
      <c r="KNM238" s="105"/>
      <c r="KNN238" s="106"/>
      <c r="KNO238" s="107"/>
      <c r="KNP238" s="100"/>
      <c r="KNQ238" s="100"/>
      <c r="KNR238" s="100"/>
      <c r="KNS238" s="101"/>
      <c r="KNT238" s="102"/>
      <c r="KNU238" s="100"/>
      <c r="KNV238" s="103"/>
      <c r="KNW238" s="104"/>
      <c r="KNX238" s="100"/>
      <c r="KNY238" s="105"/>
      <c r="KNZ238" s="105"/>
      <c r="KOA238" s="105"/>
      <c r="KOB238" s="105"/>
      <c r="KOC238" s="106"/>
      <c r="KOD238" s="107"/>
      <c r="KOE238" s="100"/>
      <c r="KOF238" s="100"/>
      <c r="KOG238" s="100"/>
      <c r="KOH238" s="101"/>
      <c r="KOI238" s="102"/>
      <c r="KOJ238" s="100"/>
      <c r="KOK238" s="103"/>
      <c r="KOL238" s="104"/>
      <c r="KOM238" s="100"/>
      <c r="KON238" s="105"/>
      <c r="KOO238" s="105"/>
      <c r="KOP238" s="105"/>
      <c r="KOQ238" s="105"/>
      <c r="KOR238" s="106"/>
      <c r="KOS238" s="107"/>
      <c r="KOT238" s="100"/>
      <c r="KOU238" s="100"/>
      <c r="KOV238" s="100"/>
      <c r="KOW238" s="101"/>
      <c r="KOX238" s="102"/>
      <c r="KOY238" s="100"/>
      <c r="KOZ238" s="103"/>
      <c r="KPA238" s="104"/>
      <c r="KPB238" s="100"/>
      <c r="KPC238" s="105"/>
      <c r="KPD238" s="105"/>
      <c r="KPE238" s="105"/>
      <c r="KPF238" s="105"/>
      <c r="KPG238" s="106"/>
      <c r="KPH238" s="107"/>
      <c r="KPI238" s="100"/>
      <c r="KPJ238" s="100"/>
      <c r="KPK238" s="100"/>
      <c r="KPL238" s="101"/>
      <c r="KPM238" s="102"/>
      <c r="KPN238" s="100"/>
      <c r="KPO238" s="103"/>
      <c r="KPP238" s="104"/>
      <c r="KPQ238" s="100"/>
      <c r="KPR238" s="105"/>
      <c r="KPS238" s="105"/>
      <c r="KPT238" s="105"/>
      <c r="KPU238" s="105"/>
      <c r="KPV238" s="106"/>
      <c r="KPW238" s="107"/>
      <c r="KPX238" s="100"/>
      <c r="KPY238" s="100"/>
      <c r="KPZ238" s="100"/>
      <c r="KQA238" s="101"/>
      <c r="KQB238" s="102"/>
      <c r="KQC238" s="100"/>
      <c r="KQD238" s="103"/>
      <c r="KQE238" s="104"/>
      <c r="KQF238" s="100"/>
      <c r="KQG238" s="105"/>
      <c r="KQH238" s="105"/>
      <c r="KQI238" s="105"/>
      <c r="KQJ238" s="105"/>
      <c r="KQK238" s="106"/>
      <c r="KQL238" s="107"/>
      <c r="KQM238" s="100"/>
      <c r="KQN238" s="100"/>
      <c r="KQO238" s="100"/>
      <c r="KQP238" s="101"/>
      <c r="KQQ238" s="102"/>
      <c r="KQR238" s="100"/>
      <c r="KQS238" s="103"/>
      <c r="KQT238" s="104"/>
      <c r="KQU238" s="100"/>
      <c r="KQV238" s="105"/>
      <c r="KQW238" s="105"/>
      <c r="KQX238" s="105"/>
      <c r="KQY238" s="105"/>
      <c r="KQZ238" s="106"/>
      <c r="KRA238" s="107"/>
      <c r="KRB238" s="100"/>
      <c r="KRC238" s="100"/>
      <c r="KRD238" s="100"/>
      <c r="KRE238" s="101"/>
      <c r="KRF238" s="102"/>
      <c r="KRG238" s="100"/>
      <c r="KRH238" s="103"/>
      <c r="KRI238" s="104"/>
      <c r="KRJ238" s="100"/>
      <c r="KRK238" s="105"/>
      <c r="KRL238" s="105"/>
      <c r="KRM238" s="105"/>
      <c r="KRN238" s="105"/>
      <c r="KRO238" s="106"/>
      <c r="KRP238" s="107"/>
      <c r="KRQ238" s="100"/>
      <c r="KRR238" s="100"/>
      <c r="KRS238" s="100"/>
      <c r="KRT238" s="101"/>
      <c r="KRU238" s="102"/>
      <c r="KRV238" s="100"/>
      <c r="KRW238" s="103"/>
      <c r="KRX238" s="104"/>
      <c r="KRY238" s="100"/>
      <c r="KRZ238" s="105"/>
      <c r="KSA238" s="105"/>
      <c r="KSB238" s="105"/>
      <c r="KSC238" s="105"/>
      <c r="KSD238" s="106"/>
      <c r="KSE238" s="107"/>
      <c r="KSF238" s="100"/>
      <c r="KSG238" s="100"/>
      <c r="KSH238" s="100"/>
      <c r="KSI238" s="101"/>
      <c r="KSJ238" s="102"/>
      <c r="KSK238" s="100"/>
      <c r="KSL238" s="103"/>
      <c r="KSM238" s="104"/>
      <c r="KSN238" s="100"/>
      <c r="KSO238" s="105"/>
      <c r="KSP238" s="105"/>
      <c r="KSQ238" s="105"/>
      <c r="KSR238" s="105"/>
      <c r="KSS238" s="106"/>
      <c r="KST238" s="107"/>
      <c r="KSU238" s="100"/>
      <c r="KSV238" s="100"/>
      <c r="KSW238" s="100"/>
      <c r="KSX238" s="101"/>
      <c r="KSY238" s="102"/>
      <c r="KSZ238" s="100"/>
      <c r="KTA238" s="103"/>
      <c r="KTB238" s="104"/>
      <c r="KTC238" s="100"/>
      <c r="KTD238" s="105"/>
      <c r="KTE238" s="105"/>
      <c r="KTF238" s="105"/>
      <c r="KTG238" s="105"/>
      <c r="KTH238" s="106"/>
      <c r="KTI238" s="107"/>
      <c r="KTJ238" s="100"/>
      <c r="KTK238" s="100"/>
      <c r="KTL238" s="100"/>
      <c r="KTM238" s="101"/>
      <c r="KTN238" s="102"/>
      <c r="KTO238" s="100"/>
      <c r="KTP238" s="103"/>
      <c r="KTQ238" s="104"/>
      <c r="KTR238" s="100"/>
      <c r="KTS238" s="105"/>
      <c r="KTT238" s="105"/>
      <c r="KTU238" s="105"/>
      <c r="KTV238" s="105"/>
      <c r="KTW238" s="106"/>
      <c r="KTX238" s="107"/>
      <c r="KTY238" s="100"/>
      <c r="KTZ238" s="100"/>
      <c r="KUA238" s="100"/>
      <c r="KUB238" s="101"/>
      <c r="KUC238" s="102"/>
      <c r="KUD238" s="100"/>
      <c r="KUE238" s="103"/>
      <c r="KUF238" s="104"/>
      <c r="KUG238" s="100"/>
      <c r="KUH238" s="105"/>
      <c r="KUI238" s="105"/>
      <c r="KUJ238" s="105"/>
      <c r="KUK238" s="105"/>
      <c r="KUL238" s="106"/>
      <c r="KUM238" s="107"/>
      <c r="KUN238" s="100"/>
      <c r="KUO238" s="100"/>
      <c r="KUP238" s="100"/>
      <c r="KUQ238" s="101"/>
      <c r="KUR238" s="102"/>
      <c r="KUS238" s="100"/>
      <c r="KUT238" s="103"/>
      <c r="KUU238" s="104"/>
      <c r="KUV238" s="100"/>
      <c r="KUW238" s="105"/>
      <c r="KUX238" s="105"/>
      <c r="KUY238" s="105"/>
      <c r="KUZ238" s="105"/>
      <c r="KVA238" s="106"/>
      <c r="KVB238" s="107"/>
      <c r="KVC238" s="100"/>
      <c r="KVD238" s="100"/>
      <c r="KVE238" s="100"/>
      <c r="KVF238" s="101"/>
      <c r="KVG238" s="102"/>
      <c r="KVH238" s="100"/>
      <c r="KVI238" s="103"/>
      <c r="KVJ238" s="104"/>
      <c r="KVK238" s="100"/>
      <c r="KVL238" s="105"/>
      <c r="KVM238" s="105"/>
      <c r="KVN238" s="105"/>
      <c r="KVO238" s="105"/>
      <c r="KVP238" s="106"/>
      <c r="KVQ238" s="107"/>
      <c r="KVR238" s="100"/>
      <c r="KVS238" s="100"/>
      <c r="KVT238" s="100"/>
      <c r="KVU238" s="101"/>
      <c r="KVV238" s="102"/>
      <c r="KVW238" s="100"/>
      <c r="KVX238" s="103"/>
      <c r="KVY238" s="104"/>
      <c r="KVZ238" s="100"/>
      <c r="KWA238" s="105"/>
      <c r="KWB238" s="105"/>
      <c r="KWC238" s="105"/>
      <c r="KWD238" s="105"/>
      <c r="KWE238" s="106"/>
      <c r="KWF238" s="107"/>
      <c r="KWG238" s="100"/>
      <c r="KWH238" s="100"/>
      <c r="KWI238" s="100"/>
      <c r="KWJ238" s="101"/>
      <c r="KWK238" s="102"/>
      <c r="KWL238" s="100"/>
      <c r="KWM238" s="103"/>
      <c r="KWN238" s="104"/>
      <c r="KWO238" s="100"/>
      <c r="KWP238" s="105"/>
      <c r="KWQ238" s="105"/>
      <c r="KWR238" s="105"/>
      <c r="KWS238" s="105"/>
      <c r="KWT238" s="106"/>
      <c r="KWU238" s="107"/>
      <c r="KWV238" s="100"/>
      <c r="KWW238" s="100"/>
      <c r="KWX238" s="100"/>
      <c r="KWY238" s="101"/>
      <c r="KWZ238" s="102"/>
      <c r="KXA238" s="100"/>
      <c r="KXB238" s="103"/>
      <c r="KXC238" s="104"/>
      <c r="KXD238" s="100"/>
      <c r="KXE238" s="105"/>
      <c r="KXF238" s="105"/>
      <c r="KXG238" s="105"/>
      <c r="KXH238" s="105"/>
      <c r="KXI238" s="106"/>
      <c r="KXJ238" s="107"/>
      <c r="KXK238" s="100"/>
      <c r="KXL238" s="100"/>
      <c r="KXM238" s="100"/>
      <c r="KXN238" s="101"/>
      <c r="KXO238" s="102"/>
      <c r="KXP238" s="100"/>
      <c r="KXQ238" s="103"/>
      <c r="KXR238" s="104"/>
      <c r="KXS238" s="100"/>
      <c r="KXT238" s="105"/>
      <c r="KXU238" s="105"/>
      <c r="KXV238" s="105"/>
      <c r="KXW238" s="105"/>
      <c r="KXX238" s="106"/>
      <c r="KXY238" s="107"/>
      <c r="KXZ238" s="100"/>
      <c r="KYA238" s="100"/>
      <c r="KYB238" s="100"/>
      <c r="KYC238" s="101"/>
      <c r="KYD238" s="102"/>
      <c r="KYE238" s="100"/>
      <c r="KYF238" s="103"/>
      <c r="KYG238" s="104"/>
      <c r="KYH238" s="100"/>
      <c r="KYI238" s="105"/>
      <c r="KYJ238" s="105"/>
      <c r="KYK238" s="105"/>
      <c r="KYL238" s="105"/>
      <c r="KYM238" s="106"/>
      <c r="KYN238" s="107"/>
      <c r="KYO238" s="100"/>
      <c r="KYP238" s="100"/>
      <c r="KYQ238" s="100"/>
      <c r="KYR238" s="101"/>
      <c r="KYS238" s="102"/>
      <c r="KYT238" s="100"/>
      <c r="KYU238" s="103"/>
      <c r="KYV238" s="104"/>
      <c r="KYW238" s="100"/>
      <c r="KYX238" s="105"/>
      <c r="KYY238" s="105"/>
      <c r="KYZ238" s="105"/>
      <c r="KZA238" s="105"/>
      <c r="KZB238" s="106"/>
      <c r="KZC238" s="107"/>
      <c r="KZD238" s="100"/>
      <c r="KZE238" s="100"/>
      <c r="KZF238" s="100"/>
      <c r="KZG238" s="101"/>
      <c r="KZH238" s="102"/>
      <c r="KZI238" s="100"/>
      <c r="KZJ238" s="103"/>
      <c r="KZK238" s="104"/>
      <c r="KZL238" s="100"/>
      <c r="KZM238" s="105"/>
      <c r="KZN238" s="105"/>
      <c r="KZO238" s="105"/>
      <c r="KZP238" s="105"/>
      <c r="KZQ238" s="106"/>
      <c r="KZR238" s="107"/>
      <c r="KZS238" s="100"/>
      <c r="KZT238" s="100"/>
      <c r="KZU238" s="100"/>
      <c r="KZV238" s="101"/>
      <c r="KZW238" s="102"/>
      <c r="KZX238" s="100"/>
      <c r="KZY238" s="103"/>
      <c r="KZZ238" s="104"/>
      <c r="LAA238" s="100"/>
      <c r="LAB238" s="105"/>
      <c r="LAC238" s="105"/>
      <c r="LAD238" s="105"/>
      <c r="LAE238" s="105"/>
      <c r="LAF238" s="106"/>
      <c r="LAG238" s="107"/>
      <c r="LAH238" s="100"/>
      <c r="LAI238" s="100"/>
      <c r="LAJ238" s="100"/>
      <c r="LAK238" s="101"/>
      <c r="LAL238" s="102"/>
      <c r="LAM238" s="100"/>
      <c r="LAN238" s="103"/>
      <c r="LAO238" s="104"/>
      <c r="LAP238" s="100"/>
      <c r="LAQ238" s="105"/>
      <c r="LAR238" s="105"/>
      <c r="LAS238" s="105"/>
      <c r="LAT238" s="105"/>
      <c r="LAU238" s="106"/>
      <c r="LAV238" s="107"/>
      <c r="LAW238" s="100"/>
      <c r="LAX238" s="100"/>
      <c r="LAY238" s="100"/>
      <c r="LAZ238" s="101"/>
      <c r="LBA238" s="102"/>
      <c r="LBB238" s="100"/>
      <c r="LBC238" s="103"/>
      <c r="LBD238" s="104"/>
      <c r="LBE238" s="100"/>
      <c r="LBF238" s="105"/>
      <c r="LBG238" s="105"/>
      <c r="LBH238" s="105"/>
      <c r="LBI238" s="105"/>
      <c r="LBJ238" s="106"/>
      <c r="LBK238" s="107"/>
      <c r="LBL238" s="100"/>
      <c r="LBM238" s="100"/>
      <c r="LBN238" s="100"/>
      <c r="LBO238" s="101"/>
      <c r="LBP238" s="102"/>
      <c r="LBQ238" s="100"/>
      <c r="LBR238" s="103"/>
      <c r="LBS238" s="104"/>
      <c r="LBT238" s="100"/>
      <c r="LBU238" s="105"/>
      <c r="LBV238" s="105"/>
      <c r="LBW238" s="105"/>
      <c r="LBX238" s="105"/>
      <c r="LBY238" s="106"/>
      <c r="LBZ238" s="107"/>
      <c r="LCA238" s="100"/>
      <c r="LCB238" s="100"/>
      <c r="LCC238" s="100"/>
      <c r="LCD238" s="101"/>
      <c r="LCE238" s="102"/>
      <c r="LCF238" s="100"/>
      <c r="LCG238" s="103"/>
      <c r="LCH238" s="104"/>
      <c r="LCI238" s="100"/>
      <c r="LCJ238" s="105"/>
      <c r="LCK238" s="105"/>
      <c r="LCL238" s="105"/>
      <c r="LCM238" s="105"/>
      <c r="LCN238" s="106"/>
      <c r="LCO238" s="107"/>
      <c r="LCP238" s="100"/>
      <c r="LCQ238" s="100"/>
      <c r="LCR238" s="100"/>
      <c r="LCS238" s="101"/>
      <c r="LCT238" s="102"/>
      <c r="LCU238" s="100"/>
      <c r="LCV238" s="103"/>
      <c r="LCW238" s="104"/>
      <c r="LCX238" s="100"/>
      <c r="LCY238" s="105"/>
      <c r="LCZ238" s="105"/>
      <c r="LDA238" s="105"/>
      <c r="LDB238" s="105"/>
      <c r="LDC238" s="106"/>
      <c r="LDD238" s="107"/>
      <c r="LDE238" s="100"/>
      <c r="LDF238" s="100"/>
      <c r="LDG238" s="100"/>
      <c r="LDH238" s="101"/>
      <c r="LDI238" s="102"/>
      <c r="LDJ238" s="100"/>
      <c r="LDK238" s="103"/>
      <c r="LDL238" s="104"/>
      <c r="LDM238" s="100"/>
      <c r="LDN238" s="105"/>
      <c r="LDO238" s="105"/>
      <c r="LDP238" s="105"/>
      <c r="LDQ238" s="105"/>
      <c r="LDR238" s="106"/>
      <c r="LDS238" s="107"/>
      <c r="LDT238" s="100"/>
      <c r="LDU238" s="100"/>
      <c r="LDV238" s="100"/>
      <c r="LDW238" s="101"/>
      <c r="LDX238" s="102"/>
      <c r="LDY238" s="100"/>
      <c r="LDZ238" s="103"/>
      <c r="LEA238" s="104"/>
      <c r="LEB238" s="100"/>
      <c r="LEC238" s="105"/>
      <c r="LED238" s="105"/>
      <c r="LEE238" s="105"/>
      <c r="LEF238" s="105"/>
      <c r="LEG238" s="106"/>
      <c r="LEH238" s="107"/>
      <c r="LEI238" s="100"/>
      <c r="LEJ238" s="100"/>
      <c r="LEK238" s="100"/>
      <c r="LEL238" s="101"/>
      <c r="LEM238" s="102"/>
      <c r="LEN238" s="100"/>
      <c r="LEO238" s="103"/>
      <c r="LEP238" s="104"/>
      <c r="LEQ238" s="100"/>
      <c r="LER238" s="105"/>
      <c r="LES238" s="105"/>
      <c r="LET238" s="105"/>
      <c r="LEU238" s="105"/>
      <c r="LEV238" s="106"/>
      <c r="LEW238" s="107"/>
      <c r="LEX238" s="100"/>
      <c r="LEY238" s="100"/>
      <c r="LEZ238" s="100"/>
      <c r="LFA238" s="101"/>
      <c r="LFB238" s="102"/>
      <c r="LFC238" s="100"/>
      <c r="LFD238" s="103"/>
      <c r="LFE238" s="104"/>
      <c r="LFF238" s="100"/>
      <c r="LFG238" s="105"/>
      <c r="LFH238" s="105"/>
      <c r="LFI238" s="105"/>
      <c r="LFJ238" s="105"/>
      <c r="LFK238" s="106"/>
      <c r="LFL238" s="107"/>
      <c r="LFM238" s="100"/>
      <c r="LFN238" s="100"/>
      <c r="LFO238" s="100"/>
      <c r="LFP238" s="101"/>
      <c r="LFQ238" s="102"/>
      <c r="LFR238" s="100"/>
      <c r="LFS238" s="103"/>
      <c r="LFT238" s="104"/>
      <c r="LFU238" s="100"/>
      <c r="LFV238" s="105"/>
      <c r="LFW238" s="105"/>
      <c r="LFX238" s="105"/>
      <c r="LFY238" s="105"/>
      <c r="LFZ238" s="106"/>
      <c r="LGA238" s="107"/>
      <c r="LGB238" s="100"/>
      <c r="LGC238" s="100"/>
      <c r="LGD238" s="100"/>
      <c r="LGE238" s="101"/>
      <c r="LGF238" s="102"/>
      <c r="LGG238" s="100"/>
      <c r="LGH238" s="103"/>
      <c r="LGI238" s="104"/>
      <c r="LGJ238" s="100"/>
      <c r="LGK238" s="105"/>
      <c r="LGL238" s="105"/>
      <c r="LGM238" s="105"/>
      <c r="LGN238" s="105"/>
      <c r="LGO238" s="106"/>
      <c r="LGP238" s="107"/>
      <c r="LGQ238" s="100"/>
      <c r="LGR238" s="100"/>
      <c r="LGS238" s="100"/>
      <c r="LGT238" s="101"/>
      <c r="LGU238" s="102"/>
      <c r="LGV238" s="100"/>
      <c r="LGW238" s="103"/>
      <c r="LGX238" s="104"/>
      <c r="LGY238" s="100"/>
      <c r="LGZ238" s="105"/>
      <c r="LHA238" s="105"/>
      <c r="LHB238" s="105"/>
      <c r="LHC238" s="105"/>
      <c r="LHD238" s="106"/>
      <c r="LHE238" s="107"/>
      <c r="LHF238" s="100"/>
      <c r="LHG238" s="100"/>
      <c r="LHH238" s="100"/>
      <c r="LHI238" s="101"/>
      <c r="LHJ238" s="102"/>
      <c r="LHK238" s="100"/>
      <c r="LHL238" s="103"/>
      <c r="LHM238" s="104"/>
      <c r="LHN238" s="100"/>
      <c r="LHO238" s="105"/>
      <c r="LHP238" s="105"/>
      <c r="LHQ238" s="105"/>
      <c r="LHR238" s="105"/>
      <c r="LHS238" s="106"/>
      <c r="LHT238" s="107"/>
      <c r="LHU238" s="100"/>
      <c r="LHV238" s="100"/>
      <c r="LHW238" s="100"/>
      <c r="LHX238" s="101"/>
      <c r="LHY238" s="102"/>
      <c r="LHZ238" s="100"/>
      <c r="LIA238" s="103"/>
      <c r="LIB238" s="104"/>
      <c r="LIC238" s="100"/>
      <c r="LID238" s="105"/>
      <c r="LIE238" s="105"/>
      <c r="LIF238" s="105"/>
      <c r="LIG238" s="105"/>
      <c r="LIH238" s="106"/>
      <c r="LII238" s="107"/>
      <c r="LIJ238" s="100"/>
      <c r="LIK238" s="100"/>
      <c r="LIL238" s="100"/>
      <c r="LIM238" s="101"/>
      <c r="LIN238" s="102"/>
      <c r="LIO238" s="100"/>
      <c r="LIP238" s="103"/>
      <c r="LIQ238" s="104"/>
      <c r="LIR238" s="100"/>
      <c r="LIS238" s="105"/>
      <c r="LIT238" s="105"/>
      <c r="LIU238" s="105"/>
      <c r="LIV238" s="105"/>
      <c r="LIW238" s="106"/>
      <c r="LIX238" s="107"/>
      <c r="LIY238" s="100"/>
      <c r="LIZ238" s="100"/>
      <c r="LJA238" s="100"/>
      <c r="LJB238" s="101"/>
      <c r="LJC238" s="102"/>
      <c r="LJD238" s="100"/>
      <c r="LJE238" s="103"/>
      <c r="LJF238" s="104"/>
      <c r="LJG238" s="100"/>
      <c r="LJH238" s="105"/>
      <c r="LJI238" s="105"/>
      <c r="LJJ238" s="105"/>
      <c r="LJK238" s="105"/>
      <c r="LJL238" s="106"/>
      <c r="LJM238" s="107"/>
      <c r="LJN238" s="100"/>
      <c r="LJO238" s="100"/>
      <c r="LJP238" s="100"/>
      <c r="LJQ238" s="101"/>
      <c r="LJR238" s="102"/>
      <c r="LJS238" s="100"/>
      <c r="LJT238" s="103"/>
      <c r="LJU238" s="104"/>
      <c r="LJV238" s="100"/>
      <c r="LJW238" s="105"/>
      <c r="LJX238" s="105"/>
      <c r="LJY238" s="105"/>
      <c r="LJZ238" s="105"/>
      <c r="LKA238" s="106"/>
      <c r="LKB238" s="107"/>
      <c r="LKC238" s="100"/>
      <c r="LKD238" s="100"/>
      <c r="LKE238" s="100"/>
      <c r="LKF238" s="101"/>
      <c r="LKG238" s="102"/>
      <c r="LKH238" s="100"/>
      <c r="LKI238" s="103"/>
      <c r="LKJ238" s="104"/>
      <c r="LKK238" s="100"/>
      <c r="LKL238" s="105"/>
      <c r="LKM238" s="105"/>
      <c r="LKN238" s="105"/>
      <c r="LKO238" s="105"/>
      <c r="LKP238" s="106"/>
      <c r="LKQ238" s="107"/>
      <c r="LKR238" s="100"/>
      <c r="LKS238" s="100"/>
      <c r="LKT238" s="100"/>
      <c r="LKU238" s="101"/>
      <c r="LKV238" s="102"/>
      <c r="LKW238" s="100"/>
      <c r="LKX238" s="103"/>
      <c r="LKY238" s="104"/>
      <c r="LKZ238" s="100"/>
      <c r="LLA238" s="105"/>
      <c r="LLB238" s="105"/>
      <c r="LLC238" s="105"/>
      <c r="LLD238" s="105"/>
      <c r="LLE238" s="106"/>
      <c r="LLF238" s="107"/>
      <c r="LLG238" s="100"/>
      <c r="LLH238" s="100"/>
      <c r="LLI238" s="100"/>
      <c r="LLJ238" s="101"/>
      <c r="LLK238" s="102"/>
      <c r="LLL238" s="100"/>
      <c r="LLM238" s="103"/>
      <c r="LLN238" s="104"/>
      <c r="LLO238" s="100"/>
      <c r="LLP238" s="105"/>
      <c r="LLQ238" s="105"/>
      <c r="LLR238" s="105"/>
      <c r="LLS238" s="105"/>
      <c r="LLT238" s="106"/>
      <c r="LLU238" s="107"/>
      <c r="LLV238" s="100"/>
      <c r="LLW238" s="100"/>
      <c r="LLX238" s="100"/>
      <c r="LLY238" s="101"/>
      <c r="LLZ238" s="102"/>
      <c r="LMA238" s="100"/>
      <c r="LMB238" s="103"/>
      <c r="LMC238" s="104"/>
      <c r="LMD238" s="100"/>
      <c r="LME238" s="105"/>
      <c r="LMF238" s="105"/>
      <c r="LMG238" s="105"/>
      <c r="LMH238" s="105"/>
      <c r="LMI238" s="106"/>
      <c r="LMJ238" s="107"/>
      <c r="LMK238" s="100"/>
      <c r="LML238" s="100"/>
      <c r="LMM238" s="100"/>
      <c r="LMN238" s="101"/>
      <c r="LMO238" s="102"/>
      <c r="LMP238" s="100"/>
      <c r="LMQ238" s="103"/>
      <c r="LMR238" s="104"/>
      <c r="LMS238" s="100"/>
      <c r="LMT238" s="105"/>
      <c r="LMU238" s="105"/>
      <c r="LMV238" s="105"/>
      <c r="LMW238" s="105"/>
      <c r="LMX238" s="106"/>
      <c r="LMY238" s="107"/>
      <c r="LMZ238" s="100"/>
      <c r="LNA238" s="100"/>
      <c r="LNB238" s="100"/>
      <c r="LNC238" s="101"/>
      <c r="LND238" s="102"/>
      <c r="LNE238" s="100"/>
      <c r="LNF238" s="103"/>
      <c r="LNG238" s="104"/>
      <c r="LNH238" s="100"/>
      <c r="LNI238" s="105"/>
      <c r="LNJ238" s="105"/>
      <c r="LNK238" s="105"/>
      <c r="LNL238" s="105"/>
      <c r="LNM238" s="106"/>
      <c r="LNN238" s="107"/>
      <c r="LNO238" s="100"/>
      <c r="LNP238" s="100"/>
      <c r="LNQ238" s="100"/>
      <c r="LNR238" s="101"/>
      <c r="LNS238" s="102"/>
      <c r="LNT238" s="100"/>
      <c r="LNU238" s="103"/>
      <c r="LNV238" s="104"/>
      <c r="LNW238" s="100"/>
      <c r="LNX238" s="105"/>
      <c r="LNY238" s="105"/>
      <c r="LNZ238" s="105"/>
      <c r="LOA238" s="105"/>
      <c r="LOB238" s="106"/>
      <c r="LOC238" s="107"/>
      <c r="LOD238" s="100"/>
      <c r="LOE238" s="100"/>
      <c r="LOF238" s="100"/>
      <c r="LOG238" s="101"/>
      <c r="LOH238" s="102"/>
      <c r="LOI238" s="100"/>
      <c r="LOJ238" s="103"/>
      <c r="LOK238" s="104"/>
      <c r="LOL238" s="100"/>
      <c r="LOM238" s="105"/>
      <c r="LON238" s="105"/>
      <c r="LOO238" s="105"/>
      <c r="LOP238" s="105"/>
      <c r="LOQ238" s="106"/>
      <c r="LOR238" s="107"/>
      <c r="LOS238" s="100"/>
      <c r="LOT238" s="100"/>
      <c r="LOU238" s="100"/>
      <c r="LOV238" s="101"/>
      <c r="LOW238" s="102"/>
      <c r="LOX238" s="100"/>
      <c r="LOY238" s="103"/>
      <c r="LOZ238" s="104"/>
      <c r="LPA238" s="100"/>
      <c r="LPB238" s="105"/>
      <c r="LPC238" s="105"/>
      <c r="LPD238" s="105"/>
      <c r="LPE238" s="105"/>
      <c r="LPF238" s="106"/>
      <c r="LPG238" s="107"/>
      <c r="LPH238" s="100"/>
      <c r="LPI238" s="100"/>
      <c r="LPJ238" s="100"/>
      <c r="LPK238" s="101"/>
      <c r="LPL238" s="102"/>
      <c r="LPM238" s="100"/>
      <c r="LPN238" s="103"/>
      <c r="LPO238" s="104"/>
      <c r="LPP238" s="100"/>
      <c r="LPQ238" s="105"/>
      <c r="LPR238" s="105"/>
      <c r="LPS238" s="105"/>
      <c r="LPT238" s="105"/>
      <c r="LPU238" s="106"/>
      <c r="LPV238" s="107"/>
      <c r="LPW238" s="100"/>
      <c r="LPX238" s="100"/>
      <c r="LPY238" s="100"/>
      <c r="LPZ238" s="101"/>
      <c r="LQA238" s="102"/>
      <c r="LQB238" s="100"/>
      <c r="LQC238" s="103"/>
      <c r="LQD238" s="104"/>
      <c r="LQE238" s="100"/>
      <c r="LQF238" s="105"/>
      <c r="LQG238" s="105"/>
      <c r="LQH238" s="105"/>
      <c r="LQI238" s="105"/>
      <c r="LQJ238" s="106"/>
      <c r="LQK238" s="107"/>
      <c r="LQL238" s="100"/>
      <c r="LQM238" s="100"/>
      <c r="LQN238" s="100"/>
      <c r="LQO238" s="101"/>
      <c r="LQP238" s="102"/>
      <c r="LQQ238" s="100"/>
      <c r="LQR238" s="103"/>
      <c r="LQS238" s="104"/>
      <c r="LQT238" s="100"/>
      <c r="LQU238" s="105"/>
      <c r="LQV238" s="105"/>
      <c r="LQW238" s="105"/>
      <c r="LQX238" s="105"/>
      <c r="LQY238" s="106"/>
      <c r="LQZ238" s="107"/>
      <c r="LRA238" s="100"/>
      <c r="LRB238" s="100"/>
      <c r="LRC238" s="100"/>
      <c r="LRD238" s="101"/>
      <c r="LRE238" s="102"/>
      <c r="LRF238" s="100"/>
      <c r="LRG238" s="103"/>
      <c r="LRH238" s="104"/>
      <c r="LRI238" s="100"/>
      <c r="LRJ238" s="105"/>
      <c r="LRK238" s="105"/>
      <c r="LRL238" s="105"/>
      <c r="LRM238" s="105"/>
      <c r="LRN238" s="106"/>
      <c r="LRO238" s="107"/>
      <c r="LRP238" s="100"/>
      <c r="LRQ238" s="100"/>
      <c r="LRR238" s="100"/>
      <c r="LRS238" s="101"/>
      <c r="LRT238" s="102"/>
      <c r="LRU238" s="100"/>
      <c r="LRV238" s="103"/>
      <c r="LRW238" s="104"/>
      <c r="LRX238" s="100"/>
      <c r="LRY238" s="105"/>
      <c r="LRZ238" s="105"/>
      <c r="LSA238" s="105"/>
      <c r="LSB238" s="105"/>
      <c r="LSC238" s="106"/>
      <c r="LSD238" s="107"/>
      <c r="LSE238" s="100"/>
      <c r="LSF238" s="100"/>
      <c r="LSG238" s="100"/>
      <c r="LSH238" s="101"/>
      <c r="LSI238" s="102"/>
      <c r="LSJ238" s="100"/>
      <c r="LSK238" s="103"/>
      <c r="LSL238" s="104"/>
      <c r="LSM238" s="100"/>
      <c r="LSN238" s="105"/>
      <c r="LSO238" s="105"/>
      <c r="LSP238" s="105"/>
      <c r="LSQ238" s="105"/>
      <c r="LSR238" s="106"/>
      <c r="LSS238" s="107"/>
      <c r="LST238" s="100"/>
      <c r="LSU238" s="100"/>
      <c r="LSV238" s="100"/>
      <c r="LSW238" s="101"/>
      <c r="LSX238" s="102"/>
      <c r="LSY238" s="100"/>
      <c r="LSZ238" s="103"/>
      <c r="LTA238" s="104"/>
      <c r="LTB238" s="100"/>
      <c r="LTC238" s="105"/>
      <c r="LTD238" s="105"/>
      <c r="LTE238" s="105"/>
      <c r="LTF238" s="105"/>
      <c r="LTG238" s="106"/>
      <c r="LTH238" s="107"/>
      <c r="LTI238" s="100"/>
      <c r="LTJ238" s="100"/>
      <c r="LTK238" s="100"/>
      <c r="LTL238" s="101"/>
      <c r="LTM238" s="102"/>
      <c r="LTN238" s="100"/>
      <c r="LTO238" s="103"/>
      <c r="LTP238" s="104"/>
      <c r="LTQ238" s="100"/>
      <c r="LTR238" s="105"/>
      <c r="LTS238" s="105"/>
      <c r="LTT238" s="105"/>
      <c r="LTU238" s="105"/>
      <c r="LTV238" s="106"/>
      <c r="LTW238" s="107"/>
      <c r="LTX238" s="100"/>
      <c r="LTY238" s="100"/>
      <c r="LTZ238" s="100"/>
      <c r="LUA238" s="101"/>
      <c r="LUB238" s="102"/>
      <c r="LUC238" s="100"/>
      <c r="LUD238" s="103"/>
      <c r="LUE238" s="104"/>
      <c r="LUF238" s="100"/>
      <c r="LUG238" s="105"/>
      <c r="LUH238" s="105"/>
      <c r="LUI238" s="105"/>
      <c r="LUJ238" s="105"/>
      <c r="LUK238" s="106"/>
      <c r="LUL238" s="107"/>
      <c r="LUM238" s="100"/>
      <c r="LUN238" s="100"/>
      <c r="LUO238" s="100"/>
      <c r="LUP238" s="101"/>
      <c r="LUQ238" s="102"/>
      <c r="LUR238" s="100"/>
      <c r="LUS238" s="103"/>
      <c r="LUT238" s="104"/>
      <c r="LUU238" s="100"/>
      <c r="LUV238" s="105"/>
      <c r="LUW238" s="105"/>
      <c r="LUX238" s="105"/>
      <c r="LUY238" s="105"/>
      <c r="LUZ238" s="106"/>
      <c r="LVA238" s="107"/>
      <c r="LVB238" s="100"/>
      <c r="LVC238" s="100"/>
      <c r="LVD238" s="100"/>
      <c r="LVE238" s="101"/>
      <c r="LVF238" s="102"/>
      <c r="LVG238" s="100"/>
      <c r="LVH238" s="103"/>
      <c r="LVI238" s="104"/>
      <c r="LVJ238" s="100"/>
      <c r="LVK238" s="105"/>
      <c r="LVL238" s="105"/>
      <c r="LVM238" s="105"/>
      <c r="LVN238" s="105"/>
      <c r="LVO238" s="106"/>
      <c r="LVP238" s="107"/>
      <c r="LVQ238" s="100"/>
      <c r="LVR238" s="100"/>
      <c r="LVS238" s="100"/>
      <c r="LVT238" s="101"/>
      <c r="LVU238" s="102"/>
      <c r="LVV238" s="100"/>
      <c r="LVW238" s="103"/>
      <c r="LVX238" s="104"/>
      <c r="LVY238" s="100"/>
      <c r="LVZ238" s="105"/>
      <c r="LWA238" s="105"/>
      <c r="LWB238" s="105"/>
      <c r="LWC238" s="105"/>
      <c r="LWD238" s="106"/>
      <c r="LWE238" s="107"/>
      <c r="LWF238" s="100"/>
      <c r="LWG238" s="100"/>
      <c r="LWH238" s="100"/>
      <c r="LWI238" s="101"/>
      <c r="LWJ238" s="102"/>
      <c r="LWK238" s="100"/>
      <c r="LWL238" s="103"/>
      <c r="LWM238" s="104"/>
      <c r="LWN238" s="100"/>
      <c r="LWO238" s="105"/>
      <c r="LWP238" s="105"/>
      <c r="LWQ238" s="105"/>
      <c r="LWR238" s="105"/>
      <c r="LWS238" s="106"/>
      <c r="LWT238" s="107"/>
      <c r="LWU238" s="100"/>
      <c r="LWV238" s="100"/>
      <c r="LWW238" s="100"/>
      <c r="LWX238" s="101"/>
      <c r="LWY238" s="102"/>
      <c r="LWZ238" s="100"/>
      <c r="LXA238" s="103"/>
      <c r="LXB238" s="104"/>
      <c r="LXC238" s="100"/>
      <c r="LXD238" s="105"/>
      <c r="LXE238" s="105"/>
      <c r="LXF238" s="105"/>
      <c r="LXG238" s="105"/>
      <c r="LXH238" s="106"/>
      <c r="LXI238" s="107"/>
      <c r="LXJ238" s="100"/>
      <c r="LXK238" s="100"/>
      <c r="LXL238" s="100"/>
      <c r="LXM238" s="101"/>
      <c r="LXN238" s="102"/>
      <c r="LXO238" s="100"/>
      <c r="LXP238" s="103"/>
      <c r="LXQ238" s="104"/>
      <c r="LXR238" s="100"/>
      <c r="LXS238" s="105"/>
      <c r="LXT238" s="105"/>
      <c r="LXU238" s="105"/>
      <c r="LXV238" s="105"/>
      <c r="LXW238" s="106"/>
      <c r="LXX238" s="107"/>
      <c r="LXY238" s="100"/>
      <c r="LXZ238" s="100"/>
      <c r="LYA238" s="100"/>
      <c r="LYB238" s="101"/>
      <c r="LYC238" s="102"/>
      <c r="LYD238" s="100"/>
      <c r="LYE238" s="103"/>
      <c r="LYF238" s="104"/>
      <c r="LYG238" s="100"/>
      <c r="LYH238" s="105"/>
      <c r="LYI238" s="105"/>
      <c r="LYJ238" s="105"/>
      <c r="LYK238" s="105"/>
      <c r="LYL238" s="106"/>
      <c r="LYM238" s="107"/>
      <c r="LYN238" s="100"/>
      <c r="LYO238" s="100"/>
      <c r="LYP238" s="100"/>
      <c r="LYQ238" s="101"/>
      <c r="LYR238" s="102"/>
      <c r="LYS238" s="100"/>
      <c r="LYT238" s="103"/>
      <c r="LYU238" s="104"/>
      <c r="LYV238" s="100"/>
      <c r="LYW238" s="105"/>
      <c r="LYX238" s="105"/>
      <c r="LYY238" s="105"/>
      <c r="LYZ238" s="105"/>
      <c r="LZA238" s="106"/>
      <c r="LZB238" s="107"/>
      <c r="LZC238" s="100"/>
      <c r="LZD238" s="100"/>
      <c r="LZE238" s="100"/>
      <c r="LZF238" s="101"/>
      <c r="LZG238" s="102"/>
      <c r="LZH238" s="100"/>
      <c r="LZI238" s="103"/>
      <c r="LZJ238" s="104"/>
      <c r="LZK238" s="100"/>
      <c r="LZL238" s="105"/>
      <c r="LZM238" s="105"/>
      <c r="LZN238" s="105"/>
      <c r="LZO238" s="105"/>
      <c r="LZP238" s="106"/>
      <c r="LZQ238" s="107"/>
      <c r="LZR238" s="100"/>
      <c r="LZS238" s="100"/>
      <c r="LZT238" s="100"/>
      <c r="LZU238" s="101"/>
      <c r="LZV238" s="102"/>
      <c r="LZW238" s="100"/>
      <c r="LZX238" s="103"/>
      <c r="LZY238" s="104"/>
      <c r="LZZ238" s="100"/>
      <c r="MAA238" s="105"/>
      <c r="MAB238" s="105"/>
      <c r="MAC238" s="105"/>
      <c r="MAD238" s="105"/>
      <c r="MAE238" s="106"/>
      <c r="MAF238" s="107"/>
      <c r="MAG238" s="100"/>
      <c r="MAH238" s="100"/>
      <c r="MAI238" s="100"/>
      <c r="MAJ238" s="101"/>
      <c r="MAK238" s="102"/>
      <c r="MAL238" s="100"/>
      <c r="MAM238" s="103"/>
      <c r="MAN238" s="104"/>
      <c r="MAO238" s="100"/>
      <c r="MAP238" s="105"/>
      <c r="MAQ238" s="105"/>
      <c r="MAR238" s="105"/>
      <c r="MAS238" s="105"/>
      <c r="MAT238" s="106"/>
      <c r="MAU238" s="107"/>
      <c r="MAV238" s="100"/>
      <c r="MAW238" s="100"/>
      <c r="MAX238" s="100"/>
      <c r="MAY238" s="101"/>
      <c r="MAZ238" s="102"/>
      <c r="MBA238" s="100"/>
      <c r="MBB238" s="103"/>
      <c r="MBC238" s="104"/>
      <c r="MBD238" s="100"/>
      <c r="MBE238" s="105"/>
      <c r="MBF238" s="105"/>
      <c r="MBG238" s="105"/>
      <c r="MBH238" s="105"/>
      <c r="MBI238" s="106"/>
      <c r="MBJ238" s="107"/>
      <c r="MBK238" s="100"/>
      <c r="MBL238" s="100"/>
      <c r="MBM238" s="100"/>
      <c r="MBN238" s="101"/>
      <c r="MBO238" s="102"/>
      <c r="MBP238" s="100"/>
      <c r="MBQ238" s="103"/>
      <c r="MBR238" s="104"/>
      <c r="MBS238" s="100"/>
      <c r="MBT238" s="105"/>
      <c r="MBU238" s="105"/>
      <c r="MBV238" s="105"/>
      <c r="MBW238" s="105"/>
      <c r="MBX238" s="106"/>
      <c r="MBY238" s="107"/>
      <c r="MBZ238" s="100"/>
      <c r="MCA238" s="100"/>
      <c r="MCB238" s="100"/>
      <c r="MCC238" s="101"/>
      <c r="MCD238" s="102"/>
      <c r="MCE238" s="100"/>
      <c r="MCF238" s="103"/>
      <c r="MCG238" s="104"/>
      <c r="MCH238" s="100"/>
      <c r="MCI238" s="105"/>
      <c r="MCJ238" s="105"/>
      <c r="MCK238" s="105"/>
      <c r="MCL238" s="105"/>
      <c r="MCM238" s="106"/>
      <c r="MCN238" s="107"/>
      <c r="MCO238" s="100"/>
      <c r="MCP238" s="100"/>
      <c r="MCQ238" s="100"/>
      <c r="MCR238" s="101"/>
      <c r="MCS238" s="102"/>
      <c r="MCT238" s="100"/>
      <c r="MCU238" s="103"/>
      <c r="MCV238" s="104"/>
      <c r="MCW238" s="100"/>
      <c r="MCX238" s="105"/>
      <c r="MCY238" s="105"/>
      <c r="MCZ238" s="105"/>
      <c r="MDA238" s="105"/>
      <c r="MDB238" s="106"/>
      <c r="MDC238" s="107"/>
      <c r="MDD238" s="100"/>
      <c r="MDE238" s="100"/>
      <c r="MDF238" s="100"/>
      <c r="MDG238" s="101"/>
      <c r="MDH238" s="102"/>
      <c r="MDI238" s="100"/>
      <c r="MDJ238" s="103"/>
      <c r="MDK238" s="104"/>
      <c r="MDL238" s="100"/>
      <c r="MDM238" s="105"/>
      <c r="MDN238" s="105"/>
      <c r="MDO238" s="105"/>
      <c r="MDP238" s="105"/>
      <c r="MDQ238" s="106"/>
      <c r="MDR238" s="107"/>
      <c r="MDS238" s="100"/>
      <c r="MDT238" s="100"/>
      <c r="MDU238" s="100"/>
      <c r="MDV238" s="101"/>
      <c r="MDW238" s="102"/>
      <c r="MDX238" s="100"/>
      <c r="MDY238" s="103"/>
      <c r="MDZ238" s="104"/>
      <c r="MEA238" s="100"/>
      <c r="MEB238" s="105"/>
      <c r="MEC238" s="105"/>
      <c r="MED238" s="105"/>
      <c r="MEE238" s="105"/>
      <c r="MEF238" s="106"/>
      <c r="MEG238" s="107"/>
      <c r="MEH238" s="100"/>
      <c r="MEI238" s="100"/>
      <c r="MEJ238" s="100"/>
      <c r="MEK238" s="101"/>
      <c r="MEL238" s="102"/>
      <c r="MEM238" s="100"/>
      <c r="MEN238" s="103"/>
      <c r="MEO238" s="104"/>
      <c r="MEP238" s="100"/>
      <c r="MEQ238" s="105"/>
      <c r="MER238" s="105"/>
      <c r="MES238" s="105"/>
      <c r="MET238" s="105"/>
      <c r="MEU238" s="106"/>
      <c r="MEV238" s="107"/>
      <c r="MEW238" s="100"/>
      <c r="MEX238" s="100"/>
      <c r="MEY238" s="100"/>
      <c r="MEZ238" s="101"/>
      <c r="MFA238" s="102"/>
      <c r="MFB238" s="100"/>
      <c r="MFC238" s="103"/>
      <c r="MFD238" s="104"/>
      <c r="MFE238" s="100"/>
      <c r="MFF238" s="105"/>
      <c r="MFG238" s="105"/>
      <c r="MFH238" s="105"/>
      <c r="MFI238" s="105"/>
      <c r="MFJ238" s="106"/>
      <c r="MFK238" s="107"/>
      <c r="MFL238" s="100"/>
      <c r="MFM238" s="100"/>
      <c r="MFN238" s="100"/>
      <c r="MFO238" s="101"/>
      <c r="MFP238" s="102"/>
      <c r="MFQ238" s="100"/>
      <c r="MFR238" s="103"/>
      <c r="MFS238" s="104"/>
      <c r="MFT238" s="100"/>
      <c r="MFU238" s="105"/>
      <c r="MFV238" s="105"/>
      <c r="MFW238" s="105"/>
      <c r="MFX238" s="105"/>
      <c r="MFY238" s="106"/>
      <c r="MFZ238" s="107"/>
      <c r="MGA238" s="100"/>
      <c r="MGB238" s="100"/>
      <c r="MGC238" s="100"/>
      <c r="MGD238" s="101"/>
      <c r="MGE238" s="102"/>
      <c r="MGF238" s="100"/>
      <c r="MGG238" s="103"/>
      <c r="MGH238" s="104"/>
      <c r="MGI238" s="100"/>
      <c r="MGJ238" s="105"/>
      <c r="MGK238" s="105"/>
      <c r="MGL238" s="105"/>
      <c r="MGM238" s="105"/>
      <c r="MGN238" s="106"/>
      <c r="MGO238" s="107"/>
      <c r="MGP238" s="100"/>
      <c r="MGQ238" s="100"/>
      <c r="MGR238" s="100"/>
      <c r="MGS238" s="101"/>
      <c r="MGT238" s="102"/>
      <c r="MGU238" s="100"/>
      <c r="MGV238" s="103"/>
      <c r="MGW238" s="104"/>
      <c r="MGX238" s="100"/>
      <c r="MGY238" s="105"/>
      <c r="MGZ238" s="105"/>
      <c r="MHA238" s="105"/>
      <c r="MHB238" s="105"/>
      <c r="MHC238" s="106"/>
      <c r="MHD238" s="107"/>
      <c r="MHE238" s="100"/>
      <c r="MHF238" s="100"/>
      <c r="MHG238" s="100"/>
      <c r="MHH238" s="101"/>
      <c r="MHI238" s="102"/>
      <c r="MHJ238" s="100"/>
      <c r="MHK238" s="103"/>
      <c r="MHL238" s="104"/>
      <c r="MHM238" s="100"/>
      <c r="MHN238" s="105"/>
      <c r="MHO238" s="105"/>
      <c r="MHP238" s="105"/>
      <c r="MHQ238" s="105"/>
      <c r="MHR238" s="106"/>
      <c r="MHS238" s="107"/>
      <c r="MHT238" s="100"/>
      <c r="MHU238" s="100"/>
      <c r="MHV238" s="100"/>
      <c r="MHW238" s="101"/>
      <c r="MHX238" s="102"/>
      <c r="MHY238" s="100"/>
      <c r="MHZ238" s="103"/>
      <c r="MIA238" s="104"/>
      <c r="MIB238" s="100"/>
      <c r="MIC238" s="105"/>
      <c r="MID238" s="105"/>
      <c r="MIE238" s="105"/>
      <c r="MIF238" s="105"/>
      <c r="MIG238" s="106"/>
      <c r="MIH238" s="107"/>
      <c r="MII238" s="100"/>
      <c r="MIJ238" s="100"/>
      <c r="MIK238" s="100"/>
      <c r="MIL238" s="101"/>
      <c r="MIM238" s="102"/>
      <c r="MIN238" s="100"/>
      <c r="MIO238" s="103"/>
      <c r="MIP238" s="104"/>
      <c r="MIQ238" s="100"/>
      <c r="MIR238" s="105"/>
      <c r="MIS238" s="105"/>
      <c r="MIT238" s="105"/>
      <c r="MIU238" s="105"/>
      <c r="MIV238" s="106"/>
      <c r="MIW238" s="107"/>
      <c r="MIX238" s="100"/>
      <c r="MIY238" s="100"/>
      <c r="MIZ238" s="100"/>
      <c r="MJA238" s="101"/>
      <c r="MJB238" s="102"/>
      <c r="MJC238" s="100"/>
      <c r="MJD238" s="103"/>
      <c r="MJE238" s="104"/>
      <c r="MJF238" s="100"/>
      <c r="MJG238" s="105"/>
      <c r="MJH238" s="105"/>
      <c r="MJI238" s="105"/>
      <c r="MJJ238" s="105"/>
      <c r="MJK238" s="106"/>
      <c r="MJL238" s="107"/>
      <c r="MJM238" s="100"/>
      <c r="MJN238" s="100"/>
      <c r="MJO238" s="100"/>
      <c r="MJP238" s="101"/>
      <c r="MJQ238" s="102"/>
      <c r="MJR238" s="100"/>
      <c r="MJS238" s="103"/>
      <c r="MJT238" s="104"/>
      <c r="MJU238" s="100"/>
      <c r="MJV238" s="105"/>
      <c r="MJW238" s="105"/>
      <c r="MJX238" s="105"/>
      <c r="MJY238" s="105"/>
      <c r="MJZ238" s="106"/>
      <c r="MKA238" s="107"/>
      <c r="MKB238" s="100"/>
      <c r="MKC238" s="100"/>
      <c r="MKD238" s="100"/>
      <c r="MKE238" s="101"/>
      <c r="MKF238" s="102"/>
      <c r="MKG238" s="100"/>
      <c r="MKH238" s="103"/>
      <c r="MKI238" s="104"/>
      <c r="MKJ238" s="100"/>
      <c r="MKK238" s="105"/>
      <c r="MKL238" s="105"/>
      <c r="MKM238" s="105"/>
      <c r="MKN238" s="105"/>
      <c r="MKO238" s="106"/>
      <c r="MKP238" s="107"/>
      <c r="MKQ238" s="100"/>
      <c r="MKR238" s="100"/>
      <c r="MKS238" s="100"/>
      <c r="MKT238" s="101"/>
      <c r="MKU238" s="102"/>
      <c r="MKV238" s="100"/>
      <c r="MKW238" s="103"/>
      <c r="MKX238" s="104"/>
      <c r="MKY238" s="100"/>
      <c r="MKZ238" s="105"/>
      <c r="MLA238" s="105"/>
      <c r="MLB238" s="105"/>
      <c r="MLC238" s="105"/>
      <c r="MLD238" s="106"/>
      <c r="MLE238" s="107"/>
      <c r="MLF238" s="100"/>
      <c r="MLG238" s="100"/>
      <c r="MLH238" s="100"/>
      <c r="MLI238" s="101"/>
      <c r="MLJ238" s="102"/>
      <c r="MLK238" s="100"/>
      <c r="MLL238" s="103"/>
      <c r="MLM238" s="104"/>
      <c r="MLN238" s="100"/>
      <c r="MLO238" s="105"/>
      <c r="MLP238" s="105"/>
      <c r="MLQ238" s="105"/>
      <c r="MLR238" s="105"/>
      <c r="MLS238" s="106"/>
      <c r="MLT238" s="107"/>
      <c r="MLU238" s="100"/>
      <c r="MLV238" s="100"/>
      <c r="MLW238" s="100"/>
      <c r="MLX238" s="101"/>
      <c r="MLY238" s="102"/>
      <c r="MLZ238" s="100"/>
      <c r="MMA238" s="103"/>
      <c r="MMB238" s="104"/>
      <c r="MMC238" s="100"/>
      <c r="MMD238" s="105"/>
      <c r="MME238" s="105"/>
      <c r="MMF238" s="105"/>
      <c r="MMG238" s="105"/>
      <c r="MMH238" s="106"/>
      <c r="MMI238" s="107"/>
      <c r="MMJ238" s="100"/>
      <c r="MMK238" s="100"/>
      <c r="MML238" s="100"/>
      <c r="MMM238" s="101"/>
      <c r="MMN238" s="102"/>
      <c r="MMO238" s="100"/>
      <c r="MMP238" s="103"/>
      <c r="MMQ238" s="104"/>
      <c r="MMR238" s="100"/>
      <c r="MMS238" s="105"/>
      <c r="MMT238" s="105"/>
      <c r="MMU238" s="105"/>
      <c r="MMV238" s="105"/>
      <c r="MMW238" s="106"/>
      <c r="MMX238" s="107"/>
      <c r="MMY238" s="100"/>
      <c r="MMZ238" s="100"/>
      <c r="MNA238" s="100"/>
      <c r="MNB238" s="101"/>
      <c r="MNC238" s="102"/>
      <c r="MND238" s="100"/>
      <c r="MNE238" s="103"/>
      <c r="MNF238" s="104"/>
      <c r="MNG238" s="100"/>
      <c r="MNH238" s="105"/>
      <c r="MNI238" s="105"/>
      <c r="MNJ238" s="105"/>
      <c r="MNK238" s="105"/>
      <c r="MNL238" s="106"/>
      <c r="MNM238" s="107"/>
      <c r="MNN238" s="100"/>
      <c r="MNO238" s="100"/>
      <c r="MNP238" s="100"/>
      <c r="MNQ238" s="101"/>
      <c r="MNR238" s="102"/>
      <c r="MNS238" s="100"/>
      <c r="MNT238" s="103"/>
      <c r="MNU238" s="104"/>
      <c r="MNV238" s="100"/>
      <c r="MNW238" s="105"/>
      <c r="MNX238" s="105"/>
      <c r="MNY238" s="105"/>
      <c r="MNZ238" s="105"/>
      <c r="MOA238" s="106"/>
      <c r="MOB238" s="107"/>
      <c r="MOC238" s="100"/>
      <c r="MOD238" s="100"/>
      <c r="MOE238" s="100"/>
      <c r="MOF238" s="101"/>
      <c r="MOG238" s="102"/>
      <c r="MOH238" s="100"/>
      <c r="MOI238" s="103"/>
      <c r="MOJ238" s="104"/>
      <c r="MOK238" s="100"/>
      <c r="MOL238" s="105"/>
      <c r="MOM238" s="105"/>
      <c r="MON238" s="105"/>
      <c r="MOO238" s="105"/>
      <c r="MOP238" s="106"/>
      <c r="MOQ238" s="107"/>
      <c r="MOR238" s="100"/>
      <c r="MOS238" s="100"/>
      <c r="MOT238" s="100"/>
      <c r="MOU238" s="101"/>
      <c r="MOV238" s="102"/>
      <c r="MOW238" s="100"/>
      <c r="MOX238" s="103"/>
      <c r="MOY238" s="104"/>
      <c r="MOZ238" s="100"/>
      <c r="MPA238" s="105"/>
      <c r="MPB238" s="105"/>
      <c r="MPC238" s="105"/>
      <c r="MPD238" s="105"/>
      <c r="MPE238" s="106"/>
      <c r="MPF238" s="107"/>
      <c r="MPG238" s="100"/>
      <c r="MPH238" s="100"/>
      <c r="MPI238" s="100"/>
      <c r="MPJ238" s="101"/>
      <c r="MPK238" s="102"/>
      <c r="MPL238" s="100"/>
      <c r="MPM238" s="103"/>
      <c r="MPN238" s="104"/>
      <c r="MPO238" s="100"/>
      <c r="MPP238" s="105"/>
      <c r="MPQ238" s="105"/>
      <c r="MPR238" s="105"/>
      <c r="MPS238" s="105"/>
      <c r="MPT238" s="106"/>
      <c r="MPU238" s="107"/>
      <c r="MPV238" s="100"/>
      <c r="MPW238" s="100"/>
      <c r="MPX238" s="100"/>
      <c r="MPY238" s="101"/>
      <c r="MPZ238" s="102"/>
      <c r="MQA238" s="100"/>
      <c r="MQB238" s="103"/>
      <c r="MQC238" s="104"/>
      <c r="MQD238" s="100"/>
      <c r="MQE238" s="105"/>
      <c r="MQF238" s="105"/>
      <c r="MQG238" s="105"/>
      <c r="MQH238" s="105"/>
      <c r="MQI238" s="106"/>
      <c r="MQJ238" s="107"/>
      <c r="MQK238" s="100"/>
      <c r="MQL238" s="100"/>
      <c r="MQM238" s="100"/>
      <c r="MQN238" s="101"/>
      <c r="MQO238" s="102"/>
      <c r="MQP238" s="100"/>
      <c r="MQQ238" s="103"/>
      <c r="MQR238" s="104"/>
      <c r="MQS238" s="100"/>
      <c r="MQT238" s="105"/>
      <c r="MQU238" s="105"/>
      <c r="MQV238" s="105"/>
      <c r="MQW238" s="105"/>
      <c r="MQX238" s="106"/>
      <c r="MQY238" s="107"/>
      <c r="MQZ238" s="100"/>
      <c r="MRA238" s="100"/>
      <c r="MRB238" s="100"/>
      <c r="MRC238" s="101"/>
      <c r="MRD238" s="102"/>
      <c r="MRE238" s="100"/>
      <c r="MRF238" s="103"/>
      <c r="MRG238" s="104"/>
      <c r="MRH238" s="100"/>
      <c r="MRI238" s="105"/>
      <c r="MRJ238" s="105"/>
      <c r="MRK238" s="105"/>
      <c r="MRL238" s="105"/>
      <c r="MRM238" s="106"/>
      <c r="MRN238" s="107"/>
      <c r="MRO238" s="100"/>
      <c r="MRP238" s="100"/>
      <c r="MRQ238" s="100"/>
      <c r="MRR238" s="101"/>
      <c r="MRS238" s="102"/>
      <c r="MRT238" s="100"/>
      <c r="MRU238" s="103"/>
      <c r="MRV238" s="104"/>
      <c r="MRW238" s="100"/>
      <c r="MRX238" s="105"/>
      <c r="MRY238" s="105"/>
      <c r="MRZ238" s="105"/>
      <c r="MSA238" s="105"/>
      <c r="MSB238" s="106"/>
      <c r="MSC238" s="107"/>
      <c r="MSD238" s="100"/>
      <c r="MSE238" s="100"/>
      <c r="MSF238" s="100"/>
      <c r="MSG238" s="101"/>
      <c r="MSH238" s="102"/>
      <c r="MSI238" s="100"/>
      <c r="MSJ238" s="103"/>
      <c r="MSK238" s="104"/>
      <c r="MSL238" s="100"/>
      <c r="MSM238" s="105"/>
      <c r="MSN238" s="105"/>
      <c r="MSO238" s="105"/>
      <c r="MSP238" s="105"/>
      <c r="MSQ238" s="106"/>
      <c r="MSR238" s="107"/>
      <c r="MSS238" s="100"/>
      <c r="MST238" s="100"/>
      <c r="MSU238" s="100"/>
      <c r="MSV238" s="101"/>
      <c r="MSW238" s="102"/>
      <c r="MSX238" s="100"/>
      <c r="MSY238" s="103"/>
      <c r="MSZ238" s="104"/>
      <c r="MTA238" s="100"/>
      <c r="MTB238" s="105"/>
      <c r="MTC238" s="105"/>
      <c r="MTD238" s="105"/>
      <c r="MTE238" s="105"/>
      <c r="MTF238" s="106"/>
      <c r="MTG238" s="107"/>
      <c r="MTH238" s="100"/>
      <c r="MTI238" s="100"/>
      <c r="MTJ238" s="100"/>
      <c r="MTK238" s="101"/>
      <c r="MTL238" s="102"/>
      <c r="MTM238" s="100"/>
      <c r="MTN238" s="103"/>
      <c r="MTO238" s="104"/>
      <c r="MTP238" s="100"/>
      <c r="MTQ238" s="105"/>
      <c r="MTR238" s="105"/>
      <c r="MTS238" s="105"/>
      <c r="MTT238" s="105"/>
      <c r="MTU238" s="106"/>
      <c r="MTV238" s="107"/>
      <c r="MTW238" s="100"/>
      <c r="MTX238" s="100"/>
      <c r="MTY238" s="100"/>
      <c r="MTZ238" s="101"/>
      <c r="MUA238" s="102"/>
      <c r="MUB238" s="100"/>
      <c r="MUC238" s="103"/>
      <c r="MUD238" s="104"/>
      <c r="MUE238" s="100"/>
      <c r="MUF238" s="105"/>
      <c r="MUG238" s="105"/>
      <c r="MUH238" s="105"/>
      <c r="MUI238" s="105"/>
      <c r="MUJ238" s="106"/>
      <c r="MUK238" s="107"/>
      <c r="MUL238" s="100"/>
      <c r="MUM238" s="100"/>
      <c r="MUN238" s="100"/>
      <c r="MUO238" s="101"/>
      <c r="MUP238" s="102"/>
      <c r="MUQ238" s="100"/>
      <c r="MUR238" s="103"/>
      <c r="MUS238" s="104"/>
      <c r="MUT238" s="100"/>
      <c r="MUU238" s="105"/>
      <c r="MUV238" s="105"/>
      <c r="MUW238" s="105"/>
      <c r="MUX238" s="105"/>
      <c r="MUY238" s="106"/>
      <c r="MUZ238" s="107"/>
      <c r="MVA238" s="100"/>
      <c r="MVB238" s="100"/>
      <c r="MVC238" s="100"/>
      <c r="MVD238" s="101"/>
      <c r="MVE238" s="102"/>
      <c r="MVF238" s="100"/>
      <c r="MVG238" s="103"/>
      <c r="MVH238" s="104"/>
      <c r="MVI238" s="100"/>
      <c r="MVJ238" s="105"/>
      <c r="MVK238" s="105"/>
      <c r="MVL238" s="105"/>
      <c r="MVM238" s="105"/>
      <c r="MVN238" s="106"/>
      <c r="MVO238" s="107"/>
      <c r="MVP238" s="100"/>
      <c r="MVQ238" s="100"/>
      <c r="MVR238" s="100"/>
      <c r="MVS238" s="101"/>
      <c r="MVT238" s="102"/>
      <c r="MVU238" s="100"/>
      <c r="MVV238" s="103"/>
      <c r="MVW238" s="104"/>
      <c r="MVX238" s="100"/>
      <c r="MVY238" s="105"/>
      <c r="MVZ238" s="105"/>
      <c r="MWA238" s="105"/>
      <c r="MWB238" s="105"/>
      <c r="MWC238" s="106"/>
      <c r="MWD238" s="107"/>
      <c r="MWE238" s="100"/>
      <c r="MWF238" s="100"/>
      <c r="MWG238" s="100"/>
      <c r="MWH238" s="101"/>
      <c r="MWI238" s="102"/>
      <c r="MWJ238" s="100"/>
      <c r="MWK238" s="103"/>
      <c r="MWL238" s="104"/>
      <c r="MWM238" s="100"/>
      <c r="MWN238" s="105"/>
      <c r="MWO238" s="105"/>
      <c r="MWP238" s="105"/>
      <c r="MWQ238" s="105"/>
      <c r="MWR238" s="106"/>
      <c r="MWS238" s="107"/>
      <c r="MWT238" s="100"/>
      <c r="MWU238" s="100"/>
      <c r="MWV238" s="100"/>
      <c r="MWW238" s="101"/>
      <c r="MWX238" s="102"/>
      <c r="MWY238" s="100"/>
      <c r="MWZ238" s="103"/>
      <c r="MXA238" s="104"/>
      <c r="MXB238" s="100"/>
      <c r="MXC238" s="105"/>
      <c r="MXD238" s="105"/>
      <c r="MXE238" s="105"/>
      <c r="MXF238" s="105"/>
      <c r="MXG238" s="106"/>
      <c r="MXH238" s="107"/>
      <c r="MXI238" s="100"/>
      <c r="MXJ238" s="100"/>
      <c r="MXK238" s="100"/>
      <c r="MXL238" s="101"/>
      <c r="MXM238" s="102"/>
      <c r="MXN238" s="100"/>
      <c r="MXO238" s="103"/>
      <c r="MXP238" s="104"/>
      <c r="MXQ238" s="100"/>
      <c r="MXR238" s="105"/>
      <c r="MXS238" s="105"/>
      <c r="MXT238" s="105"/>
      <c r="MXU238" s="105"/>
      <c r="MXV238" s="106"/>
      <c r="MXW238" s="107"/>
      <c r="MXX238" s="100"/>
      <c r="MXY238" s="100"/>
      <c r="MXZ238" s="100"/>
      <c r="MYA238" s="101"/>
      <c r="MYB238" s="102"/>
      <c r="MYC238" s="100"/>
      <c r="MYD238" s="103"/>
      <c r="MYE238" s="104"/>
      <c r="MYF238" s="100"/>
      <c r="MYG238" s="105"/>
      <c r="MYH238" s="105"/>
      <c r="MYI238" s="105"/>
      <c r="MYJ238" s="105"/>
      <c r="MYK238" s="106"/>
      <c r="MYL238" s="107"/>
      <c r="MYM238" s="100"/>
      <c r="MYN238" s="100"/>
      <c r="MYO238" s="100"/>
      <c r="MYP238" s="101"/>
      <c r="MYQ238" s="102"/>
      <c r="MYR238" s="100"/>
      <c r="MYS238" s="103"/>
      <c r="MYT238" s="104"/>
      <c r="MYU238" s="100"/>
      <c r="MYV238" s="105"/>
      <c r="MYW238" s="105"/>
      <c r="MYX238" s="105"/>
      <c r="MYY238" s="105"/>
      <c r="MYZ238" s="106"/>
      <c r="MZA238" s="107"/>
      <c r="MZB238" s="100"/>
      <c r="MZC238" s="100"/>
      <c r="MZD238" s="100"/>
      <c r="MZE238" s="101"/>
      <c r="MZF238" s="102"/>
      <c r="MZG238" s="100"/>
      <c r="MZH238" s="103"/>
      <c r="MZI238" s="104"/>
      <c r="MZJ238" s="100"/>
      <c r="MZK238" s="105"/>
      <c r="MZL238" s="105"/>
      <c r="MZM238" s="105"/>
      <c r="MZN238" s="105"/>
      <c r="MZO238" s="106"/>
      <c r="MZP238" s="107"/>
      <c r="MZQ238" s="100"/>
      <c r="MZR238" s="100"/>
      <c r="MZS238" s="100"/>
      <c r="MZT238" s="101"/>
      <c r="MZU238" s="102"/>
      <c r="MZV238" s="100"/>
      <c r="MZW238" s="103"/>
      <c r="MZX238" s="104"/>
      <c r="MZY238" s="100"/>
      <c r="MZZ238" s="105"/>
      <c r="NAA238" s="105"/>
      <c r="NAB238" s="105"/>
      <c r="NAC238" s="105"/>
      <c r="NAD238" s="106"/>
      <c r="NAE238" s="107"/>
      <c r="NAF238" s="100"/>
      <c r="NAG238" s="100"/>
      <c r="NAH238" s="100"/>
      <c r="NAI238" s="101"/>
      <c r="NAJ238" s="102"/>
      <c r="NAK238" s="100"/>
      <c r="NAL238" s="103"/>
      <c r="NAM238" s="104"/>
      <c r="NAN238" s="100"/>
      <c r="NAO238" s="105"/>
      <c r="NAP238" s="105"/>
      <c r="NAQ238" s="105"/>
      <c r="NAR238" s="105"/>
      <c r="NAS238" s="106"/>
      <c r="NAT238" s="107"/>
      <c r="NAU238" s="100"/>
      <c r="NAV238" s="100"/>
      <c r="NAW238" s="100"/>
      <c r="NAX238" s="101"/>
      <c r="NAY238" s="102"/>
      <c r="NAZ238" s="100"/>
      <c r="NBA238" s="103"/>
      <c r="NBB238" s="104"/>
      <c r="NBC238" s="100"/>
      <c r="NBD238" s="105"/>
      <c r="NBE238" s="105"/>
      <c r="NBF238" s="105"/>
      <c r="NBG238" s="105"/>
      <c r="NBH238" s="106"/>
      <c r="NBI238" s="107"/>
      <c r="NBJ238" s="100"/>
      <c r="NBK238" s="100"/>
      <c r="NBL238" s="100"/>
      <c r="NBM238" s="101"/>
      <c r="NBN238" s="102"/>
      <c r="NBO238" s="100"/>
      <c r="NBP238" s="103"/>
      <c r="NBQ238" s="104"/>
      <c r="NBR238" s="100"/>
      <c r="NBS238" s="105"/>
      <c r="NBT238" s="105"/>
      <c r="NBU238" s="105"/>
      <c r="NBV238" s="105"/>
      <c r="NBW238" s="106"/>
      <c r="NBX238" s="107"/>
      <c r="NBY238" s="100"/>
      <c r="NBZ238" s="100"/>
      <c r="NCA238" s="100"/>
      <c r="NCB238" s="101"/>
      <c r="NCC238" s="102"/>
      <c r="NCD238" s="100"/>
      <c r="NCE238" s="103"/>
      <c r="NCF238" s="104"/>
      <c r="NCG238" s="100"/>
      <c r="NCH238" s="105"/>
      <c r="NCI238" s="105"/>
      <c r="NCJ238" s="105"/>
      <c r="NCK238" s="105"/>
      <c r="NCL238" s="106"/>
      <c r="NCM238" s="107"/>
      <c r="NCN238" s="100"/>
      <c r="NCO238" s="100"/>
      <c r="NCP238" s="100"/>
      <c r="NCQ238" s="101"/>
      <c r="NCR238" s="102"/>
      <c r="NCS238" s="100"/>
      <c r="NCT238" s="103"/>
      <c r="NCU238" s="104"/>
      <c r="NCV238" s="100"/>
      <c r="NCW238" s="105"/>
      <c r="NCX238" s="105"/>
      <c r="NCY238" s="105"/>
      <c r="NCZ238" s="105"/>
      <c r="NDA238" s="106"/>
      <c r="NDB238" s="107"/>
      <c r="NDC238" s="100"/>
      <c r="NDD238" s="100"/>
      <c r="NDE238" s="100"/>
      <c r="NDF238" s="101"/>
      <c r="NDG238" s="102"/>
      <c r="NDH238" s="100"/>
      <c r="NDI238" s="103"/>
      <c r="NDJ238" s="104"/>
      <c r="NDK238" s="100"/>
      <c r="NDL238" s="105"/>
      <c r="NDM238" s="105"/>
      <c r="NDN238" s="105"/>
      <c r="NDO238" s="105"/>
      <c r="NDP238" s="106"/>
      <c r="NDQ238" s="107"/>
      <c r="NDR238" s="100"/>
      <c r="NDS238" s="100"/>
      <c r="NDT238" s="100"/>
      <c r="NDU238" s="101"/>
      <c r="NDV238" s="102"/>
      <c r="NDW238" s="100"/>
      <c r="NDX238" s="103"/>
      <c r="NDY238" s="104"/>
      <c r="NDZ238" s="100"/>
      <c r="NEA238" s="105"/>
      <c r="NEB238" s="105"/>
      <c r="NEC238" s="105"/>
      <c r="NED238" s="105"/>
      <c r="NEE238" s="106"/>
      <c r="NEF238" s="107"/>
      <c r="NEG238" s="100"/>
      <c r="NEH238" s="100"/>
      <c r="NEI238" s="100"/>
      <c r="NEJ238" s="101"/>
      <c r="NEK238" s="102"/>
      <c r="NEL238" s="100"/>
      <c r="NEM238" s="103"/>
      <c r="NEN238" s="104"/>
      <c r="NEO238" s="100"/>
      <c r="NEP238" s="105"/>
      <c r="NEQ238" s="105"/>
      <c r="NER238" s="105"/>
      <c r="NES238" s="105"/>
      <c r="NET238" s="106"/>
      <c r="NEU238" s="107"/>
      <c r="NEV238" s="100"/>
      <c r="NEW238" s="100"/>
      <c r="NEX238" s="100"/>
      <c r="NEY238" s="101"/>
      <c r="NEZ238" s="102"/>
      <c r="NFA238" s="100"/>
      <c r="NFB238" s="103"/>
      <c r="NFC238" s="104"/>
      <c r="NFD238" s="100"/>
      <c r="NFE238" s="105"/>
      <c r="NFF238" s="105"/>
      <c r="NFG238" s="105"/>
      <c r="NFH238" s="105"/>
      <c r="NFI238" s="106"/>
      <c r="NFJ238" s="107"/>
      <c r="NFK238" s="100"/>
      <c r="NFL238" s="100"/>
      <c r="NFM238" s="100"/>
      <c r="NFN238" s="101"/>
      <c r="NFO238" s="102"/>
      <c r="NFP238" s="100"/>
      <c r="NFQ238" s="103"/>
      <c r="NFR238" s="104"/>
      <c r="NFS238" s="100"/>
      <c r="NFT238" s="105"/>
      <c r="NFU238" s="105"/>
      <c r="NFV238" s="105"/>
      <c r="NFW238" s="105"/>
      <c r="NFX238" s="106"/>
      <c r="NFY238" s="107"/>
      <c r="NFZ238" s="100"/>
      <c r="NGA238" s="100"/>
      <c r="NGB238" s="100"/>
      <c r="NGC238" s="101"/>
      <c r="NGD238" s="102"/>
      <c r="NGE238" s="100"/>
      <c r="NGF238" s="103"/>
      <c r="NGG238" s="104"/>
      <c r="NGH238" s="100"/>
      <c r="NGI238" s="105"/>
      <c r="NGJ238" s="105"/>
      <c r="NGK238" s="105"/>
      <c r="NGL238" s="105"/>
      <c r="NGM238" s="106"/>
      <c r="NGN238" s="107"/>
      <c r="NGO238" s="100"/>
      <c r="NGP238" s="100"/>
      <c r="NGQ238" s="100"/>
      <c r="NGR238" s="101"/>
      <c r="NGS238" s="102"/>
      <c r="NGT238" s="100"/>
      <c r="NGU238" s="103"/>
      <c r="NGV238" s="104"/>
      <c r="NGW238" s="100"/>
      <c r="NGX238" s="105"/>
      <c r="NGY238" s="105"/>
      <c r="NGZ238" s="105"/>
      <c r="NHA238" s="105"/>
      <c r="NHB238" s="106"/>
      <c r="NHC238" s="107"/>
      <c r="NHD238" s="100"/>
      <c r="NHE238" s="100"/>
      <c r="NHF238" s="100"/>
      <c r="NHG238" s="101"/>
      <c r="NHH238" s="102"/>
      <c r="NHI238" s="100"/>
      <c r="NHJ238" s="103"/>
      <c r="NHK238" s="104"/>
      <c r="NHL238" s="100"/>
      <c r="NHM238" s="105"/>
      <c r="NHN238" s="105"/>
      <c r="NHO238" s="105"/>
      <c r="NHP238" s="105"/>
      <c r="NHQ238" s="106"/>
      <c r="NHR238" s="107"/>
      <c r="NHS238" s="100"/>
      <c r="NHT238" s="100"/>
      <c r="NHU238" s="100"/>
      <c r="NHV238" s="101"/>
      <c r="NHW238" s="102"/>
      <c r="NHX238" s="100"/>
      <c r="NHY238" s="103"/>
      <c r="NHZ238" s="104"/>
      <c r="NIA238" s="100"/>
      <c r="NIB238" s="105"/>
      <c r="NIC238" s="105"/>
      <c r="NID238" s="105"/>
      <c r="NIE238" s="105"/>
      <c r="NIF238" s="106"/>
      <c r="NIG238" s="107"/>
      <c r="NIH238" s="100"/>
      <c r="NII238" s="100"/>
      <c r="NIJ238" s="100"/>
      <c r="NIK238" s="101"/>
      <c r="NIL238" s="102"/>
      <c r="NIM238" s="100"/>
      <c r="NIN238" s="103"/>
      <c r="NIO238" s="104"/>
      <c r="NIP238" s="100"/>
      <c r="NIQ238" s="105"/>
      <c r="NIR238" s="105"/>
      <c r="NIS238" s="105"/>
      <c r="NIT238" s="105"/>
      <c r="NIU238" s="106"/>
      <c r="NIV238" s="107"/>
      <c r="NIW238" s="100"/>
      <c r="NIX238" s="100"/>
      <c r="NIY238" s="100"/>
      <c r="NIZ238" s="101"/>
      <c r="NJA238" s="102"/>
      <c r="NJB238" s="100"/>
      <c r="NJC238" s="103"/>
      <c r="NJD238" s="104"/>
      <c r="NJE238" s="100"/>
      <c r="NJF238" s="105"/>
      <c r="NJG238" s="105"/>
      <c r="NJH238" s="105"/>
      <c r="NJI238" s="105"/>
      <c r="NJJ238" s="106"/>
      <c r="NJK238" s="107"/>
      <c r="NJL238" s="100"/>
      <c r="NJM238" s="100"/>
      <c r="NJN238" s="100"/>
      <c r="NJO238" s="101"/>
      <c r="NJP238" s="102"/>
      <c r="NJQ238" s="100"/>
      <c r="NJR238" s="103"/>
      <c r="NJS238" s="104"/>
      <c r="NJT238" s="100"/>
      <c r="NJU238" s="105"/>
      <c r="NJV238" s="105"/>
      <c r="NJW238" s="105"/>
      <c r="NJX238" s="105"/>
      <c r="NJY238" s="106"/>
      <c r="NJZ238" s="107"/>
      <c r="NKA238" s="100"/>
      <c r="NKB238" s="100"/>
      <c r="NKC238" s="100"/>
      <c r="NKD238" s="101"/>
      <c r="NKE238" s="102"/>
      <c r="NKF238" s="100"/>
      <c r="NKG238" s="103"/>
      <c r="NKH238" s="104"/>
      <c r="NKI238" s="100"/>
      <c r="NKJ238" s="105"/>
      <c r="NKK238" s="105"/>
      <c r="NKL238" s="105"/>
      <c r="NKM238" s="105"/>
      <c r="NKN238" s="106"/>
      <c r="NKO238" s="107"/>
      <c r="NKP238" s="100"/>
      <c r="NKQ238" s="100"/>
      <c r="NKR238" s="100"/>
      <c r="NKS238" s="101"/>
      <c r="NKT238" s="102"/>
      <c r="NKU238" s="100"/>
      <c r="NKV238" s="103"/>
      <c r="NKW238" s="104"/>
      <c r="NKX238" s="100"/>
      <c r="NKY238" s="105"/>
      <c r="NKZ238" s="105"/>
      <c r="NLA238" s="105"/>
      <c r="NLB238" s="105"/>
      <c r="NLC238" s="106"/>
      <c r="NLD238" s="107"/>
      <c r="NLE238" s="100"/>
      <c r="NLF238" s="100"/>
      <c r="NLG238" s="100"/>
      <c r="NLH238" s="101"/>
      <c r="NLI238" s="102"/>
      <c r="NLJ238" s="100"/>
      <c r="NLK238" s="103"/>
      <c r="NLL238" s="104"/>
      <c r="NLM238" s="100"/>
      <c r="NLN238" s="105"/>
      <c r="NLO238" s="105"/>
      <c r="NLP238" s="105"/>
      <c r="NLQ238" s="105"/>
      <c r="NLR238" s="106"/>
      <c r="NLS238" s="107"/>
      <c r="NLT238" s="100"/>
      <c r="NLU238" s="100"/>
      <c r="NLV238" s="100"/>
      <c r="NLW238" s="101"/>
      <c r="NLX238" s="102"/>
      <c r="NLY238" s="100"/>
      <c r="NLZ238" s="103"/>
      <c r="NMA238" s="104"/>
      <c r="NMB238" s="100"/>
      <c r="NMC238" s="105"/>
      <c r="NMD238" s="105"/>
      <c r="NME238" s="105"/>
      <c r="NMF238" s="105"/>
      <c r="NMG238" s="106"/>
      <c r="NMH238" s="107"/>
      <c r="NMI238" s="100"/>
      <c r="NMJ238" s="100"/>
      <c r="NMK238" s="100"/>
      <c r="NML238" s="101"/>
      <c r="NMM238" s="102"/>
      <c r="NMN238" s="100"/>
      <c r="NMO238" s="103"/>
      <c r="NMP238" s="104"/>
      <c r="NMQ238" s="100"/>
      <c r="NMR238" s="105"/>
      <c r="NMS238" s="105"/>
      <c r="NMT238" s="105"/>
      <c r="NMU238" s="105"/>
      <c r="NMV238" s="106"/>
      <c r="NMW238" s="107"/>
      <c r="NMX238" s="100"/>
      <c r="NMY238" s="100"/>
      <c r="NMZ238" s="100"/>
      <c r="NNA238" s="101"/>
      <c r="NNB238" s="102"/>
      <c r="NNC238" s="100"/>
      <c r="NND238" s="103"/>
      <c r="NNE238" s="104"/>
      <c r="NNF238" s="100"/>
      <c r="NNG238" s="105"/>
      <c r="NNH238" s="105"/>
      <c r="NNI238" s="105"/>
      <c r="NNJ238" s="105"/>
      <c r="NNK238" s="106"/>
      <c r="NNL238" s="107"/>
      <c r="NNM238" s="100"/>
      <c r="NNN238" s="100"/>
      <c r="NNO238" s="100"/>
      <c r="NNP238" s="101"/>
      <c r="NNQ238" s="102"/>
      <c r="NNR238" s="100"/>
      <c r="NNS238" s="103"/>
      <c r="NNT238" s="104"/>
      <c r="NNU238" s="100"/>
      <c r="NNV238" s="105"/>
      <c r="NNW238" s="105"/>
      <c r="NNX238" s="105"/>
      <c r="NNY238" s="105"/>
      <c r="NNZ238" s="106"/>
      <c r="NOA238" s="107"/>
      <c r="NOB238" s="100"/>
      <c r="NOC238" s="100"/>
      <c r="NOD238" s="100"/>
      <c r="NOE238" s="101"/>
      <c r="NOF238" s="102"/>
      <c r="NOG238" s="100"/>
      <c r="NOH238" s="103"/>
      <c r="NOI238" s="104"/>
      <c r="NOJ238" s="100"/>
      <c r="NOK238" s="105"/>
      <c r="NOL238" s="105"/>
      <c r="NOM238" s="105"/>
      <c r="NON238" s="105"/>
      <c r="NOO238" s="106"/>
      <c r="NOP238" s="107"/>
      <c r="NOQ238" s="100"/>
      <c r="NOR238" s="100"/>
      <c r="NOS238" s="100"/>
      <c r="NOT238" s="101"/>
      <c r="NOU238" s="102"/>
      <c r="NOV238" s="100"/>
      <c r="NOW238" s="103"/>
      <c r="NOX238" s="104"/>
      <c r="NOY238" s="100"/>
      <c r="NOZ238" s="105"/>
      <c r="NPA238" s="105"/>
      <c r="NPB238" s="105"/>
      <c r="NPC238" s="105"/>
      <c r="NPD238" s="106"/>
      <c r="NPE238" s="107"/>
      <c r="NPF238" s="100"/>
      <c r="NPG238" s="100"/>
      <c r="NPH238" s="100"/>
      <c r="NPI238" s="101"/>
      <c r="NPJ238" s="102"/>
      <c r="NPK238" s="100"/>
      <c r="NPL238" s="103"/>
      <c r="NPM238" s="104"/>
      <c r="NPN238" s="100"/>
      <c r="NPO238" s="105"/>
      <c r="NPP238" s="105"/>
      <c r="NPQ238" s="105"/>
      <c r="NPR238" s="105"/>
      <c r="NPS238" s="106"/>
      <c r="NPT238" s="107"/>
      <c r="NPU238" s="100"/>
      <c r="NPV238" s="100"/>
      <c r="NPW238" s="100"/>
      <c r="NPX238" s="101"/>
      <c r="NPY238" s="102"/>
      <c r="NPZ238" s="100"/>
      <c r="NQA238" s="103"/>
      <c r="NQB238" s="104"/>
      <c r="NQC238" s="100"/>
      <c r="NQD238" s="105"/>
      <c r="NQE238" s="105"/>
      <c r="NQF238" s="105"/>
      <c r="NQG238" s="105"/>
      <c r="NQH238" s="106"/>
      <c r="NQI238" s="107"/>
      <c r="NQJ238" s="100"/>
      <c r="NQK238" s="100"/>
      <c r="NQL238" s="100"/>
      <c r="NQM238" s="101"/>
      <c r="NQN238" s="102"/>
      <c r="NQO238" s="100"/>
      <c r="NQP238" s="103"/>
      <c r="NQQ238" s="104"/>
      <c r="NQR238" s="100"/>
      <c r="NQS238" s="105"/>
      <c r="NQT238" s="105"/>
      <c r="NQU238" s="105"/>
      <c r="NQV238" s="105"/>
      <c r="NQW238" s="106"/>
      <c r="NQX238" s="107"/>
      <c r="NQY238" s="100"/>
      <c r="NQZ238" s="100"/>
      <c r="NRA238" s="100"/>
      <c r="NRB238" s="101"/>
      <c r="NRC238" s="102"/>
      <c r="NRD238" s="100"/>
      <c r="NRE238" s="103"/>
      <c r="NRF238" s="104"/>
      <c r="NRG238" s="100"/>
      <c r="NRH238" s="105"/>
      <c r="NRI238" s="105"/>
      <c r="NRJ238" s="105"/>
      <c r="NRK238" s="105"/>
      <c r="NRL238" s="106"/>
      <c r="NRM238" s="107"/>
      <c r="NRN238" s="100"/>
      <c r="NRO238" s="100"/>
      <c r="NRP238" s="100"/>
      <c r="NRQ238" s="101"/>
      <c r="NRR238" s="102"/>
      <c r="NRS238" s="100"/>
      <c r="NRT238" s="103"/>
      <c r="NRU238" s="104"/>
      <c r="NRV238" s="100"/>
      <c r="NRW238" s="105"/>
      <c r="NRX238" s="105"/>
      <c r="NRY238" s="105"/>
      <c r="NRZ238" s="105"/>
      <c r="NSA238" s="106"/>
      <c r="NSB238" s="107"/>
      <c r="NSC238" s="100"/>
      <c r="NSD238" s="100"/>
      <c r="NSE238" s="100"/>
      <c r="NSF238" s="101"/>
      <c r="NSG238" s="102"/>
      <c r="NSH238" s="100"/>
      <c r="NSI238" s="103"/>
      <c r="NSJ238" s="104"/>
      <c r="NSK238" s="100"/>
      <c r="NSL238" s="105"/>
      <c r="NSM238" s="105"/>
      <c r="NSN238" s="105"/>
      <c r="NSO238" s="105"/>
      <c r="NSP238" s="106"/>
      <c r="NSQ238" s="107"/>
      <c r="NSR238" s="100"/>
      <c r="NSS238" s="100"/>
      <c r="NST238" s="100"/>
      <c r="NSU238" s="101"/>
      <c r="NSV238" s="102"/>
      <c r="NSW238" s="100"/>
      <c r="NSX238" s="103"/>
      <c r="NSY238" s="104"/>
      <c r="NSZ238" s="100"/>
      <c r="NTA238" s="105"/>
      <c r="NTB238" s="105"/>
      <c r="NTC238" s="105"/>
      <c r="NTD238" s="105"/>
      <c r="NTE238" s="106"/>
      <c r="NTF238" s="107"/>
      <c r="NTG238" s="100"/>
      <c r="NTH238" s="100"/>
      <c r="NTI238" s="100"/>
      <c r="NTJ238" s="101"/>
      <c r="NTK238" s="102"/>
      <c r="NTL238" s="100"/>
      <c r="NTM238" s="103"/>
      <c r="NTN238" s="104"/>
      <c r="NTO238" s="100"/>
      <c r="NTP238" s="105"/>
      <c r="NTQ238" s="105"/>
      <c r="NTR238" s="105"/>
      <c r="NTS238" s="105"/>
      <c r="NTT238" s="106"/>
      <c r="NTU238" s="107"/>
      <c r="NTV238" s="100"/>
      <c r="NTW238" s="100"/>
      <c r="NTX238" s="100"/>
      <c r="NTY238" s="101"/>
      <c r="NTZ238" s="102"/>
      <c r="NUA238" s="100"/>
      <c r="NUB238" s="103"/>
      <c r="NUC238" s="104"/>
      <c r="NUD238" s="100"/>
      <c r="NUE238" s="105"/>
      <c r="NUF238" s="105"/>
      <c r="NUG238" s="105"/>
      <c r="NUH238" s="105"/>
      <c r="NUI238" s="106"/>
      <c r="NUJ238" s="107"/>
      <c r="NUK238" s="100"/>
      <c r="NUL238" s="100"/>
      <c r="NUM238" s="100"/>
      <c r="NUN238" s="101"/>
      <c r="NUO238" s="102"/>
      <c r="NUP238" s="100"/>
      <c r="NUQ238" s="103"/>
      <c r="NUR238" s="104"/>
      <c r="NUS238" s="100"/>
      <c r="NUT238" s="105"/>
      <c r="NUU238" s="105"/>
      <c r="NUV238" s="105"/>
      <c r="NUW238" s="105"/>
      <c r="NUX238" s="106"/>
      <c r="NUY238" s="107"/>
      <c r="NUZ238" s="100"/>
      <c r="NVA238" s="100"/>
      <c r="NVB238" s="100"/>
      <c r="NVC238" s="101"/>
      <c r="NVD238" s="102"/>
      <c r="NVE238" s="100"/>
      <c r="NVF238" s="103"/>
      <c r="NVG238" s="104"/>
      <c r="NVH238" s="100"/>
      <c r="NVI238" s="105"/>
      <c r="NVJ238" s="105"/>
      <c r="NVK238" s="105"/>
      <c r="NVL238" s="105"/>
      <c r="NVM238" s="106"/>
      <c r="NVN238" s="107"/>
      <c r="NVO238" s="100"/>
      <c r="NVP238" s="100"/>
      <c r="NVQ238" s="100"/>
      <c r="NVR238" s="101"/>
      <c r="NVS238" s="102"/>
      <c r="NVT238" s="100"/>
      <c r="NVU238" s="103"/>
      <c r="NVV238" s="104"/>
      <c r="NVW238" s="100"/>
      <c r="NVX238" s="105"/>
      <c r="NVY238" s="105"/>
      <c r="NVZ238" s="105"/>
      <c r="NWA238" s="105"/>
      <c r="NWB238" s="106"/>
      <c r="NWC238" s="107"/>
      <c r="NWD238" s="100"/>
      <c r="NWE238" s="100"/>
      <c r="NWF238" s="100"/>
      <c r="NWG238" s="101"/>
      <c r="NWH238" s="102"/>
      <c r="NWI238" s="100"/>
      <c r="NWJ238" s="103"/>
      <c r="NWK238" s="104"/>
      <c r="NWL238" s="100"/>
      <c r="NWM238" s="105"/>
      <c r="NWN238" s="105"/>
      <c r="NWO238" s="105"/>
      <c r="NWP238" s="105"/>
      <c r="NWQ238" s="106"/>
      <c r="NWR238" s="107"/>
      <c r="NWS238" s="100"/>
      <c r="NWT238" s="100"/>
      <c r="NWU238" s="100"/>
      <c r="NWV238" s="101"/>
      <c r="NWW238" s="102"/>
      <c r="NWX238" s="100"/>
      <c r="NWY238" s="103"/>
      <c r="NWZ238" s="104"/>
      <c r="NXA238" s="100"/>
      <c r="NXB238" s="105"/>
      <c r="NXC238" s="105"/>
      <c r="NXD238" s="105"/>
      <c r="NXE238" s="105"/>
      <c r="NXF238" s="106"/>
      <c r="NXG238" s="107"/>
      <c r="NXH238" s="100"/>
      <c r="NXI238" s="100"/>
      <c r="NXJ238" s="100"/>
      <c r="NXK238" s="101"/>
      <c r="NXL238" s="102"/>
      <c r="NXM238" s="100"/>
      <c r="NXN238" s="103"/>
      <c r="NXO238" s="104"/>
      <c r="NXP238" s="100"/>
      <c r="NXQ238" s="105"/>
      <c r="NXR238" s="105"/>
      <c r="NXS238" s="105"/>
      <c r="NXT238" s="105"/>
      <c r="NXU238" s="106"/>
      <c r="NXV238" s="107"/>
      <c r="NXW238" s="100"/>
      <c r="NXX238" s="100"/>
      <c r="NXY238" s="100"/>
      <c r="NXZ238" s="101"/>
      <c r="NYA238" s="102"/>
      <c r="NYB238" s="100"/>
      <c r="NYC238" s="103"/>
      <c r="NYD238" s="104"/>
      <c r="NYE238" s="100"/>
      <c r="NYF238" s="105"/>
      <c r="NYG238" s="105"/>
      <c r="NYH238" s="105"/>
      <c r="NYI238" s="105"/>
      <c r="NYJ238" s="106"/>
      <c r="NYK238" s="107"/>
      <c r="NYL238" s="100"/>
      <c r="NYM238" s="100"/>
      <c r="NYN238" s="100"/>
      <c r="NYO238" s="101"/>
      <c r="NYP238" s="102"/>
      <c r="NYQ238" s="100"/>
      <c r="NYR238" s="103"/>
      <c r="NYS238" s="104"/>
      <c r="NYT238" s="100"/>
      <c r="NYU238" s="105"/>
      <c r="NYV238" s="105"/>
      <c r="NYW238" s="105"/>
      <c r="NYX238" s="105"/>
      <c r="NYY238" s="106"/>
      <c r="NYZ238" s="107"/>
      <c r="NZA238" s="100"/>
      <c r="NZB238" s="100"/>
      <c r="NZC238" s="100"/>
      <c r="NZD238" s="101"/>
      <c r="NZE238" s="102"/>
      <c r="NZF238" s="100"/>
      <c r="NZG238" s="103"/>
      <c r="NZH238" s="104"/>
      <c r="NZI238" s="100"/>
      <c r="NZJ238" s="105"/>
      <c r="NZK238" s="105"/>
      <c r="NZL238" s="105"/>
      <c r="NZM238" s="105"/>
      <c r="NZN238" s="106"/>
      <c r="NZO238" s="107"/>
      <c r="NZP238" s="100"/>
      <c r="NZQ238" s="100"/>
      <c r="NZR238" s="100"/>
      <c r="NZS238" s="101"/>
      <c r="NZT238" s="102"/>
      <c r="NZU238" s="100"/>
      <c r="NZV238" s="103"/>
      <c r="NZW238" s="104"/>
      <c r="NZX238" s="100"/>
      <c r="NZY238" s="105"/>
      <c r="NZZ238" s="105"/>
      <c r="OAA238" s="105"/>
      <c r="OAB238" s="105"/>
      <c r="OAC238" s="106"/>
      <c r="OAD238" s="107"/>
      <c r="OAE238" s="100"/>
      <c r="OAF238" s="100"/>
      <c r="OAG238" s="100"/>
      <c r="OAH238" s="101"/>
      <c r="OAI238" s="102"/>
      <c r="OAJ238" s="100"/>
      <c r="OAK238" s="103"/>
      <c r="OAL238" s="104"/>
      <c r="OAM238" s="100"/>
      <c r="OAN238" s="105"/>
      <c r="OAO238" s="105"/>
      <c r="OAP238" s="105"/>
      <c r="OAQ238" s="105"/>
      <c r="OAR238" s="106"/>
      <c r="OAS238" s="107"/>
      <c r="OAT238" s="100"/>
      <c r="OAU238" s="100"/>
      <c r="OAV238" s="100"/>
      <c r="OAW238" s="101"/>
      <c r="OAX238" s="102"/>
      <c r="OAY238" s="100"/>
      <c r="OAZ238" s="103"/>
      <c r="OBA238" s="104"/>
      <c r="OBB238" s="100"/>
      <c r="OBC238" s="105"/>
      <c r="OBD238" s="105"/>
      <c r="OBE238" s="105"/>
      <c r="OBF238" s="105"/>
      <c r="OBG238" s="106"/>
      <c r="OBH238" s="107"/>
      <c r="OBI238" s="100"/>
      <c r="OBJ238" s="100"/>
      <c r="OBK238" s="100"/>
      <c r="OBL238" s="101"/>
      <c r="OBM238" s="102"/>
      <c r="OBN238" s="100"/>
      <c r="OBO238" s="103"/>
      <c r="OBP238" s="104"/>
      <c r="OBQ238" s="100"/>
      <c r="OBR238" s="105"/>
      <c r="OBS238" s="105"/>
      <c r="OBT238" s="105"/>
      <c r="OBU238" s="105"/>
      <c r="OBV238" s="106"/>
      <c r="OBW238" s="107"/>
      <c r="OBX238" s="100"/>
      <c r="OBY238" s="100"/>
      <c r="OBZ238" s="100"/>
      <c r="OCA238" s="101"/>
      <c r="OCB238" s="102"/>
      <c r="OCC238" s="100"/>
      <c r="OCD238" s="103"/>
      <c r="OCE238" s="104"/>
      <c r="OCF238" s="100"/>
      <c r="OCG238" s="105"/>
      <c r="OCH238" s="105"/>
      <c r="OCI238" s="105"/>
      <c r="OCJ238" s="105"/>
      <c r="OCK238" s="106"/>
      <c r="OCL238" s="107"/>
      <c r="OCM238" s="100"/>
      <c r="OCN238" s="100"/>
      <c r="OCO238" s="100"/>
      <c r="OCP238" s="101"/>
      <c r="OCQ238" s="102"/>
      <c r="OCR238" s="100"/>
      <c r="OCS238" s="103"/>
      <c r="OCT238" s="104"/>
      <c r="OCU238" s="100"/>
      <c r="OCV238" s="105"/>
      <c r="OCW238" s="105"/>
      <c r="OCX238" s="105"/>
      <c r="OCY238" s="105"/>
      <c r="OCZ238" s="106"/>
      <c r="ODA238" s="107"/>
      <c r="ODB238" s="100"/>
      <c r="ODC238" s="100"/>
      <c r="ODD238" s="100"/>
      <c r="ODE238" s="101"/>
      <c r="ODF238" s="102"/>
      <c r="ODG238" s="100"/>
      <c r="ODH238" s="103"/>
      <c r="ODI238" s="104"/>
      <c r="ODJ238" s="100"/>
      <c r="ODK238" s="105"/>
      <c r="ODL238" s="105"/>
      <c r="ODM238" s="105"/>
      <c r="ODN238" s="105"/>
      <c r="ODO238" s="106"/>
      <c r="ODP238" s="107"/>
      <c r="ODQ238" s="100"/>
      <c r="ODR238" s="100"/>
      <c r="ODS238" s="100"/>
      <c r="ODT238" s="101"/>
      <c r="ODU238" s="102"/>
      <c r="ODV238" s="100"/>
      <c r="ODW238" s="103"/>
      <c r="ODX238" s="104"/>
      <c r="ODY238" s="100"/>
      <c r="ODZ238" s="105"/>
      <c r="OEA238" s="105"/>
      <c r="OEB238" s="105"/>
      <c r="OEC238" s="105"/>
      <c r="OED238" s="106"/>
      <c r="OEE238" s="107"/>
      <c r="OEF238" s="100"/>
      <c r="OEG238" s="100"/>
      <c r="OEH238" s="100"/>
      <c r="OEI238" s="101"/>
      <c r="OEJ238" s="102"/>
      <c r="OEK238" s="100"/>
      <c r="OEL238" s="103"/>
      <c r="OEM238" s="104"/>
      <c r="OEN238" s="100"/>
      <c r="OEO238" s="105"/>
      <c r="OEP238" s="105"/>
      <c r="OEQ238" s="105"/>
      <c r="OER238" s="105"/>
      <c r="OES238" s="106"/>
      <c r="OET238" s="107"/>
      <c r="OEU238" s="100"/>
      <c r="OEV238" s="100"/>
      <c r="OEW238" s="100"/>
      <c r="OEX238" s="101"/>
      <c r="OEY238" s="102"/>
      <c r="OEZ238" s="100"/>
      <c r="OFA238" s="103"/>
      <c r="OFB238" s="104"/>
      <c r="OFC238" s="100"/>
      <c r="OFD238" s="105"/>
      <c r="OFE238" s="105"/>
      <c r="OFF238" s="105"/>
      <c r="OFG238" s="105"/>
      <c r="OFH238" s="106"/>
      <c r="OFI238" s="107"/>
      <c r="OFJ238" s="100"/>
      <c r="OFK238" s="100"/>
      <c r="OFL238" s="100"/>
      <c r="OFM238" s="101"/>
      <c r="OFN238" s="102"/>
      <c r="OFO238" s="100"/>
      <c r="OFP238" s="103"/>
      <c r="OFQ238" s="104"/>
      <c r="OFR238" s="100"/>
      <c r="OFS238" s="105"/>
      <c r="OFT238" s="105"/>
      <c r="OFU238" s="105"/>
      <c r="OFV238" s="105"/>
      <c r="OFW238" s="106"/>
      <c r="OFX238" s="107"/>
      <c r="OFY238" s="100"/>
      <c r="OFZ238" s="100"/>
      <c r="OGA238" s="100"/>
      <c r="OGB238" s="101"/>
      <c r="OGC238" s="102"/>
      <c r="OGD238" s="100"/>
      <c r="OGE238" s="103"/>
      <c r="OGF238" s="104"/>
      <c r="OGG238" s="100"/>
      <c r="OGH238" s="105"/>
      <c r="OGI238" s="105"/>
      <c r="OGJ238" s="105"/>
      <c r="OGK238" s="105"/>
      <c r="OGL238" s="106"/>
      <c r="OGM238" s="107"/>
      <c r="OGN238" s="100"/>
      <c r="OGO238" s="100"/>
      <c r="OGP238" s="100"/>
      <c r="OGQ238" s="101"/>
      <c r="OGR238" s="102"/>
      <c r="OGS238" s="100"/>
      <c r="OGT238" s="103"/>
      <c r="OGU238" s="104"/>
      <c r="OGV238" s="100"/>
      <c r="OGW238" s="105"/>
      <c r="OGX238" s="105"/>
      <c r="OGY238" s="105"/>
      <c r="OGZ238" s="105"/>
      <c r="OHA238" s="106"/>
      <c r="OHB238" s="107"/>
      <c r="OHC238" s="100"/>
      <c r="OHD238" s="100"/>
      <c r="OHE238" s="100"/>
      <c r="OHF238" s="101"/>
      <c r="OHG238" s="102"/>
      <c r="OHH238" s="100"/>
      <c r="OHI238" s="103"/>
      <c r="OHJ238" s="104"/>
      <c r="OHK238" s="100"/>
      <c r="OHL238" s="105"/>
      <c r="OHM238" s="105"/>
      <c r="OHN238" s="105"/>
      <c r="OHO238" s="105"/>
      <c r="OHP238" s="106"/>
      <c r="OHQ238" s="107"/>
      <c r="OHR238" s="100"/>
      <c r="OHS238" s="100"/>
      <c r="OHT238" s="100"/>
      <c r="OHU238" s="101"/>
      <c r="OHV238" s="102"/>
      <c r="OHW238" s="100"/>
      <c r="OHX238" s="103"/>
      <c r="OHY238" s="104"/>
      <c r="OHZ238" s="100"/>
      <c r="OIA238" s="105"/>
      <c r="OIB238" s="105"/>
      <c r="OIC238" s="105"/>
      <c r="OID238" s="105"/>
      <c r="OIE238" s="106"/>
      <c r="OIF238" s="107"/>
      <c r="OIG238" s="100"/>
      <c r="OIH238" s="100"/>
      <c r="OII238" s="100"/>
      <c r="OIJ238" s="101"/>
      <c r="OIK238" s="102"/>
      <c r="OIL238" s="100"/>
      <c r="OIM238" s="103"/>
      <c r="OIN238" s="104"/>
      <c r="OIO238" s="100"/>
      <c r="OIP238" s="105"/>
      <c r="OIQ238" s="105"/>
      <c r="OIR238" s="105"/>
      <c r="OIS238" s="105"/>
      <c r="OIT238" s="106"/>
      <c r="OIU238" s="107"/>
      <c r="OIV238" s="100"/>
      <c r="OIW238" s="100"/>
      <c r="OIX238" s="100"/>
      <c r="OIY238" s="101"/>
      <c r="OIZ238" s="102"/>
      <c r="OJA238" s="100"/>
      <c r="OJB238" s="103"/>
      <c r="OJC238" s="104"/>
      <c r="OJD238" s="100"/>
      <c r="OJE238" s="105"/>
      <c r="OJF238" s="105"/>
      <c r="OJG238" s="105"/>
      <c r="OJH238" s="105"/>
      <c r="OJI238" s="106"/>
      <c r="OJJ238" s="107"/>
      <c r="OJK238" s="100"/>
      <c r="OJL238" s="100"/>
      <c r="OJM238" s="100"/>
      <c r="OJN238" s="101"/>
      <c r="OJO238" s="102"/>
      <c r="OJP238" s="100"/>
      <c r="OJQ238" s="103"/>
      <c r="OJR238" s="104"/>
      <c r="OJS238" s="100"/>
      <c r="OJT238" s="105"/>
      <c r="OJU238" s="105"/>
      <c r="OJV238" s="105"/>
      <c r="OJW238" s="105"/>
      <c r="OJX238" s="106"/>
      <c r="OJY238" s="107"/>
      <c r="OJZ238" s="100"/>
      <c r="OKA238" s="100"/>
      <c r="OKB238" s="100"/>
      <c r="OKC238" s="101"/>
      <c r="OKD238" s="102"/>
      <c r="OKE238" s="100"/>
      <c r="OKF238" s="103"/>
      <c r="OKG238" s="104"/>
      <c r="OKH238" s="100"/>
      <c r="OKI238" s="105"/>
      <c r="OKJ238" s="105"/>
      <c r="OKK238" s="105"/>
      <c r="OKL238" s="105"/>
      <c r="OKM238" s="106"/>
      <c r="OKN238" s="107"/>
      <c r="OKO238" s="100"/>
      <c r="OKP238" s="100"/>
      <c r="OKQ238" s="100"/>
      <c r="OKR238" s="101"/>
      <c r="OKS238" s="102"/>
      <c r="OKT238" s="100"/>
      <c r="OKU238" s="103"/>
      <c r="OKV238" s="104"/>
      <c r="OKW238" s="100"/>
      <c r="OKX238" s="105"/>
      <c r="OKY238" s="105"/>
      <c r="OKZ238" s="105"/>
      <c r="OLA238" s="105"/>
      <c r="OLB238" s="106"/>
      <c r="OLC238" s="107"/>
      <c r="OLD238" s="100"/>
      <c r="OLE238" s="100"/>
      <c r="OLF238" s="100"/>
      <c r="OLG238" s="101"/>
      <c r="OLH238" s="102"/>
      <c r="OLI238" s="100"/>
      <c r="OLJ238" s="103"/>
      <c r="OLK238" s="104"/>
      <c r="OLL238" s="100"/>
      <c r="OLM238" s="105"/>
      <c r="OLN238" s="105"/>
      <c r="OLO238" s="105"/>
      <c r="OLP238" s="105"/>
      <c r="OLQ238" s="106"/>
      <c r="OLR238" s="107"/>
      <c r="OLS238" s="100"/>
      <c r="OLT238" s="100"/>
      <c r="OLU238" s="100"/>
      <c r="OLV238" s="101"/>
      <c r="OLW238" s="102"/>
      <c r="OLX238" s="100"/>
      <c r="OLY238" s="103"/>
      <c r="OLZ238" s="104"/>
      <c r="OMA238" s="100"/>
      <c r="OMB238" s="105"/>
      <c r="OMC238" s="105"/>
      <c r="OMD238" s="105"/>
      <c r="OME238" s="105"/>
      <c r="OMF238" s="106"/>
      <c r="OMG238" s="107"/>
      <c r="OMH238" s="100"/>
      <c r="OMI238" s="100"/>
      <c r="OMJ238" s="100"/>
      <c r="OMK238" s="101"/>
      <c r="OML238" s="102"/>
      <c r="OMM238" s="100"/>
      <c r="OMN238" s="103"/>
      <c r="OMO238" s="104"/>
      <c r="OMP238" s="100"/>
      <c r="OMQ238" s="105"/>
      <c r="OMR238" s="105"/>
      <c r="OMS238" s="105"/>
      <c r="OMT238" s="105"/>
      <c r="OMU238" s="106"/>
      <c r="OMV238" s="107"/>
      <c r="OMW238" s="100"/>
      <c r="OMX238" s="100"/>
      <c r="OMY238" s="100"/>
      <c r="OMZ238" s="101"/>
      <c r="ONA238" s="102"/>
      <c r="ONB238" s="100"/>
      <c r="ONC238" s="103"/>
      <c r="OND238" s="104"/>
      <c r="ONE238" s="100"/>
      <c r="ONF238" s="105"/>
      <c r="ONG238" s="105"/>
      <c r="ONH238" s="105"/>
      <c r="ONI238" s="105"/>
      <c r="ONJ238" s="106"/>
      <c r="ONK238" s="107"/>
      <c r="ONL238" s="100"/>
      <c r="ONM238" s="100"/>
      <c r="ONN238" s="100"/>
      <c r="ONO238" s="101"/>
      <c r="ONP238" s="102"/>
      <c r="ONQ238" s="100"/>
      <c r="ONR238" s="103"/>
      <c r="ONS238" s="104"/>
      <c r="ONT238" s="100"/>
      <c r="ONU238" s="105"/>
      <c r="ONV238" s="105"/>
      <c r="ONW238" s="105"/>
      <c r="ONX238" s="105"/>
      <c r="ONY238" s="106"/>
      <c r="ONZ238" s="107"/>
      <c r="OOA238" s="100"/>
      <c r="OOB238" s="100"/>
      <c r="OOC238" s="100"/>
      <c r="OOD238" s="101"/>
      <c r="OOE238" s="102"/>
      <c r="OOF238" s="100"/>
      <c r="OOG238" s="103"/>
      <c r="OOH238" s="104"/>
      <c r="OOI238" s="100"/>
      <c r="OOJ238" s="105"/>
      <c r="OOK238" s="105"/>
      <c r="OOL238" s="105"/>
      <c r="OOM238" s="105"/>
      <c r="OON238" s="106"/>
      <c r="OOO238" s="107"/>
      <c r="OOP238" s="100"/>
      <c r="OOQ238" s="100"/>
      <c r="OOR238" s="100"/>
      <c r="OOS238" s="101"/>
      <c r="OOT238" s="102"/>
      <c r="OOU238" s="100"/>
      <c r="OOV238" s="103"/>
      <c r="OOW238" s="104"/>
      <c r="OOX238" s="100"/>
      <c r="OOY238" s="105"/>
      <c r="OOZ238" s="105"/>
      <c r="OPA238" s="105"/>
      <c r="OPB238" s="105"/>
      <c r="OPC238" s="106"/>
      <c r="OPD238" s="107"/>
      <c r="OPE238" s="100"/>
      <c r="OPF238" s="100"/>
      <c r="OPG238" s="100"/>
      <c r="OPH238" s="101"/>
      <c r="OPI238" s="102"/>
      <c r="OPJ238" s="100"/>
      <c r="OPK238" s="103"/>
      <c r="OPL238" s="104"/>
      <c r="OPM238" s="100"/>
      <c r="OPN238" s="105"/>
      <c r="OPO238" s="105"/>
      <c r="OPP238" s="105"/>
      <c r="OPQ238" s="105"/>
      <c r="OPR238" s="106"/>
      <c r="OPS238" s="107"/>
      <c r="OPT238" s="100"/>
      <c r="OPU238" s="100"/>
      <c r="OPV238" s="100"/>
      <c r="OPW238" s="101"/>
      <c r="OPX238" s="102"/>
      <c r="OPY238" s="100"/>
      <c r="OPZ238" s="103"/>
      <c r="OQA238" s="104"/>
      <c r="OQB238" s="100"/>
      <c r="OQC238" s="105"/>
      <c r="OQD238" s="105"/>
      <c r="OQE238" s="105"/>
      <c r="OQF238" s="105"/>
      <c r="OQG238" s="106"/>
      <c r="OQH238" s="107"/>
      <c r="OQI238" s="100"/>
      <c r="OQJ238" s="100"/>
      <c r="OQK238" s="100"/>
      <c r="OQL238" s="101"/>
      <c r="OQM238" s="102"/>
      <c r="OQN238" s="100"/>
      <c r="OQO238" s="103"/>
      <c r="OQP238" s="104"/>
      <c r="OQQ238" s="100"/>
      <c r="OQR238" s="105"/>
      <c r="OQS238" s="105"/>
      <c r="OQT238" s="105"/>
      <c r="OQU238" s="105"/>
      <c r="OQV238" s="106"/>
      <c r="OQW238" s="107"/>
      <c r="OQX238" s="100"/>
      <c r="OQY238" s="100"/>
      <c r="OQZ238" s="100"/>
      <c r="ORA238" s="101"/>
      <c r="ORB238" s="102"/>
      <c r="ORC238" s="100"/>
      <c r="ORD238" s="103"/>
      <c r="ORE238" s="104"/>
      <c r="ORF238" s="100"/>
      <c r="ORG238" s="105"/>
      <c r="ORH238" s="105"/>
      <c r="ORI238" s="105"/>
      <c r="ORJ238" s="105"/>
      <c r="ORK238" s="106"/>
      <c r="ORL238" s="107"/>
      <c r="ORM238" s="100"/>
      <c r="ORN238" s="100"/>
      <c r="ORO238" s="100"/>
      <c r="ORP238" s="101"/>
      <c r="ORQ238" s="102"/>
      <c r="ORR238" s="100"/>
      <c r="ORS238" s="103"/>
      <c r="ORT238" s="104"/>
      <c r="ORU238" s="100"/>
      <c r="ORV238" s="105"/>
      <c r="ORW238" s="105"/>
      <c r="ORX238" s="105"/>
      <c r="ORY238" s="105"/>
      <c r="ORZ238" s="106"/>
      <c r="OSA238" s="107"/>
      <c r="OSB238" s="100"/>
      <c r="OSC238" s="100"/>
      <c r="OSD238" s="100"/>
      <c r="OSE238" s="101"/>
      <c r="OSF238" s="102"/>
      <c r="OSG238" s="100"/>
      <c r="OSH238" s="103"/>
      <c r="OSI238" s="104"/>
      <c r="OSJ238" s="100"/>
      <c r="OSK238" s="105"/>
      <c r="OSL238" s="105"/>
      <c r="OSM238" s="105"/>
      <c r="OSN238" s="105"/>
      <c r="OSO238" s="106"/>
      <c r="OSP238" s="107"/>
      <c r="OSQ238" s="100"/>
      <c r="OSR238" s="100"/>
      <c r="OSS238" s="100"/>
      <c r="OST238" s="101"/>
      <c r="OSU238" s="102"/>
      <c r="OSV238" s="100"/>
      <c r="OSW238" s="103"/>
      <c r="OSX238" s="104"/>
      <c r="OSY238" s="100"/>
      <c r="OSZ238" s="105"/>
      <c r="OTA238" s="105"/>
      <c r="OTB238" s="105"/>
      <c r="OTC238" s="105"/>
      <c r="OTD238" s="106"/>
      <c r="OTE238" s="107"/>
      <c r="OTF238" s="100"/>
      <c r="OTG238" s="100"/>
      <c r="OTH238" s="100"/>
      <c r="OTI238" s="101"/>
      <c r="OTJ238" s="102"/>
      <c r="OTK238" s="100"/>
      <c r="OTL238" s="103"/>
      <c r="OTM238" s="104"/>
      <c r="OTN238" s="100"/>
      <c r="OTO238" s="105"/>
      <c r="OTP238" s="105"/>
      <c r="OTQ238" s="105"/>
      <c r="OTR238" s="105"/>
      <c r="OTS238" s="106"/>
      <c r="OTT238" s="107"/>
      <c r="OTU238" s="100"/>
      <c r="OTV238" s="100"/>
      <c r="OTW238" s="100"/>
      <c r="OTX238" s="101"/>
      <c r="OTY238" s="102"/>
      <c r="OTZ238" s="100"/>
      <c r="OUA238" s="103"/>
      <c r="OUB238" s="104"/>
      <c r="OUC238" s="100"/>
      <c r="OUD238" s="105"/>
      <c r="OUE238" s="105"/>
      <c r="OUF238" s="105"/>
      <c r="OUG238" s="105"/>
      <c r="OUH238" s="106"/>
      <c r="OUI238" s="107"/>
      <c r="OUJ238" s="100"/>
      <c r="OUK238" s="100"/>
      <c r="OUL238" s="100"/>
      <c r="OUM238" s="101"/>
      <c r="OUN238" s="102"/>
      <c r="OUO238" s="100"/>
      <c r="OUP238" s="103"/>
      <c r="OUQ238" s="104"/>
      <c r="OUR238" s="100"/>
      <c r="OUS238" s="105"/>
      <c r="OUT238" s="105"/>
      <c r="OUU238" s="105"/>
      <c r="OUV238" s="105"/>
      <c r="OUW238" s="106"/>
      <c r="OUX238" s="107"/>
      <c r="OUY238" s="100"/>
      <c r="OUZ238" s="100"/>
      <c r="OVA238" s="100"/>
      <c r="OVB238" s="101"/>
      <c r="OVC238" s="102"/>
      <c r="OVD238" s="100"/>
      <c r="OVE238" s="103"/>
      <c r="OVF238" s="104"/>
      <c r="OVG238" s="100"/>
      <c r="OVH238" s="105"/>
      <c r="OVI238" s="105"/>
      <c r="OVJ238" s="105"/>
      <c r="OVK238" s="105"/>
      <c r="OVL238" s="106"/>
      <c r="OVM238" s="107"/>
      <c r="OVN238" s="100"/>
      <c r="OVO238" s="100"/>
      <c r="OVP238" s="100"/>
      <c r="OVQ238" s="101"/>
      <c r="OVR238" s="102"/>
      <c r="OVS238" s="100"/>
      <c r="OVT238" s="103"/>
      <c r="OVU238" s="104"/>
      <c r="OVV238" s="100"/>
      <c r="OVW238" s="105"/>
      <c r="OVX238" s="105"/>
      <c r="OVY238" s="105"/>
      <c r="OVZ238" s="105"/>
      <c r="OWA238" s="106"/>
      <c r="OWB238" s="107"/>
      <c r="OWC238" s="100"/>
      <c r="OWD238" s="100"/>
      <c r="OWE238" s="100"/>
      <c r="OWF238" s="101"/>
      <c r="OWG238" s="102"/>
      <c r="OWH238" s="100"/>
      <c r="OWI238" s="103"/>
      <c r="OWJ238" s="104"/>
      <c r="OWK238" s="100"/>
      <c r="OWL238" s="105"/>
      <c r="OWM238" s="105"/>
      <c r="OWN238" s="105"/>
      <c r="OWO238" s="105"/>
      <c r="OWP238" s="106"/>
      <c r="OWQ238" s="107"/>
      <c r="OWR238" s="100"/>
      <c r="OWS238" s="100"/>
      <c r="OWT238" s="100"/>
      <c r="OWU238" s="101"/>
      <c r="OWV238" s="102"/>
      <c r="OWW238" s="100"/>
      <c r="OWX238" s="103"/>
      <c r="OWY238" s="104"/>
      <c r="OWZ238" s="100"/>
      <c r="OXA238" s="105"/>
      <c r="OXB238" s="105"/>
      <c r="OXC238" s="105"/>
      <c r="OXD238" s="105"/>
      <c r="OXE238" s="106"/>
      <c r="OXF238" s="107"/>
      <c r="OXG238" s="100"/>
      <c r="OXH238" s="100"/>
      <c r="OXI238" s="100"/>
      <c r="OXJ238" s="101"/>
      <c r="OXK238" s="102"/>
      <c r="OXL238" s="100"/>
      <c r="OXM238" s="103"/>
      <c r="OXN238" s="104"/>
      <c r="OXO238" s="100"/>
      <c r="OXP238" s="105"/>
      <c r="OXQ238" s="105"/>
      <c r="OXR238" s="105"/>
      <c r="OXS238" s="105"/>
      <c r="OXT238" s="106"/>
      <c r="OXU238" s="107"/>
      <c r="OXV238" s="100"/>
      <c r="OXW238" s="100"/>
      <c r="OXX238" s="100"/>
      <c r="OXY238" s="101"/>
      <c r="OXZ238" s="102"/>
      <c r="OYA238" s="100"/>
      <c r="OYB238" s="103"/>
      <c r="OYC238" s="104"/>
      <c r="OYD238" s="100"/>
      <c r="OYE238" s="105"/>
      <c r="OYF238" s="105"/>
      <c r="OYG238" s="105"/>
      <c r="OYH238" s="105"/>
      <c r="OYI238" s="106"/>
      <c r="OYJ238" s="107"/>
      <c r="OYK238" s="100"/>
      <c r="OYL238" s="100"/>
      <c r="OYM238" s="100"/>
      <c r="OYN238" s="101"/>
      <c r="OYO238" s="102"/>
      <c r="OYP238" s="100"/>
      <c r="OYQ238" s="103"/>
      <c r="OYR238" s="104"/>
      <c r="OYS238" s="100"/>
      <c r="OYT238" s="105"/>
      <c r="OYU238" s="105"/>
      <c r="OYV238" s="105"/>
      <c r="OYW238" s="105"/>
      <c r="OYX238" s="106"/>
      <c r="OYY238" s="107"/>
      <c r="OYZ238" s="100"/>
      <c r="OZA238" s="100"/>
      <c r="OZB238" s="100"/>
      <c r="OZC238" s="101"/>
      <c r="OZD238" s="102"/>
      <c r="OZE238" s="100"/>
      <c r="OZF238" s="103"/>
      <c r="OZG238" s="104"/>
      <c r="OZH238" s="100"/>
      <c r="OZI238" s="105"/>
      <c r="OZJ238" s="105"/>
      <c r="OZK238" s="105"/>
      <c r="OZL238" s="105"/>
      <c r="OZM238" s="106"/>
      <c r="OZN238" s="107"/>
      <c r="OZO238" s="100"/>
      <c r="OZP238" s="100"/>
      <c r="OZQ238" s="100"/>
      <c r="OZR238" s="101"/>
      <c r="OZS238" s="102"/>
      <c r="OZT238" s="100"/>
      <c r="OZU238" s="103"/>
      <c r="OZV238" s="104"/>
      <c r="OZW238" s="100"/>
      <c r="OZX238" s="105"/>
      <c r="OZY238" s="105"/>
      <c r="OZZ238" s="105"/>
      <c r="PAA238" s="105"/>
      <c r="PAB238" s="106"/>
      <c r="PAC238" s="107"/>
      <c r="PAD238" s="100"/>
      <c r="PAE238" s="100"/>
      <c r="PAF238" s="100"/>
      <c r="PAG238" s="101"/>
      <c r="PAH238" s="102"/>
      <c r="PAI238" s="100"/>
      <c r="PAJ238" s="103"/>
      <c r="PAK238" s="104"/>
      <c r="PAL238" s="100"/>
      <c r="PAM238" s="105"/>
      <c r="PAN238" s="105"/>
      <c r="PAO238" s="105"/>
      <c r="PAP238" s="105"/>
      <c r="PAQ238" s="106"/>
      <c r="PAR238" s="107"/>
      <c r="PAS238" s="100"/>
      <c r="PAT238" s="100"/>
      <c r="PAU238" s="100"/>
      <c r="PAV238" s="101"/>
      <c r="PAW238" s="102"/>
      <c r="PAX238" s="100"/>
      <c r="PAY238" s="103"/>
      <c r="PAZ238" s="104"/>
      <c r="PBA238" s="100"/>
      <c r="PBB238" s="105"/>
      <c r="PBC238" s="105"/>
      <c r="PBD238" s="105"/>
      <c r="PBE238" s="105"/>
      <c r="PBF238" s="106"/>
      <c r="PBG238" s="107"/>
      <c r="PBH238" s="100"/>
      <c r="PBI238" s="100"/>
      <c r="PBJ238" s="100"/>
      <c r="PBK238" s="101"/>
      <c r="PBL238" s="102"/>
      <c r="PBM238" s="100"/>
      <c r="PBN238" s="103"/>
      <c r="PBO238" s="104"/>
      <c r="PBP238" s="100"/>
      <c r="PBQ238" s="105"/>
      <c r="PBR238" s="105"/>
      <c r="PBS238" s="105"/>
      <c r="PBT238" s="105"/>
      <c r="PBU238" s="106"/>
      <c r="PBV238" s="107"/>
      <c r="PBW238" s="100"/>
      <c r="PBX238" s="100"/>
      <c r="PBY238" s="100"/>
      <c r="PBZ238" s="101"/>
      <c r="PCA238" s="102"/>
      <c r="PCB238" s="100"/>
      <c r="PCC238" s="103"/>
      <c r="PCD238" s="104"/>
      <c r="PCE238" s="100"/>
      <c r="PCF238" s="105"/>
      <c r="PCG238" s="105"/>
      <c r="PCH238" s="105"/>
      <c r="PCI238" s="105"/>
      <c r="PCJ238" s="106"/>
      <c r="PCK238" s="107"/>
      <c r="PCL238" s="100"/>
      <c r="PCM238" s="100"/>
      <c r="PCN238" s="100"/>
      <c r="PCO238" s="101"/>
      <c r="PCP238" s="102"/>
      <c r="PCQ238" s="100"/>
      <c r="PCR238" s="103"/>
      <c r="PCS238" s="104"/>
      <c r="PCT238" s="100"/>
      <c r="PCU238" s="105"/>
      <c r="PCV238" s="105"/>
      <c r="PCW238" s="105"/>
      <c r="PCX238" s="105"/>
      <c r="PCY238" s="106"/>
      <c r="PCZ238" s="107"/>
      <c r="PDA238" s="100"/>
      <c r="PDB238" s="100"/>
      <c r="PDC238" s="100"/>
      <c r="PDD238" s="101"/>
      <c r="PDE238" s="102"/>
      <c r="PDF238" s="100"/>
      <c r="PDG238" s="103"/>
      <c r="PDH238" s="104"/>
      <c r="PDI238" s="100"/>
      <c r="PDJ238" s="105"/>
      <c r="PDK238" s="105"/>
      <c r="PDL238" s="105"/>
      <c r="PDM238" s="105"/>
      <c r="PDN238" s="106"/>
      <c r="PDO238" s="107"/>
      <c r="PDP238" s="100"/>
      <c r="PDQ238" s="100"/>
      <c r="PDR238" s="100"/>
      <c r="PDS238" s="101"/>
      <c r="PDT238" s="102"/>
      <c r="PDU238" s="100"/>
      <c r="PDV238" s="103"/>
      <c r="PDW238" s="104"/>
      <c r="PDX238" s="100"/>
      <c r="PDY238" s="105"/>
      <c r="PDZ238" s="105"/>
      <c r="PEA238" s="105"/>
      <c r="PEB238" s="105"/>
      <c r="PEC238" s="106"/>
      <c r="PED238" s="107"/>
      <c r="PEE238" s="100"/>
      <c r="PEF238" s="100"/>
      <c r="PEG238" s="100"/>
      <c r="PEH238" s="101"/>
      <c r="PEI238" s="102"/>
      <c r="PEJ238" s="100"/>
      <c r="PEK238" s="103"/>
      <c r="PEL238" s="104"/>
      <c r="PEM238" s="100"/>
      <c r="PEN238" s="105"/>
      <c r="PEO238" s="105"/>
      <c r="PEP238" s="105"/>
      <c r="PEQ238" s="105"/>
      <c r="PER238" s="106"/>
      <c r="PES238" s="107"/>
      <c r="PET238" s="100"/>
      <c r="PEU238" s="100"/>
      <c r="PEV238" s="100"/>
      <c r="PEW238" s="101"/>
      <c r="PEX238" s="102"/>
      <c r="PEY238" s="100"/>
      <c r="PEZ238" s="103"/>
      <c r="PFA238" s="104"/>
      <c r="PFB238" s="100"/>
      <c r="PFC238" s="105"/>
      <c r="PFD238" s="105"/>
      <c r="PFE238" s="105"/>
      <c r="PFF238" s="105"/>
      <c r="PFG238" s="106"/>
      <c r="PFH238" s="107"/>
      <c r="PFI238" s="100"/>
      <c r="PFJ238" s="100"/>
      <c r="PFK238" s="100"/>
      <c r="PFL238" s="101"/>
      <c r="PFM238" s="102"/>
      <c r="PFN238" s="100"/>
      <c r="PFO238" s="103"/>
      <c r="PFP238" s="104"/>
      <c r="PFQ238" s="100"/>
      <c r="PFR238" s="105"/>
      <c r="PFS238" s="105"/>
      <c r="PFT238" s="105"/>
      <c r="PFU238" s="105"/>
      <c r="PFV238" s="106"/>
      <c r="PFW238" s="107"/>
      <c r="PFX238" s="100"/>
      <c r="PFY238" s="100"/>
      <c r="PFZ238" s="100"/>
      <c r="PGA238" s="101"/>
      <c r="PGB238" s="102"/>
      <c r="PGC238" s="100"/>
      <c r="PGD238" s="103"/>
      <c r="PGE238" s="104"/>
      <c r="PGF238" s="100"/>
      <c r="PGG238" s="105"/>
      <c r="PGH238" s="105"/>
      <c r="PGI238" s="105"/>
      <c r="PGJ238" s="105"/>
      <c r="PGK238" s="106"/>
      <c r="PGL238" s="107"/>
      <c r="PGM238" s="100"/>
      <c r="PGN238" s="100"/>
      <c r="PGO238" s="100"/>
      <c r="PGP238" s="101"/>
      <c r="PGQ238" s="102"/>
      <c r="PGR238" s="100"/>
      <c r="PGS238" s="103"/>
      <c r="PGT238" s="104"/>
      <c r="PGU238" s="100"/>
      <c r="PGV238" s="105"/>
      <c r="PGW238" s="105"/>
      <c r="PGX238" s="105"/>
      <c r="PGY238" s="105"/>
      <c r="PGZ238" s="106"/>
      <c r="PHA238" s="107"/>
      <c r="PHB238" s="100"/>
      <c r="PHC238" s="100"/>
      <c r="PHD238" s="100"/>
      <c r="PHE238" s="101"/>
      <c r="PHF238" s="102"/>
      <c r="PHG238" s="100"/>
      <c r="PHH238" s="103"/>
      <c r="PHI238" s="104"/>
      <c r="PHJ238" s="100"/>
      <c r="PHK238" s="105"/>
      <c r="PHL238" s="105"/>
      <c r="PHM238" s="105"/>
      <c r="PHN238" s="105"/>
      <c r="PHO238" s="106"/>
      <c r="PHP238" s="107"/>
      <c r="PHQ238" s="100"/>
      <c r="PHR238" s="100"/>
      <c r="PHS238" s="100"/>
      <c r="PHT238" s="101"/>
      <c r="PHU238" s="102"/>
      <c r="PHV238" s="100"/>
      <c r="PHW238" s="103"/>
      <c r="PHX238" s="104"/>
      <c r="PHY238" s="100"/>
      <c r="PHZ238" s="105"/>
      <c r="PIA238" s="105"/>
      <c r="PIB238" s="105"/>
      <c r="PIC238" s="105"/>
      <c r="PID238" s="106"/>
      <c r="PIE238" s="107"/>
      <c r="PIF238" s="100"/>
      <c r="PIG238" s="100"/>
      <c r="PIH238" s="100"/>
      <c r="PII238" s="101"/>
      <c r="PIJ238" s="102"/>
      <c r="PIK238" s="100"/>
      <c r="PIL238" s="103"/>
      <c r="PIM238" s="104"/>
      <c r="PIN238" s="100"/>
      <c r="PIO238" s="105"/>
      <c r="PIP238" s="105"/>
      <c r="PIQ238" s="105"/>
      <c r="PIR238" s="105"/>
      <c r="PIS238" s="106"/>
      <c r="PIT238" s="107"/>
      <c r="PIU238" s="100"/>
      <c r="PIV238" s="100"/>
      <c r="PIW238" s="100"/>
      <c r="PIX238" s="101"/>
      <c r="PIY238" s="102"/>
      <c r="PIZ238" s="100"/>
      <c r="PJA238" s="103"/>
      <c r="PJB238" s="104"/>
      <c r="PJC238" s="100"/>
      <c r="PJD238" s="105"/>
      <c r="PJE238" s="105"/>
      <c r="PJF238" s="105"/>
      <c r="PJG238" s="105"/>
      <c r="PJH238" s="106"/>
      <c r="PJI238" s="107"/>
      <c r="PJJ238" s="100"/>
      <c r="PJK238" s="100"/>
      <c r="PJL238" s="100"/>
      <c r="PJM238" s="101"/>
      <c r="PJN238" s="102"/>
      <c r="PJO238" s="100"/>
      <c r="PJP238" s="103"/>
      <c r="PJQ238" s="104"/>
      <c r="PJR238" s="100"/>
      <c r="PJS238" s="105"/>
      <c r="PJT238" s="105"/>
      <c r="PJU238" s="105"/>
      <c r="PJV238" s="105"/>
      <c r="PJW238" s="106"/>
      <c r="PJX238" s="107"/>
      <c r="PJY238" s="100"/>
      <c r="PJZ238" s="100"/>
      <c r="PKA238" s="100"/>
      <c r="PKB238" s="101"/>
      <c r="PKC238" s="102"/>
      <c r="PKD238" s="100"/>
      <c r="PKE238" s="103"/>
      <c r="PKF238" s="104"/>
      <c r="PKG238" s="100"/>
      <c r="PKH238" s="105"/>
      <c r="PKI238" s="105"/>
      <c r="PKJ238" s="105"/>
      <c r="PKK238" s="105"/>
      <c r="PKL238" s="106"/>
      <c r="PKM238" s="107"/>
      <c r="PKN238" s="100"/>
      <c r="PKO238" s="100"/>
      <c r="PKP238" s="100"/>
      <c r="PKQ238" s="101"/>
      <c r="PKR238" s="102"/>
      <c r="PKS238" s="100"/>
      <c r="PKT238" s="103"/>
      <c r="PKU238" s="104"/>
      <c r="PKV238" s="100"/>
      <c r="PKW238" s="105"/>
      <c r="PKX238" s="105"/>
      <c r="PKY238" s="105"/>
      <c r="PKZ238" s="105"/>
      <c r="PLA238" s="106"/>
      <c r="PLB238" s="107"/>
      <c r="PLC238" s="100"/>
      <c r="PLD238" s="100"/>
      <c r="PLE238" s="100"/>
      <c r="PLF238" s="101"/>
      <c r="PLG238" s="102"/>
      <c r="PLH238" s="100"/>
      <c r="PLI238" s="103"/>
      <c r="PLJ238" s="104"/>
      <c r="PLK238" s="100"/>
      <c r="PLL238" s="105"/>
      <c r="PLM238" s="105"/>
      <c r="PLN238" s="105"/>
      <c r="PLO238" s="105"/>
      <c r="PLP238" s="106"/>
      <c r="PLQ238" s="107"/>
      <c r="PLR238" s="100"/>
      <c r="PLS238" s="100"/>
      <c r="PLT238" s="100"/>
      <c r="PLU238" s="101"/>
      <c r="PLV238" s="102"/>
      <c r="PLW238" s="100"/>
      <c r="PLX238" s="103"/>
      <c r="PLY238" s="104"/>
      <c r="PLZ238" s="100"/>
      <c r="PMA238" s="105"/>
      <c r="PMB238" s="105"/>
      <c r="PMC238" s="105"/>
      <c r="PMD238" s="105"/>
      <c r="PME238" s="106"/>
      <c r="PMF238" s="107"/>
      <c r="PMG238" s="100"/>
      <c r="PMH238" s="100"/>
      <c r="PMI238" s="100"/>
      <c r="PMJ238" s="101"/>
      <c r="PMK238" s="102"/>
      <c r="PML238" s="100"/>
      <c r="PMM238" s="103"/>
      <c r="PMN238" s="104"/>
      <c r="PMO238" s="100"/>
      <c r="PMP238" s="105"/>
      <c r="PMQ238" s="105"/>
      <c r="PMR238" s="105"/>
      <c r="PMS238" s="105"/>
      <c r="PMT238" s="106"/>
      <c r="PMU238" s="107"/>
      <c r="PMV238" s="100"/>
      <c r="PMW238" s="100"/>
      <c r="PMX238" s="100"/>
      <c r="PMY238" s="101"/>
      <c r="PMZ238" s="102"/>
      <c r="PNA238" s="100"/>
      <c r="PNB238" s="103"/>
      <c r="PNC238" s="104"/>
      <c r="PND238" s="100"/>
      <c r="PNE238" s="105"/>
      <c r="PNF238" s="105"/>
      <c r="PNG238" s="105"/>
      <c r="PNH238" s="105"/>
      <c r="PNI238" s="106"/>
      <c r="PNJ238" s="107"/>
      <c r="PNK238" s="100"/>
      <c r="PNL238" s="100"/>
      <c r="PNM238" s="100"/>
      <c r="PNN238" s="101"/>
      <c r="PNO238" s="102"/>
      <c r="PNP238" s="100"/>
      <c r="PNQ238" s="103"/>
      <c r="PNR238" s="104"/>
      <c r="PNS238" s="100"/>
      <c r="PNT238" s="105"/>
      <c r="PNU238" s="105"/>
      <c r="PNV238" s="105"/>
      <c r="PNW238" s="105"/>
      <c r="PNX238" s="106"/>
      <c r="PNY238" s="107"/>
      <c r="PNZ238" s="100"/>
      <c r="POA238" s="100"/>
      <c r="POB238" s="100"/>
      <c r="POC238" s="101"/>
      <c r="POD238" s="102"/>
      <c r="POE238" s="100"/>
      <c r="POF238" s="103"/>
      <c r="POG238" s="104"/>
      <c r="POH238" s="100"/>
      <c r="POI238" s="105"/>
      <c r="POJ238" s="105"/>
      <c r="POK238" s="105"/>
      <c r="POL238" s="105"/>
      <c r="POM238" s="106"/>
      <c r="PON238" s="107"/>
      <c r="POO238" s="100"/>
      <c r="POP238" s="100"/>
      <c r="POQ238" s="100"/>
      <c r="POR238" s="101"/>
      <c r="POS238" s="102"/>
      <c r="POT238" s="100"/>
      <c r="POU238" s="103"/>
      <c r="POV238" s="104"/>
      <c r="POW238" s="100"/>
      <c r="POX238" s="105"/>
      <c r="POY238" s="105"/>
      <c r="POZ238" s="105"/>
      <c r="PPA238" s="105"/>
      <c r="PPB238" s="106"/>
      <c r="PPC238" s="107"/>
      <c r="PPD238" s="100"/>
      <c r="PPE238" s="100"/>
      <c r="PPF238" s="100"/>
      <c r="PPG238" s="101"/>
      <c r="PPH238" s="102"/>
      <c r="PPI238" s="100"/>
      <c r="PPJ238" s="103"/>
      <c r="PPK238" s="104"/>
      <c r="PPL238" s="100"/>
      <c r="PPM238" s="105"/>
      <c r="PPN238" s="105"/>
      <c r="PPO238" s="105"/>
      <c r="PPP238" s="105"/>
      <c r="PPQ238" s="106"/>
      <c r="PPR238" s="107"/>
      <c r="PPS238" s="100"/>
      <c r="PPT238" s="100"/>
      <c r="PPU238" s="100"/>
      <c r="PPV238" s="101"/>
      <c r="PPW238" s="102"/>
      <c r="PPX238" s="100"/>
      <c r="PPY238" s="103"/>
      <c r="PPZ238" s="104"/>
      <c r="PQA238" s="100"/>
      <c r="PQB238" s="105"/>
      <c r="PQC238" s="105"/>
      <c r="PQD238" s="105"/>
      <c r="PQE238" s="105"/>
      <c r="PQF238" s="106"/>
      <c r="PQG238" s="107"/>
      <c r="PQH238" s="100"/>
      <c r="PQI238" s="100"/>
      <c r="PQJ238" s="100"/>
      <c r="PQK238" s="101"/>
      <c r="PQL238" s="102"/>
      <c r="PQM238" s="100"/>
      <c r="PQN238" s="103"/>
      <c r="PQO238" s="104"/>
      <c r="PQP238" s="100"/>
      <c r="PQQ238" s="105"/>
      <c r="PQR238" s="105"/>
      <c r="PQS238" s="105"/>
      <c r="PQT238" s="105"/>
      <c r="PQU238" s="106"/>
      <c r="PQV238" s="107"/>
      <c r="PQW238" s="100"/>
      <c r="PQX238" s="100"/>
      <c r="PQY238" s="100"/>
      <c r="PQZ238" s="101"/>
      <c r="PRA238" s="102"/>
      <c r="PRB238" s="100"/>
      <c r="PRC238" s="103"/>
      <c r="PRD238" s="104"/>
      <c r="PRE238" s="100"/>
      <c r="PRF238" s="105"/>
      <c r="PRG238" s="105"/>
      <c r="PRH238" s="105"/>
      <c r="PRI238" s="105"/>
      <c r="PRJ238" s="106"/>
      <c r="PRK238" s="107"/>
      <c r="PRL238" s="100"/>
      <c r="PRM238" s="100"/>
      <c r="PRN238" s="100"/>
      <c r="PRO238" s="101"/>
      <c r="PRP238" s="102"/>
      <c r="PRQ238" s="100"/>
      <c r="PRR238" s="103"/>
      <c r="PRS238" s="104"/>
      <c r="PRT238" s="100"/>
      <c r="PRU238" s="105"/>
      <c r="PRV238" s="105"/>
      <c r="PRW238" s="105"/>
      <c r="PRX238" s="105"/>
      <c r="PRY238" s="106"/>
      <c r="PRZ238" s="107"/>
      <c r="PSA238" s="100"/>
      <c r="PSB238" s="100"/>
      <c r="PSC238" s="100"/>
      <c r="PSD238" s="101"/>
      <c r="PSE238" s="102"/>
      <c r="PSF238" s="100"/>
      <c r="PSG238" s="103"/>
      <c r="PSH238" s="104"/>
      <c r="PSI238" s="100"/>
      <c r="PSJ238" s="105"/>
      <c r="PSK238" s="105"/>
      <c r="PSL238" s="105"/>
      <c r="PSM238" s="105"/>
      <c r="PSN238" s="106"/>
      <c r="PSO238" s="107"/>
      <c r="PSP238" s="100"/>
      <c r="PSQ238" s="100"/>
      <c r="PSR238" s="100"/>
      <c r="PSS238" s="101"/>
      <c r="PST238" s="102"/>
      <c r="PSU238" s="100"/>
      <c r="PSV238" s="103"/>
      <c r="PSW238" s="104"/>
      <c r="PSX238" s="100"/>
      <c r="PSY238" s="105"/>
      <c r="PSZ238" s="105"/>
      <c r="PTA238" s="105"/>
      <c r="PTB238" s="105"/>
      <c r="PTC238" s="106"/>
      <c r="PTD238" s="107"/>
      <c r="PTE238" s="100"/>
      <c r="PTF238" s="100"/>
      <c r="PTG238" s="100"/>
      <c r="PTH238" s="101"/>
      <c r="PTI238" s="102"/>
      <c r="PTJ238" s="100"/>
      <c r="PTK238" s="103"/>
      <c r="PTL238" s="104"/>
      <c r="PTM238" s="100"/>
      <c r="PTN238" s="105"/>
      <c r="PTO238" s="105"/>
      <c r="PTP238" s="105"/>
      <c r="PTQ238" s="105"/>
      <c r="PTR238" s="106"/>
      <c r="PTS238" s="107"/>
      <c r="PTT238" s="100"/>
      <c r="PTU238" s="100"/>
      <c r="PTV238" s="100"/>
      <c r="PTW238" s="101"/>
      <c r="PTX238" s="102"/>
      <c r="PTY238" s="100"/>
      <c r="PTZ238" s="103"/>
      <c r="PUA238" s="104"/>
      <c r="PUB238" s="100"/>
      <c r="PUC238" s="105"/>
      <c r="PUD238" s="105"/>
      <c r="PUE238" s="105"/>
      <c r="PUF238" s="105"/>
      <c r="PUG238" s="106"/>
      <c r="PUH238" s="107"/>
      <c r="PUI238" s="100"/>
      <c r="PUJ238" s="100"/>
      <c r="PUK238" s="100"/>
      <c r="PUL238" s="101"/>
      <c r="PUM238" s="102"/>
      <c r="PUN238" s="100"/>
      <c r="PUO238" s="103"/>
      <c r="PUP238" s="104"/>
      <c r="PUQ238" s="100"/>
      <c r="PUR238" s="105"/>
      <c r="PUS238" s="105"/>
      <c r="PUT238" s="105"/>
      <c r="PUU238" s="105"/>
      <c r="PUV238" s="106"/>
      <c r="PUW238" s="107"/>
      <c r="PUX238" s="100"/>
      <c r="PUY238" s="100"/>
      <c r="PUZ238" s="100"/>
      <c r="PVA238" s="101"/>
      <c r="PVB238" s="102"/>
      <c r="PVC238" s="100"/>
      <c r="PVD238" s="103"/>
      <c r="PVE238" s="104"/>
      <c r="PVF238" s="100"/>
      <c r="PVG238" s="105"/>
      <c r="PVH238" s="105"/>
      <c r="PVI238" s="105"/>
      <c r="PVJ238" s="105"/>
      <c r="PVK238" s="106"/>
      <c r="PVL238" s="107"/>
      <c r="PVM238" s="100"/>
      <c r="PVN238" s="100"/>
      <c r="PVO238" s="100"/>
      <c r="PVP238" s="101"/>
      <c r="PVQ238" s="102"/>
      <c r="PVR238" s="100"/>
      <c r="PVS238" s="103"/>
      <c r="PVT238" s="104"/>
      <c r="PVU238" s="100"/>
      <c r="PVV238" s="105"/>
      <c r="PVW238" s="105"/>
      <c r="PVX238" s="105"/>
      <c r="PVY238" s="105"/>
      <c r="PVZ238" s="106"/>
      <c r="PWA238" s="107"/>
      <c r="PWB238" s="100"/>
      <c r="PWC238" s="100"/>
      <c r="PWD238" s="100"/>
      <c r="PWE238" s="101"/>
      <c r="PWF238" s="102"/>
      <c r="PWG238" s="100"/>
      <c r="PWH238" s="103"/>
      <c r="PWI238" s="104"/>
      <c r="PWJ238" s="100"/>
      <c r="PWK238" s="105"/>
      <c r="PWL238" s="105"/>
      <c r="PWM238" s="105"/>
      <c r="PWN238" s="105"/>
      <c r="PWO238" s="106"/>
      <c r="PWP238" s="107"/>
      <c r="PWQ238" s="100"/>
      <c r="PWR238" s="100"/>
      <c r="PWS238" s="100"/>
      <c r="PWT238" s="101"/>
      <c r="PWU238" s="102"/>
      <c r="PWV238" s="100"/>
      <c r="PWW238" s="103"/>
      <c r="PWX238" s="104"/>
      <c r="PWY238" s="100"/>
      <c r="PWZ238" s="105"/>
      <c r="PXA238" s="105"/>
      <c r="PXB238" s="105"/>
      <c r="PXC238" s="105"/>
      <c r="PXD238" s="106"/>
      <c r="PXE238" s="107"/>
      <c r="PXF238" s="100"/>
      <c r="PXG238" s="100"/>
      <c r="PXH238" s="100"/>
      <c r="PXI238" s="101"/>
      <c r="PXJ238" s="102"/>
      <c r="PXK238" s="100"/>
      <c r="PXL238" s="103"/>
      <c r="PXM238" s="104"/>
      <c r="PXN238" s="100"/>
      <c r="PXO238" s="105"/>
      <c r="PXP238" s="105"/>
      <c r="PXQ238" s="105"/>
      <c r="PXR238" s="105"/>
      <c r="PXS238" s="106"/>
      <c r="PXT238" s="107"/>
      <c r="PXU238" s="100"/>
      <c r="PXV238" s="100"/>
      <c r="PXW238" s="100"/>
      <c r="PXX238" s="101"/>
      <c r="PXY238" s="102"/>
      <c r="PXZ238" s="100"/>
      <c r="PYA238" s="103"/>
      <c r="PYB238" s="104"/>
      <c r="PYC238" s="100"/>
      <c r="PYD238" s="105"/>
      <c r="PYE238" s="105"/>
      <c r="PYF238" s="105"/>
      <c r="PYG238" s="105"/>
      <c r="PYH238" s="106"/>
      <c r="PYI238" s="107"/>
      <c r="PYJ238" s="100"/>
      <c r="PYK238" s="100"/>
      <c r="PYL238" s="100"/>
      <c r="PYM238" s="101"/>
      <c r="PYN238" s="102"/>
      <c r="PYO238" s="100"/>
      <c r="PYP238" s="103"/>
      <c r="PYQ238" s="104"/>
      <c r="PYR238" s="100"/>
      <c r="PYS238" s="105"/>
      <c r="PYT238" s="105"/>
      <c r="PYU238" s="105"/>
      <c r="PYV238" s="105"/>
      <c r="PYW238" s="106"/>
      <c r="PYX238" s="107"/>
      <c r="PYY238" s="100"/>
      <c r="PYZ238" s="100"/>
      <c r="PZA238" s="100"/>
      <c r="PZB238" s="101"/>
      <c r="PZC238" s="102"/>
      <c r="PZD238" s="100"/>
      <c r="PZE238" s="103"/>
      <c r="PZF238" s="104"/>
      <c r="PZG238" s="100"/>
      <c r="PZH238" s="105"/>
      <c r="PZI238" s="105"/>
      <c r="PZJ238" s="105"/>
      <c r="PZK238" s="105"/>
      <c r="PZL238" s="106"/>
      <c r="PZM238" s="107"/>
      <c r="PZN238" s="100"/>
      <c r="PZO238" s="100"/>
      <c r="PZP238" s="100"/>
      <c r="PZQ238" s="101"/>
      <c r="PZR238" s="102"/>
      <c r="PZS238" s="100"/>
      <c r="PZT238" s="103"/>
      <c r="PZU238" s="104"/>
      <c r="PZV238" s="100"/>
      <c r="PZW238" s="105"/>
      <c r="PZX238" s="105"/>
      <c r="PZY238" s="105"/>
      <c r="PZZ238" s="105"/>
      <c r="QAA238" s="106"/>
      <c r="QAB238" s="107"/>
      <c r="QAC238" s="100"/>
      <c r="QAD238" s="100"/>
      <c r="QAE238" s="100"/>
      <c r="QAF238" s="101"/>
      <c r="QAG238" s="102"/>
      <c r="QAH238" s="100"/>
      <c r="QAI238" s="103"/>
      <c r="QAJ238" s="104"/>
      <c r="QAK238" s="100"/>
      <c r="QAL238" s="105"/>
      <c r="QAM238" s="105"/>
      <c r="QAN238" s="105"/>
      <c r="QAO238" s="105"/>
      <c r="QAP238" s="106"/>
      <c r="QAQ238" s="107"/>
      <c r="QAR238" s="100"/>
      <c r="QAS238" s="100"/>
      <c r="QAT238" s="100"/>
      <c r="QAU238" s="101"/>
      <c r="QAV238" s="102"/>
      <c r="QAW238" s="100"/>
      <c r="QAX238" s="103"/>
      <c r="QAY238" s="104"/>
      <c r="QAZ238" s="100"/>
      <c r="QBA238" s="105"/>
      <c r="QBB238" s="105"/>
      <c r="QBC238" s="105"/>
      <c r="QBD238" s="105"/>
      <c r="QBE238" s="106"/>
      <c r="QBF238" s="107"/>
      <c r="QBG238" s="100"/>
      <c r="QBH238" s="100"/>
      <c r="QBI238" s="100"/>
      <c r="QBJ238" s="101"/>
      <c r="QBK238" s="102"/>
      <c r="QBL238" s="100"/>
      <c r="QBM238" s="103"/>
      <c r="QBN238" s="104"/>
      <c r="QBO238" s="100"/>
      <c r="QBP238" s="105"/>
      <c r="QBQ238" s="105"/>
      <c r="QBR238" s="105"/>
      <c r="QBS238" s="105"/>
      <c r="QBT238" s="106"/>
      <c r="QBU238" s="107"/>
      <c r="QBV238" s="100"/>
      <c r="QBW238" s="100"/>
      <c r="QBX238" s="100"/>
      <c r="QBY238" s="101"/>
      <c r="QBZ238" s="102"/>
      <c r="QCA238" s="100"/>
      <c r="QCB238" s="103"/>
      <c r="QCC238" s="104"/>
      <c r="QCD238" s="100"/>
      <c r="QCE238" s="105"/>
      <c r="QCF238" s="105"/>
      <c r="QCG238" s="105"/>
      <c r="QCH238" s="105"/>
      <c r="QCI238" s="106"/>
      <c r="QCJ238" s="107"/>
      <c r="QCK238" s="100"/>
      <c r="QCL238" s="100"/>
      <c r="QCM238" s="100"/>
      <c r="QCN238" s="101"/>
      <c r="QCO238" s="102"/>
      <c r="QCP238" s="100"/>
      <c r="QCQ238" s="103"/>
      <c r="QCR238" s="104"/>
      <c r="QCS238" s="100"/>
      <c r="QCT238" s="105"/>
      <c r="QCU238" s="105"/>
      <c r="QCV238" s="105"/>
      <c r="QCW238" s="105"/>
      <c r="QCX238" s="106"/>
      <c r="QCY238" s="107"/>
      <c r="QCZ238" s="100"/>
      <c r="QDA238" s="100"/>
      <c r="QDB238" s="100"/>
      <c r="QDC238" s="101"/>
      <c r="QDD238" s="102"/>
      <c r="QDE238" s="100"/>
      <c r="QDF238" s="103"/>
      <c r="QDG238" s="104"/>
      <c r="QDH238" s="100"/>
      <c r="QDI238" s="105"/>
      <c r="QDJ238" s="105"/>
      <c r="QDK238" s="105"/>
      <c r="QDL238" s="105"/>
      <c r="QDM238" s="106"/>
      <c r="QDN238" s="107"/>
      <c r="QDO238" s="100"/>
      <c r="QDP238" s="100"/>
      <c r="QDQ238" s="100"/>
      <c r="QDR238" s="101"/>
      <c r="QDS238" s="102"/>
      <c r="QDT238" s="100"/>
      <c r="QDU238" s="103"/>
      <c r="QDV238" s="104"/>
      <c r="QDW238" s="100"/>
      <c r="QDX238" s="105"/>
      <c r="QDY238" s="105"/>
      <c r="QDZ238" s="105"/>
      <c r="QEA238" s="105"/>
      <c r="QEB238" s="106"/>
      <c r="QEC238" s="107"/>
      <c r="QED238" s="100"/>
      <c r="QEE238" s="100"/>
      <c r="QEF238" s="100"/>
      <c r="QEG238" s="101"/>
      <c r="QEH238" s="102"/>
      <c r="QEI238" s="100"/>
      <c r="QEJ238" s="103"/>
      <c r="QEK238" s="104"/>
      <c r="QEL238" s="100"/>
      <c r="QEM238" s="105"/>
      <c r="QEN238" s="105"/>
      <c r="QEO238" s="105"/>
      <c r="QEP238" s="105"/>
      <c r="QEQ238" s="106"/>
      <c r="QER238" s="107"/>
      <c r="QES238" s="100"/>
      <c r="QET238" s="100"/>
      <c r="QEU238" s="100"/>
      <c r="QEV238" s="101"/>
      <c r="QEW238" s="102"/>
      <c r="QEX238" s="100"/>
      <c r="QEY238" s="103"/>
      <c r="QEZ238" s="104"/>
      <c r="QFA238" s="100"/>
      <c r="QFB238" s="105"/>
      <c r="QFC238" s="105"/>
      <c r="QFD238" s="105"/>
      <c r="QFE238" s="105"/>
      <c r="QFF238" s="106"/>
      <c r="QFG238" s="107"/>
      <c r="QFH238" s="100"/>
      <c r="QFI238" s="100"/>
      <c r="QFJ238" s="100"/>
      <c r="QFK238" s="101"/>
      <c r="QFL238" s="102"/>
      <c r="QFM238" s="100"/>
      <c r="QFN238" s="103"/>
      <c r="QFO238" s="104"/>
      <c r="QFP238" s="100"/>
      <c r="QFQ238" s="105"/>
      <c r="QFR238" s="105"/>
      <c r="QFS238" s="105"/>
      <c r="QFT238" s="105"/>
      <c r="QFU238" s="106"/>
      <c r="QFV238" s="107"/>
      <c r="QFW238" s="100"/>
      <c r="QFX238" s="100"/>
      <c r="QFY238" s="100"/>
      <c r="QFZ238" s="101"/>
      <c r="QGA238" s="102"/>
      <c r="QGB238" s="100"/>
      <c r="QGC238" s="103"/>
      <c r="QGD238" s="104"/>
      <c r="QGE238" s="100"/>
      <c r="QGF238" s="105"/>
      <c r="QGG238" s="105"/>
      <c r="QGH238" s="105"/>
      <c r="QGI238" s="105"/>
      <c r="QGJ238" s="106"/>
      <c r="QGK238" s="107"/>
      <c r="QGL238" s="100"/>
      <c r="QGM238" s="100"/>
      <c r="QGN238" s="100"/>
      <c r="QGO238" s="101"/>
      <c r="QGP238" s="102"/>
      <c r="QGQ238" s="100"/>
      <c r="QGR238" s="103"/>
      <c r="QGS238" s="104"/>
      <c r="QGT238" s="100"/>
      <c r="QGU238" s="105"/>
      <c r="QGV238" s="105"/>
      <c r="QGW238" s="105"/>
      <c r="QGX238" s="105"/>
      <c r="QGY238" s="106"/>
      <c r="QGZ238" s="107"/>
      <c r="QHA238" s="100"/>
      <c r="QHB238" s="100"/>
      <c r="QHC238" s="100"/>
      <c r="QHD238" s="101"/>
      <c r="QHE238" s="102"/>
      <c r="QHF238" s="100"/>
      <c r="QHG238" s="103"/>
      <c r="QHH238" s="104"/>
      <c r="QHI238" s="100"/>
      <c r="QHJ238" s="105"/>
      <c r="QHK238" s="105"/>
      <c r="QHL238" s="105"/>
      <c r="QHM238" s="105"/>
      <c r="QHN238" s="106"/>
      <c r="QHO238" s="107"/>
      <c r="QHP238" s="100"/>
      <c r="QHQ238" s="100"/>
      <c r="QHR238" s="100"/>
      <c r="QHS238" s="101"/>
      <c r="QHT238" s="102"/>
      <c r="QHU238" s="100"/>
      <c r="QHV238" s="103"/>
      <c r="QHW238" s="104"/>
      <c r="QHX238" s="100"/>
      <c r="QHY238" s="105"/>
      <c r="QHZ238" s="105"/>
      <c r="QIA238" s="105"/>
      <c r="QIB238" s="105"/>
      <c r="QIC238" s="106"/>
      <c r="QID238" s="107"/>
      <c r="QIE238" s="100"/>
      <c r="QIF238" s="100"/>
      <c r="QIG238" s="100"/>
      <c r="QIH238" s="101"/>
      <c r="QII238" s="102"/>
      <c r="QIJ238" s="100"/>
      <c r="QIK238" s="103"/>
      <c r="QIL238" s="104"/>
      <c r="QIM238" s="100"/>
      <c r="QIN238" s="105"/>
      <c r="QIO238" s="105"/>
      <c r="QIP238" s="105"/>
      <c r="QIQ238" s="105"/>
      <c r="QIR238" s="106"/>
      <c r="QIS238" s="107"/>
      <c r="QIT238" s="100"/>
      <c r="QIU238" s="100"/>
      <c r="QIV238" s="100"/>
      <c r="QIW238" s="101"/>
      <c r="QIX238" s="102"/>
      <c r="QIY238" s="100"/>
      <c r="QIZ238" s="103"/>
      <c r="QJA238" s="104"/>
      <c r="QJB238" s="100"/>
      <c r="QJC238" s="105"/>
      <c r="QJD238" s="105"/>
      <c r="QJE238" s="105"/>
      <c r="QJF238" s="105"/>
      <c r="QJG238" s="106"/>
      <c r="QJH238" s="107"/>
      <c r="QJI238" s="100"/>
      <c r="QJJ238" s="100"/>
      <c r="QJK238" s="100"/>
      <c r="QJL238" s="101"/>
      <c r="QJM238" s="102"/>
      <c r="QJN238" s="100"/>
      <c r="QJO238" s="103"/>
      <c r="QJP238" s="104"/>
      <c r="QJQ238" s="100"/>
      <c r="QJR238" s="105"/>
      <c r="QJS238" s="105"/>
      <c r="QJT238" s="105"/>
      <c r="QJU238" s="105"/>
      <c r="QJV238" s="106"/>
      <c r="QJW238" s="107"/>
      <c r="QJX238" s="100"/>
      <c r="QJY238" s="100"/>
      <c r="QJZ238" s="100"/>
      <c r="QKA238" s="101"/>
      <c r="QKB238" s="102"/>
      <c r="QKC238" s="100"/>
      <c r="QKD238" s="103"/>
      <c r="QKE238" s="104"/>
      <c r="QKF238" s="100"/>
      <c r="QKG238" s="105"/>
      <c r="QKH238" s="105"/>
      <c r="QKI238" s="105"/>
      <c r="QKJ238" s="105"/>
      <c r="QKK238" s="106"/>
      <c r="QKL238" s="107"/>
      <c r="QKM238" s="100"/>
      <c r="QKN238" s="100"/>
      <c r="QKO238" s="100"/>
      <c r="QKP238" s="101"/>
      <c r="QKQ238" s="102"/>
      <c r="QKR238" s="100"/>
      <c r="QKS238" s="103"/>
      <c r="QKT238" s="104"/>
      <c r="QKU238" s="100"/>
      <c r="QKV238" s="105"/>
      <c r="QKW238" s="105"/>
      <c r="QKX238" s="105"/>
      <c r="QKY238" s="105"/>
      <c r="QKZ238" s="106"/>
      <c r="QLA238" s="107"/>
      <c r="QLB238" s="100"/>
      <c r="QLC238" s="100"/>
      <c r="QLD238" s="100"/>
      <c r="QLE238" s="101"/>
      <c r="QLF238" s="102"/>
      <c r="QLG238" s="100"/>
      <c r="QLH238" s="103"/>
      <c r="QLI238" s="104"/>
      <c r="QLJ238" s="100"/>
      <c r="QLK238" s="105"/>
      <c r="QLL238" s="105"/>
      <c r="QLM238" s="105"/>
      <c r="QLN238" s="105"/>
      <c r="QLO238" s="106"/>
      <c r="QLP238" s="107"/>
      <c r="QLQ238" s="100"/>
      <c r="QLR238" s="100"/>
      <c r="QLS238" s="100"/>
      <c r="QLT238" s="101"/>
      <c r="QLU238" s="102"/>
      <c r="QLV238" s="100"/>
      <c r="QLW238" s="103"/>
      <c r="QLX238" s="104"/>
      <c r="QLY238" s="100"/>
      <c r="QLZ238" s="105"/>
      <c r="QMA238" s="105"/>
      <c r="QMB238" s="105"/>
      <c r="QMC238" s="105"/>
      <c r="QMD238" s="106"/>
      <c r="QME238" s="107"/>
      <c r="QMF238" s="100"/>
      <c r="QMG238" s="100"/>
      <c r="QMH238" s="100"/>
      <c r="QMI238" s="101"/>
      <c r="QMJ238" s="102"/>
      <c r="QMK238" s="100"/>
      <c r="QML238" s="103"/>
      <c r="QMM238" s="104"/>
      <c r="QMN238" s="100"/>
      <c r="QMO238" s="105"/>
      <c r="QMP238" s="105"/>
      <c r="QMQ238" s="105"/>
      <c r="QMR238" s="105"/>
      <c r="QMS238" s="106"/>
      <c r="QMT238" s="107"/>
      <c r="QMU238" s="100"/>
      <c r="QMV238" s="100"/>
      <c r="QMW238" s="100"/>
      <c r="QMX238" s="101"/>
      <c r="QMY238" s="102"/>
      <c r="QMZ238" s="100"/>
      <c r="QNA238" s="103"/>
      <c r="QNB238" s="104"/>
      <c r="QNC238" s="100"/>
      <c r="QND238" s="105"/>
      <c r="QNE238" s="105"/>
      <c r="QNF238" s="105"/>
      <c r="QNG238" s="105"/>
      <c r="QNH238" s="106"/>
      <c r="QNI238" s="107"/>
      <c r="QNJ238" s="100"/>
      <c r="QNK238" s="100"/>
      <c r="QNL238" s="100"/>
      <c r="QNM238" s="101"/>
      <c r="QNN238" s="102"/>
      <c r="QNO238" s="100"/>
      <c r="QNP238" s="103"/>
      <c r="QNQ238" s="104"/>
      <c r="QNR238" s="100"/>
      <c r="QNS238" s="105"/>
      <c r="QNT238" s="105"/>
      <c r="QNU238" s="105"/>
      <c r="QNV238" s="105"/>
      <c r="QNW238" s="106"/>
      <c r="QNX238" s="107"/>
      <c r="QNY238" s="100"/>
      <c r="QNZ238" s="100"/>
      <c r="QOA238" s="100"/>
      <c r="QOB238" s="101"/>
      <c r="QOC238" s="102"/>
      <c r="QOD238" s="100"/>
      <c r="QOE238" s="103"/>
      <c r="QOF238" s="104"/>
      <c r="QOG238" s="100"/>
      <c r="QOH238" s="105"/>
      <c r="QOI238" s="105"/>
      <c r="QOJ238" s="105"/>
      <c r="QOK238" s="105"/>
      <c r="QOL238" s="106"/>
      <c r="QOM238" s="107"/>
      <c r="QON238" s="100"/>
      <c r="QOO238" s="100"/>
      <c r="QOP238" s="100"/>
      <c r="QOQ238" s="101"/>
      <c r="QOR238" s="102"/>
      <c r="QOS238" s="100"/>
      <c r="QOT238" s="103"/>
      <c r="QOU238" s="104"/>
      <c r="QOV238" s="100"/>
      <c r="QOW238" s="105"/>
      <c r="QOX238" s="105"/>
      <c r="QOY238" s="105"/>
      <c r="QOZ238" s="105"/>
      <c r="QPA238" s="106"/>
      <c r="QPB238" s="107"/>
      <c r="QPC238" s="100"/>
      <c r="QPD238" s="100"/>
      <c r="QPE238" s="100"/>
      <c r="QPF238" s="101"/>
      <c r="QPG238" s="102"/>
      <c r="QPH238" s="100"/>
      <c r="QPI238" s="103"/>
      <c r="QPJ238" s="104"/>
      <c r="QPK238" s="100"/>
      <c r="QPL238" s="105"/>
      <c r="QPM238" s="105"/>
      <c r="QPN238" s="105"/>
      <c r="QPO238" s="105"/>
      <c r="QPP238" s="106"/>
      <c r="QPQ238" s="107"/>
      <c r="QPR238" s="100"/>
      <c r="QPS238" s="100"/>
      <c r="QPT238" s="100"/>
      <c r="QPU238" s="101"/>
      <c r="QPV238" s="102"/>
      <c r="QPW238" s="100"/>
      <c r="QPX238" s="103"/>
      <c r="QPY238" s="104"/>
      <c r="QPZ238" s="100"/>
      <c r="QQA238" s="105"/>
      <c r="QQB238" s="105"/>
      <c r="QQC238" s="105"/>
      <c r="QQD238" s="105"/>
      <c r="QQE238" s="106"/>
      <c r="QQF238" s="107"/>
      <c r="QQG238" s="100"/>
      <c r="QQH238" s="100"/>
      <c r="QQI238" s="100"/>
      <c r="QQJ238" s="101"/>
      <c r="QQK238" s="102"/>
      <c r="QQL238" s="100"/>
      <c r="QQM238" s="103"/>
      <c r="QQN238" s="104"/>
      <c r="QQO238" s="100"/>
      <c r="QQP238" s="105"/>
      <c r="QQQ238" s="105"/>
      <c r="QQR238" s="105"/>
      <c r="QQS238" s="105"/>
      <c r="QQT238" s="106"/>
      <c r="QQU238" s="107"/>
      <c r="QQV238" s="100"/>
      <c r="QQW238" s="100"/>
      <c r="QQX238" s="100"/>
      <c r="QQY238" s="101"/>
      <c r="QQZ238" s="102"/>
      <c r="QRA238" s="100"/>
      <c r="QRB238" s="103"/>
      <c r="QRC238" s="104"/>
      <c r="QRD238" s="100"/>
      <c r="QRE238" s="105"/>
      <c r="QRF238" s="105"/>
      <c r="QRG238" s="105"/>
      <c r="QRH238" s="105"/>
      <c r="QRI238" s="106"/>
      <c r="QRJ238" s="107"/>
      <c r="QRK238" s="100"/>
      <c r="QRL238" s="100"/>
      <c r="QRM238" s="100"/>
      <c r="QRN238" s="101"/>
      <c r="QRO238" s="102"/>
      <c r="QRP238" s="100"/>
      <c r="QRQ238" s="103"/>
      <c r="QRR238" s="104"/>
      <c r="QRS238" s="100"/>
      <c r="QRT238" s="105"/>
      <c r="QRU238" s="105"/>
      <c r="QRV238" s="105"/>
      <c r="QRW238" s="105"/>
      <c r="QRX238" s="106"/>
      <c r="QRY238" s="107"/>
      <c r="QRZ238" s="100"/>
      <c r="QSA238" s="100"/>
      <c r="QSB238" s="100"/>
      <c r="QSC238" s="101"/>
      <c r="QSD238" s="102"/>
      <c r="QSE238" s="100"/>
      <c r="QSF238" s="103"/>
      <c r="QSG238" s="104"/>
      <c r="QSH238" s="100"/>
      <c r="QSI238" s="105"/>
      <c r="QSJ238" s="105"/>
      <c r="QSK238" s="105"/>
      <c r="QSL238" s="105"/>
      <c r="QSM238" s="106"/>
      <c r="QSN238" s="107"/>
      <c r="QSO238" s="100"/>
      <c r="QSP238" s="100"/>
      <c r="QSQ238" s="100"/>
      <c r="QSR238" s="101"/>
      <c r="QSS238" s="102"/>
      <c r="QST238" s="100"/>
      <c r="QSU238" s="103"/>
      <c r="QSV238" s="104"/>
      <c r="QSW238" s="100"/>
      <c r="QSX238" s="105"/>
      <c r="QSY238" s="105"/>
      <c r="QSZ238" s="105"/>
      <c r="QTA238" s="105"/>
      <c r="QTB238" s="106"/>
      <c r="QTC238" s="107"/>
      <c r="QTD238" s="100"/>
      <c r="QTE238" s="100"/>
      <c r="QTF238" s="100"/>
      <c r="QTG238" s="101"/>
      <c r="QTH238" s="102"/>
      <c r="QTI238" s="100"/>
      <c r="QTJ238" s="103"/>
      <c r="QTK238" s="104"/>
      <c r="QTL238" s="100"/>
      <c r="QTM238" s="105"/>
      <c r="QTN238" s="105"/>
      <c r="QTO238" s="105"/>
      <c r="QTP238" s="105"/>
      <c r="QTQ238" s="106"/>
      <c r="QTR238" s="107"/>
      <c r="QTS238" s="100"/>
      <c r="QTT238" s="100"/>
      <c r="QTU238" s="100"/>
      <c r="QTV238" s="101"/>
      <c r="QTW238" s="102"/>
      <c r="QTX238" s="100"/>
      <c r="QTY238" s="103"/>
      <c r="QTZ238" s="104"/>
      <c r="QUA238" s="100"/>
      <c r="QUB238" s="105"/>
      <c r="QUC238" s="105"/>
      <c r="QUD238" s="105"/>
      <c r="QUE238" s="105"/>
      <c r="QUF238" s="106"/>
      <c r="QUG238" s="107"/>
      <c r="QUH238" s="100"/>
      <c r="QUI238" s="100"/>
      <c r="QUJ238" s="100"/>
      <c r="QUK238" s="101"/>
      <c r="QUL238" s="102"/>
      <c r="QUM238" s="100"/>
      <c r="QUN238" s="103"/>
      <c r="QUO238" s="104"/>
      <c r="QUP238" s="100"/>
      <c r="QUQ238" s="105"/>
      <c r="QUR238" s="105"/>
      <c r="QUS238" s="105"/>
      <c r="QUT238" s="105"/>
      <c r="QUU238" s="106"/>
      <c r="QUV238" s="107"/>
      <c r="QUW238" s="100"/>
      <c r="QUX238" s="100"/>
      <c r="QUY238" s="100"/>
      <c r="QUZ238" s="101"/>
      <c r="QVA238" s="102"/>
      <c r="QVB238" s="100"/>
      <c r="QVC238" s="103"/>
      <c r="QVD238" s="104"/>
      <c r="QVE238" s="100"/>
      <c r="QVF238" s="105"/>
      <c r="QVG238" s="105"/>
      <c r="QVH238" s="105"/>
      <c r="QVI238" s="105"/>
      <c r="QVJ238" s="106"/>
      <c r="QVK238" s="107"/>
      <c r="QVL238" s="100"/>
      <c r="QVM238" s="100"/>
      <c r="QVN238" s="100"/>
      <c r="QVO238" s="101"/>
      <c r="QVP238" s="102"/>
      <c r="QVQ238" s="100"/>
      <c r="QVR238" s="103"/>
      <c r="QVS238" s="104"/>
      <c r="QVT238" s="100"/>
      <c r="QVU238" s="105"/>
      <c r="QVV238" s="105"/>
      <c r="QVW238" s="105"/>
      <c r="QVX238" s="105"/>
      <c r="QVY238" s="106"/>
      <c r="QVZ238" s="107"/>
      <c r="QWA238" s="100"/>
      <c r="QWB238" s="100"/>
      <c r="QWC238" s="100"/>
      <c r="QWD238" s="101"/>
      <c r="QWE238" s="102"/>
      <c r="QWF238" s="100"/>
      <c r="QWG238" s="103"/>
      <c r="QWH238" s="104"/>
      <c r="QWI238" s="100"/>
      <c r="QWJ238" s="105"/>
      <c r="QWK238" s="105"/>
      <c r="QWL238" s="105"/>
      <c r="QWM238" s="105"/>
      <c r="QWN238" s="106"/>
      <c r="QWO238" s="107"/>
      <c r="QWP238" s="100"/>
      <c r="QWQ238" s="100"/>
      <c r="QWR238" s="100"/>
      <c r="QWS238" s="101"/>
      <c r="QWT238" s="102"/>
      <c r="QWU238" s="100"/>
      <c r="QWV238" s="103"/>
      <c r="QWW238" s="104"/>
      <c r="QWX238" s="100"/>
      <c r="QWY238" s="105"/>
      <c r="QWZ238" s="105"/>
      <c r="QXA238" s="105"/>
      <c r="QXB238" s="105"/>
      <c r="QXC238" s="106"/>
      <c r="QXD238" s="107"/>
      <c r="QXE238" s="100"/>
      <c r="QXF238" s="100"/>
      <c r="QXG238" s="100"/>
      <c r="QXH238" s="101"/>
      <c r="QXI238" s="102"/>
      <c r="QXJ238" s="100"/>
      <c r="QXK238" s="103"/>
      <c r="QXL238" s="104"/>
      <c r="QXM238" s="100"/>
      <c r="QXN238" s="105"/>
      <c r="QXO238" s="105"/>
      <c r="QXP238" s="105"/>
      <c r="QXQ238" s="105"/>
      <c r="QXR238" s="106"/>
      <c r="QXS238" s="107"/>
      <c r="QXT238" s="100"/>
      <c r="QXU238" s="100"/>
      <c r="QXV238" s="100"/>
      <c r="QXW238" s="101"/>
      <c r="QXX238" s="102"/>
      <c r="QXY238" s="100"/>
      <c r="QXZ238" s="103"/>
      <c r="QYA238" s="104"/>
      <c r="QYB238" s="100"/>
      <c r="QYC238" s="105"/>
      <c r="QYD238" s="105"/>
      <c r="QYE238" s="105"/>
      <c r="QYF238" s="105"/>
      <c r="QYG238" s="106"/>
      <c r="QYH238" s="107"/>
      <c r="QYI238" s="100"/>
      <c r="QYJ238" s="100"/>
      <c r="QYK238" s="100"/>
      <c r="QYL238" s="101"/>
      <c r="QYM238" s="102"/>
      <c r="QYN238" s="100"/>
      <c r="QYO238" s="103"/>
      <c r="QYP238" s="104"/>
      <c r="QYQ238" s="100"/>
      <c r="QYR238" s="105"/>
      <c r="QYS238" s="105"/>
      <c r="QYT238" s="105"/>
      <c r="QYU238" s="105"/>
      <c r="QYV238" s="106"/>
      <c r="QYW238" s="107"/>
      <c r="QYX238" s="100"/>
      <c r="QYY238" s="100"/>
      <c r="QYZ238" s="100"/>
      <c r="QZA238" s="101"/>
      <c r="QZB238" s="102"/>
      <c r="QZC238" s="100"/>
      <c r="QZD238" s="103"/>
      <c r="QZE238" s="104"/>
      <c r="QZF238" s="100"/>
      <c r="QZG238" s="105"/>
      <c r="QZH238" s="105"/>
      <c r="QZI238" s="105"/>
      <c r="QZJ238" s="105"/>
      <c r="QZK238" s="106"/>
      <c r="QZL238" s="107"/>
      <c r="QZM238" s="100"/>
      <c r="QZN238" s="100"/>
      <c r="QZO238" s="100"/>
      <c r="QZP238" s="101"/>
      <c r="QZQ238" s="102"/>
      <c r="QZR238" s="100"/>
      <c r="QZS238" s="103"/>
      <c r="QZT238" s="104"/>
      <c r="QZU238" s="100"/>
      <c r="QZV238" s="105"/>
      <c r="QZW238" s="105"/>
      <c r="QZX238" s="105"/>
      <c r="QZY238" s="105"/>
      <c r="QZZ238" s="106"/>
      <c r="RAA238" s="107"/>
      <c r="RAB238" s="100"/>
      <c r="RAC238" s="100"/>
      <c r="RAD238" s="100"/>
      <c r="RAE238" s="101"/>
      <c r="RAF238" s="102"/>
      <c r="RAG238" s="100"/>
      <c r="RAH238" s="103"/>
      <c r="RAI238" s="104"/>
      <c r="RAJ238" s="100"/>
      <c r="RAK238" s="105"/>
      <c r="RAL238" s="105"/>
      <c r="RAM238" s="105"/>
      <c r="RAN238" s="105"/>
      <c r="RAO238" s="106"/>
      <c r="RAP238" s="107"/>
      <c r="RAQ238" s="100"/>
      <c r="RAR238" s="100"/>
      <c r="RAS238" s="100"/>
      <c r="RAT238" s="101"/>
      <c r="RAU238" s="102"/>
      <c r="RAV238" s="100"/>
      <c r="RAW238" s="103"/>
      <c r="RAX238" s="104"/>
      <c r="RAY238" s="100"/>
      <c r="RAZ238" s="105"/>
      <c r="RBA238" s="105"/>
      <c r="RBB238" s="105"/>
      <c r="RBC238" s="105"/>
      <c r="RBD238" s="106"/>
      <c r="RBE238" s="107"/>
      <c r="RBF238" s="100"/>
      <c r="RBG238" s="100"/>
      <c r="RBH238" s="100"/>
      <c r="RBI238" s="101"/>
      <c r="RBJ238" s="102"/>
      <c r="RBK238" s="100"/>
      <c r="RBL238" s="103"/>
      <c r="RBM238" s="104"/>
      <c r="RBN238" s="100"/>
      <c r="RBO238" s="105"/>
      <c r="RBP238" s="105"/>
      <c r="RBQ238" s="105"/>
      <c r="RBR238" s="105"/>
      <c r="RBS238" s="106"/>
      <c r="RBT238" s="107"/>
      <c r="RBU238" s="100"/>
      <c r="RBV238" s="100"/>
      <c r="RBW238" s="100"/>
      <c r="RBX238" s="101"/>
      <c r="RBY238" s="102"/>
      <c r="RBZ238" s="100"/>
      <c r="RCA238" s="103"/>
      <c r="RCB238" s="104"/>
      <c r="RCC238" s="100"/>
      <c r="RCD238" s="105"/>
      <c r="RCE238" s="105"/>
      <c r="RCF238" s="105"/>
      <c r="RCG238" s="105"/>
      <c r="RCH238" s="106"/>
      <c r="RCI238" s="107"/>
      <c r="RCJ238" s="100"/>
      <c r="RCK238" s="100"/>
      <c r="RCL238" s="100"/>
      <c r="RCM238" s="101"/>
      <c r="RCN238" s="102"/>
      <c r="RCO238" s="100"/>
      <c r="RCP238" s="103"/>
      <c r="RCQ238" s="104"/>
      <c r="RCR238" s="100"/>
      <c r="RCS238" s="105"/>
      <c r="RCT238" s="105"/>
      <c r="RCU238" s="105"/>
      <c r="RCV238" s="105"/>
      <c r="RCW238" s="106"/>
      <c r="RCX238" s="107"/>
      <c r="RCY238" s="100"/>
      <c r="RCZ238" s="100"/>
      <c r="RDA238" s="100"/>
      <c r="RDB238" s="101"/>
      <c r="RDC238" s="102"/>
      <c r="RDD238" s="100"/>
      <c r="RDE238" s="103"/>
      <c r="RDF238" s="104"/>
      <c r="RDG238" s="100"/>
      <c r="RDH238" s="105"/>
      <c r="RDI238" s="105"/>
      <c r="RDJ238" s="105"/>
      <c r="RDK238" s="105"/>
      <c r="RDL238" s="106"/>
      <c r="RDM238" s="107"/>
      <c r="RDN238" s="100"/>
      <c r="RDO238" s="100"/>
      <c r="RDP238" s="100"/>
      <c r="RDQ238" s="101"/>
      <c r="RDR238" s="102"/>
      <c r="RDS238" s="100"/>
      <c r="RDT238" s="103"/>
      <c r="RDU238" s="104"/>
      <c r="RDV238" s="100"/>
      <c r="RDW238" s="105"/>
      <c r="RDX238" s="105"/>
      <c r="RDY238" s="105"/>
      <c r="RDZ238" s="105"/>
      <c r="REA238" s="106"/>
      <c r="REB238" s="107"/>
      <c r="REC238" s="100"/>
      <c r="RED238" s="100"/>
      <c r="REE238" s="100"/>
      <c r="REF238" s="101"/>
      <c r="REG238" s="102"/>
      <c r="REH238" s="100"/>
      <c r="REI238" s="103"/>
      <c r="REJ238" s="104"/>
      <c r="REK238" s="100"/>
      <c r="REL238" s="105"/>
      <c r="REM238" s="105"/>
      <c r="REN238" s="105"/>
      <c r="REO238" s="105"/>
      <c r="REP238" s="106"/>
      <c r="REQ238" s="107"/>
      <c r="RER238" s="100"/>
      <c r="RES238" s="100"/>
      <c r="RET238" s="100"/>
      <c r="REU238" s="101"/>
      <c r="REV238" s="102"/>
      <c r="REW238" s="100"/>
      <c r="REX238" s="103"/>
      <c r="REY238" s="104"/>
      <c r="REZ238" s="100"/>
      <c r="RFA238" s="105"/>
      <c r="RFB238" s="105"/>
      <c r="RFC238" s="105"/>
      <c r="RFD238" s="105"/>
      <c r="RFE238" s="106"/>
      <c r="RFF238" s="107"/>
      <c r="RFG238" s="100"/>
      <c r="RFH238" s="100"/>
      <c r="RFI238" s="100"/>
      <c r="RFJ238" s="101"/>
      <c r="RFK238" s="102"/>
      <c r="RFL238" s="100"/>
      <c r="RFM238" s="103"/>
      <c r="RFN238" s="104"/>
      <c r="RFO238" s="100"/>
      <c r="RFP238" s="105"/>
      <c r="RFQ238" s="105"/>
      <c r="RFR238" s="105"/>
      <c r="RFS238" s="105"/>
      <c r="RFT238" s="106"/>
      <c r="RFU238" s="107"/>
      <c r="RFV238" s="100"/>
      <c r="RFW238" s="100"/>
      <c r="RFX238" s="100"/>
      <c r="RFY238" s="101"/>
      <c r="RFZ238" s="102"/>
      <c r="RGA238" s="100"/>
      <c r="RGB238" s="103"/>
      <c r="RGC238" s="104"/>
      <c r="RGD238" s="100"/>
      <c r="RGE238" s="105"/>
      <c r="RGF238" s="105"/>
      <c r="RGG238" s="105"/>
      <c r="RGH238" s="105"/>
      <c r="RGI238" s="106"/>
      <c r="RGJ238" s="107"/>
      <c r="RGK238" s="100"/>
      <c r="RGL238" s="100"/>
      <c r="RGM238" s="100"/>
      <c r="RGN238" s="101"/>
      <c r="RGO238" s="102"/>
      <c r="RGP238" s="100"/>
      <c r="RGQ238" s="103"/>
      <c r="RGR238" s="104"/>
      <c r="RGS238" s="100"/>
      <c r="RGT238" s="105"/>
      <c r="RGU238" s="105"/>
      <c r="RGV238" s="105"/>
      <c r="RGW238" s="105"/>
      <c r="RGX238" s="106"/>
      <c r="RGY238" s="107"/>
      <c r="RGZ238" s="100"/>
      <c r="RHA238" s="100"/>
      <c r="RHB238" s="100"/>
      <c r="RHC238" s="101"/>
      <c r="RHD238" s="102"/>
      <c r="RHE238" s="100"/>
      <c r="RHF238" s="103"/>
      <c r="RHG238" s="104"/>
      <c r="RHH238" s="100"/>
      <c r="RHI238" s="105"/>
      <c r="RHJ238" s="105"/>
      <c r="RHK238" s="105"/>
      <c r="RHL238" s="105"/>
      <c r="RHM238" s="106"/>
      <c r="RHN238" s="107"/>
      <c r="RHO238" s="100"/>
      <c r="RHP238" s="100"/>
      <c r="RHQ238" s="100"/>
      <c r="RHR238" s="101"/>
      <c r="RHS238" s="102"/>
      <c r="RHT238" s="100"/>
      <c r="RHU238" s="103"/>
      <c r="RHV238" s="104"/>
      <c r="RHW238" s="100"/>
      <c r="RHX238" s="105"/>
      <c r="RHY238" s="105"/>
      <c r="RHZ238" s="105"/>
      <c r="RIA238" s="105"/>
      <c r="RIB238" s="106"/>
      <c r="RIC238" s="107"/>
      <c r="RID238" s="100"/>
      <c r="RIE238" s="100"/>
      <c r="RIF238" s="100"/>
      <c r="RIG238" s="101"/>
      <c r="RIH238" s="102"/>
      <c r="RII238" s="100"/>
      <c r="RIJ238" s="103"/>
      <c r="RIK238" s="104"/>
      <c r="RIL238" s="100"/>
      <c r="RIM238" s="105"/>
      <c r="RIN238" s="105"/>
      <c r="RIO238" s="105"/>
      <c r="RIP238" s="105"/>
      <c r="RIQ238" s="106"/>
      <c r="RIR238" s="107"/>
      <c r="RIS238" s="100"/>
      <c r="RIT238" s="100"/>
      <c r="RIU238" s="100"/>
      <c r="RIV238" s="101"/>
      <c r="RIW238" s="102"/>
      <c r="RIX238" s="100"/>
      <c r="RIY238" s="103"/>
      <c r="RIZ238" s="104"/>
      <c r="RJA238" s="100"/>
      <c r="RJB238" s="105"/>
      <c r="RJC238" s="105"/>
      <c r="RJD238" s="105"/>
      <c r="RJE238" s="105"/>
      <c r="RJF238" s="106"/>
      <c r="RJG238" s="107"/>
      <c r="RJH238" s="100"/>
      <c r="RJI238" s="100"/>
      <c r="RJJ238" s="100"/>
      <c r="RJK238" s="101"/>
      <c r="RJL238" s="102"/>
      <c r="RJM238" s="100"/>
      <c r="RJN238" s="103"/>
      <c r="RJO238" s="104"/>
      <c r="RJP238" s="100"/>
      <c r="RJQ238" s="105"/>
      <c r="RJR238" s="105"/>
      <c r="RJS238" s="105"/>
      <c r="RJT238" s="105"/>
      <c r="RJU238" s="106"/>
      <c r="RJV238" s="107"/>
      <c r="RJW238" s="100"/>
      <c r="RJX238" s="100"/>
      <c r="RJY238" s="100"/>
      <c r="RJZ238" s="101"/>
      <c r="RKA238" s="102"/>
      <c r="RKB238" s="100"/>
      <c r="RKC238" s="103"/>
      <c r="RKD238" s="104"/>
      <c r="RKE238" s="100"/>
      <c r="RKF238" s="105"/>
      <c r="RKG238" s="105"/>
      <c r="RKH238" s="105"/>
      <c r="RKI238" s="105"/>
      <c r="RKJ238" s="106"/>
      <c r="RKK238" s="107"/>
      <c r="RKL238" s="100"/>
      <c r="RKM238" s="100"/>
      <c r="RKN238" s="100"/>
      <c r="RKO238" s="101"/>
      <c r="RKP238" s="102"/>
      <c r="RKQ238" s="100"/>
      <c r="RKR238" s="103"/>
      <c r="RKS238" s="104"/>
      <c r="RKT238" s="100"/>
      <c r="RKU238" s="105"/>
      <c r="RKV238" s="105"/>
      <c r="RKW238" s="105"/>
      <c r="RKX238" s="105"/>
      <c r="RKY238" s="106"/>
      <c r="RKZ238" s="107"/>
      <c r="RLA238" s="100"/>
      <c r="RLB238" s="100"/>
      <c r="RLC238" s="100"/>
      <c r="RLD238" s="101"/>
      <c r="RLE238" s="102"/>
      <c r="RLF238" s="100"/>
      <c r="RLG238" s="103"/>
      <c r="RLH238" s="104"/>
      <c r="RLI238" s="100"/>
      <c r="RLJ238" s="105"/>
      <c r="RLK238" s="105"/>
      <c r="RLL238" s="105"/>
      <c r="RLM238" s="105"/>
      <c r="RLN238" s="106"/>
      <c r="RLO238" s="107"/>
      <c r="RLP238" s="100"/>
      <c r="RLQ238" s="100"/>
      <c r="RLR238" s="100"/>
      <c r="RLS238" s="101"/>
      <c r="RLT238" s="102"/>
      <c r="RLU238" s="100"/>
      <c r="RLV238" s="103"/>
      <c r="RLW238" s="104"/>
      <c r="RLX238" s="100"/>
      <c r="RLY238" s="105"/>
      <c r="RLZ238" s="105"/>
      <c r="RMA238" s="105"/>
      <c r="RMB238" s="105"/>
      <c r="RMC238" s="106"/>
      <c r="RMD238" s="107"/>
      <c r="RME238" s="100"/>
      <c r="RMF238" s="100"/>
      <c r="RMG238" s="100"/>
      <c r="RMH238" s="101"/>
      <c r="RMI238" s="102"/>
      <c r="RMJ238" s="100"/>
      <c r="RMK238" s="103"/>
      <c r="RML238" s="104"/>
      <c r="RMM238" s="100"/>
      <c r="RMN238" s="105"/>
      <c r="RMO238" s="105"/>
      <c r="RMP238" s="105"/>
      <c r="RMQ238" s="105"/>
      <c r="RMR238" s="106"/>
      <c r="RMS238" s="107"/>
      <c r="RMT238" s="100"/>
      <c r="RMU238" s="100"/>
      <c r="RMV238" s="100"/>
      <c r="RMW238" s="101"/>
      <c r="RMX238" s="102"/>
      <c r="RMY238" s="100"/>
      <c r="RMZ238" s="103"/>
      <c r="RNA238" s="104"/>
      <c r="RNB238" s="100"/>
      <c r="RNC238" s="105"/>
      <c r="RND238" s="105"/>
      <c r="RNE238" s="105"/>
      <c r="RNF238" s="105"/>
      <c r="RNG238" s="106"/>
      <c r="RNH238" s="107"/>
      <c r="RNI238" s="100"/>
      <c r="RNJ238" s="100"/>
      <c r="RNK238" s="100"/>
      <c r="RNL238" s="101"/>
      <c r="RNM238" s="102"/>
      <c r="RNN238" s="100"/>
      <c r="RNO238" s="103"/>
      <c r="RNP238" s="104"/>
      <c r="RNQ238" s="100"/>
      <c r="RNR238" s="105"/>
      <c r="RNS238" s="105"/>
      <c r="RNT238" s="105"/>
      <c r="RNU238" s="105"/>
      <c r="RNV238" s="106"/>
      <c r="RNW238" s="107"/>
      <c r="RNX238" s="100"/>
      <c r="RNY238" s="100"/>
      <c r="RNZ238" s="100"/>
      <c r="ROA238" s="101"/>
      <c r="ROB238" s="102"/>
      <c r="ROC238" s="100"/>
      <c r="ROD238" s="103"/>
      <c r="ROE238" s="104"/>
      <c r="ROF238" s="100"/>
      <c r="ROG238" s="105"/>
      <c r="ROH238" s="105"/>
      <c r="ROI238" s="105"/>
      <c r="ROJ238" s="105"/>
      <c r="ROK238" s="106"/>
      <c r="ROL238" s="107"/>
      <c r="ROM238" s="100"/>
      <c r="RON238" s="100"/>
      <c r="ROO238" s="100"/>
      <c r="ROP238" s="101"/>
      <c r="ROQ238" s="102"/>
      <c r="ROR238" s="100"/>
      <c r="ROS238" s="103"/>
      <c r="ROT238" s="104"/>
      <c r="ROU238" s="100"/>
      <c r="ROV238" s="105"/>
      <c r="ROW238" s="105"/>
      <c r="ROX238" s="105"/>
      <c r="ROY238" s="105"/>
      <c r="ROZ238" s="106"/>
      <c r="RPA238" s="107"/>
      <c r="RPB238" s="100"/>
      <c r="RPC238" s="100"/>
      <c r="RPD238" s="100"/>
      <c r="RPE238" s="101"/>
      <c r="RPF238" s="102"/>
      <c r="RPG238" s="100"/>
      <c r="RPH238" s="103"/>
      <c r="RPI238" s="104"/>
      <c r="RPJ238" s="100"/>
      <c r="RPK238" s="105"/>
      <c r="RPL238" s="105"/>
      <c r="RPM238" s="105"/>
      <c r="RPN238" s="105"/>
      <c r="RPO238" s="106"/>
      <c r="RPP238" s="107"/>
      <c r="RPQ238" s="100"/>
      <c r="RPR238" s="100"/>
      <c r="RPS238" s="100"/>
      <c r="RPT238" s="101"/>
      <c r="RPU238" s="102"/>
      <c r="RPV238" s="100"/>
      <c r="RPW238" s="103"/>
      <c r="RPX238" s="104"/>
      <c r="RPY238" s="100"/>
      <c r="RPZ238" s="105"/>
      <c r="RQA238" s="105"/>
      <c r="RQB238" s="105"/>
      <c r="RQC238" s="105"/>
      <c r="RQD238" s="106"/>
      <c r="RQE238" s="107"/>
      <c r="RQF238" s="100"/>
      <c r="RQG238" s="100"/>
      <c r="RQH238" s="100"/>
      <c r="RQI238" s="101"/>
      <c r="RQJ238" s="102"/>
      <c r="RQK238" s="100"/>
      <c r="RQL238" s="103"/>
      <c r="RQM238" s="104"/>
      <c r="RQN238" s="100"/>
      <c r="RQO238" s="105"/>
      <c r="RQP238" s="105"/>
      <c r="RQQ238" s="105"/>
      <c r="RQR238" s="105"/>
      <c r="RQS238" s="106"/>
      <c r="RQT238" s="107"/>
      <c r="RQU238" s="100"/>
      <c r="RQV238" s="100"/>
      <c r="RQW238" s="100"/>
      <c r="RQX238" s="101"/>
      <c r="RQY238" s="102"/>
      <c r="RQZ238" s="100"/>
      <c r="RRA238" s="103"/>
      <c r="RRB238" s="104"/>
      <c r="RRC238" s="100"/>
      <c r="RRD238" s="105"/>
      <c r="RRE238" s="105"/>
      <c r="RRF238" s="105"/>
      <c r="RRG238" s="105"/>
      <c r="RRH238" s="106"/>
      <c r="RRI238" s="107"/>
      <c r="RRJ238" s="100"/>
      <c r="RRK238" s="100"/>
      <c r="RRL238" s="100"/>
      <c r="RRM238" s="101"/>
      <c r="RRN238" s="102"/>
      <c r="RRO238" s="100"/>
      <c r="RRP238" s="103"/>
      <c r="RRQ238" s="104"/>
      <c r="RRR238" s="100"/>
      <c r="RRS238" s="105"/>
      <c r="RRT238" s="105"/>
      <c r="RRU238" s="105"/>
      <c r="RRV238" s="105"/>
      <c r="RRW238" s="106"/>
      <c r="RRX238" s="107"/>
      <c r="RRY238" s="100"/>
      <c r="RRZ238" s="100"/>
      <c r="RSA238" s="100"/>
      <c r="RSB238" s="101"/>
      <c r="RSC238" s="102"/>
      <c r="RSD238" s="100"/>
      <c r="RSE238" s="103"/>
      <c r="RSF238" s="104"/>
      <c r="RSG238" s="100"/>
      <c r="RSH238" s="105"/>
      <c r="RSI238" s="105"/>
      <c r="RSJ238" s="105"/>
      <c r="RSK238" s="105"/>
      <c r="RSL238" s="106"/>
      <c r="RSM238" s="107"/>
      <c r="RSN238" s="100"/>
      <c r="RSO238" s="100"/>
      <c r="RSP238" s="100"/>
      <c r="RSQ238" s="101"/>
      <c r="RSR238" s="102"/>
      <c r="RSS238" s="100"/>
      <c r="RST238" s="103"/>
      <c r="RSU238" s="104"/>
      <c r="RSV238" s="100"/>
      <c r="RSW238" s="105"/>
      <c r="RSX238" s="105"/>
      <c r="RSY238" s="105"/>
      <c r="RSZ238" s="105"/>
      <c r="RTA238" s="106"/>
      <c r="RTB238" s="107"/>
      <c r="RTC238" s="100"/>
      <c r="RTD238" s="100"/>
      <c r="RTE238" s="100"/>
      <c r="RTF238" s="101"/>
      <c r="RTG238" s="102"/>
      <c r="RTH238" s="100"/>
      <c r="RTI238" s="103"/>
      <c r="RTJ238" s="104"/>
      <c r="RTK238" s="100"/>
      <c r="RTL238" s="105"/>
      <c r="RTM238" s="105"/>
      <c r="RTN238" s="105"/>
      <c r="RTO238" s="105"/>
      <c r="RTP238" s="106"/>
      <c r="RTQ238" s="107"/>
      <c r="RTR238" s="100"/>
      <c r="RTS238" s="100"/>
      <c r="RTT238" s="100"/>
      <c r="RTU238" s="101"/>
      <c r="RTV238" s="102"/>
      <c r="RTW238" s="100"/>
      <c r="RTX238" s="103"/>
      <c r="RTY238" s="104"/>
      <c r="RTZ238" s="100"/>
      <c r="RUA238" s="105"/>
      <c r="RUB238" s="105"/>
      <c r="RUC238" s="105"/>
      <c r="RUD238" s="105"/>
      <c r="RUE238" s="106"/>
      <c r="RUF238" s="107"/>
      <c r="RUG238" s="100"/>
      <c r="RUH238" s="100"/>
      <c r="RUI238" s="100"/>
      <c r="RUJ238" s="101"/>
      <c r="RUK238" s="102"/>
      <c r="RUL238" s="100"/>
      <c r="RUM238" s="103"/>
      <c r="RUN238" s="104"/>
      <c r="RUO238" s="100"/>
      <c r="RUP238" s="105"/>
      <c r="RUQ238" s="105"/>
      <c r="RUR238" s="105"/>
      <c r="RUS238" s="105"/>
      <c r="RUT238" s="106"/>
      <c r="RUU238" s="107"/>
      <c r="RUV238" s="100"/>
      <c r="RUW238" s="100"/>
      <c r="RUX238" s="100"/>
      <c r="RUY238" s="101"/>
      <c r="RUZ238" s="102"/>
      <c r="RVA238" s="100"/>
      <c r="RVB238" s="103"/>
      <c r="RVC238" s="104"/>
      <c r="RVD238" s="100"/>
      <c r="RVE238" s="105"/>
      <c r="RVF238" s="105"/>
      <c r="RVG238" s="105"/>
      <c r="RVH238" s="105"/>
      <c r="RVI238" s="106"/>
      <c r="RVJ238" s="107"/>
      <c r="RVK238" s="100"/>
      <c r="RVL238" s="100"/>
      <c r="RVM238" s="100"/>
      <c r="RVN238" s="101"/>
      <c r="RVO238" s="102"/>
      <c r="RVP238" s="100"/>
      <c r="RVQ238" s="103"/>
      <c r="RVR238" s="104"/>
      <c r="RVS238" s="100"/>
      <c r="RVT238" s="105"/>
      <c r="RVU238" s="105"/>
      <c r="RVV238" s="105"/>
      <c r="RVW238" s="105"/>
      <c r="RVX238" s="106"/>
      <c r="RVY238" s="107"/>
      <c r="RVZ238" s="100"/>
      <c r="RWA238" s="100"/>
      <c r="RWB238" s="100"/>
      <c r="RWC238" s="101"/>
      <c r="RWD238" s="102"/>
      <c r="RWE238" s="100"/>
      <c r="RWF238" s="103"/>
      <c r="RWG238" s="104"/>
      <c r="RWH238" s="100"/>
      <c r="RWI238" s="105"/>
      <c r="RWJ238" s="105"/>
      <c r="RWK238" s="105"/>
      <c r="RWL238" s="105"/>
      <c r="RWM238" s="106"/>
      <c r="RWN238" s="107"/>
      <c r="RWO238" s="100"/>
      <c r="RWP238" s="100"/>
      <c r="RWQ238" s="100"/>
      <c r="RWR238" s="101"/>
      <c r="RWS238" s="102"/>
      <c r="RWT238" s="100"/>
      <c r="RWU238" s="103"/>
      <c r="RWV238" s="104"/>
      <c r="RWW238" s="100"/>
      <c r="RWX238" s="105"/>
      <c r="RWY238" s="105"/>
      <c r="RWZ238" s="105"/>
      <c r="RXA238" s="105"/>
      <c r="RXB238" s="106"/>
      <c r="RXC238" s="107"/>
      <c r="RXD238" s="100"/>
      <c r="RXE238" s="100"/>
      <c r="RXF238" s="100"/>
      <c r="RXG238" s="101"/>
      <c r="RXH238" s="102"/>
      <c r="RXI238" s="100"/>
      <c r="RXJ238" s="103"/>
      <c r="RXK238" s="104"/>
      <c r="RXL238" s="100"/>
      <c r="RXM238" s="105"/>
      <c r="RXN238" s="105"/>
      <c r="RXO238" s="105"/>
      <c r="RXP238" s="105"/>
      <c r="RXQ238" s="106"/>
      <c r="RXR238" s="107"/>
      <c r="RXS238" s="100"/>
      <c r="RXT238" s="100"/>
      <c r="RXU238" s="100"/>
      <c r="RXV238" s="101"/>
      <c r="RXW238" s="102"/>
      <c r="RXX238" s="100"/>
      <c r="RXY238" s="103"/>
      <c r="RXZ238" s="104"/>
      <c r="RYA238" s="100"/>
      <c r="RYB238" s="105"/>
      <c r="RYC238" s="105"/>
      <c r="RYD238" s="105"/>
      <c r="RYE238" s="105"/>
      <c r="RYF238" s="106"/>
      <c r="RYG238" s="107"/>
      <c r="RYH238" s="100"/>
      <c r="RYI238" s="100"/>
      <c r="RYJ238" s="100"/>
      <c r="RYK238" s="101"/>
      <c r="RYL238" s="102"/>
      <c r="RYM238" s="100"/>
      <c r="RYN238" s="103"/>
      <c r="RYO238" s="104"/>
      <c r="RYP238" s="100"/>
      <c r="RYQ238" s="105"/>
      <c r="RYR238" s="105"/>
      <c r="RYS238" s="105"/>
      <c r="RYT238" s="105"/>
      <c r="RYU238" s="106"/>
      <c r="RYV238" s="107"/>
      <c r="RYW238" s="100"/>
      <c r="RYX238" s="100"/>
      <c r="RYY238" s="100"/>
      <c r="RYZ238" s="101"/>
      <c r="RZA238" s="102"/>
      <c r="RZB238" s="100"/>
      <c r="RZC238" s="103"/>
      <c r="RZD238" s="104"/>
      <c r="RZE238" s="100"/>
      <c r="RZF238" s="105"/>
      <c r="RZG238" s="105"/>
      <c r="RZH238" s="105"/>
      <c r="RZI238" s="105"/>
      <c r="RZJ238" s="106"/>
      <c r="RZK238" s="107"/>
      <c r="RZL238" s="100"/>
      <c r="RZM238" s="100"/>
      <c r="RZN238" s="100"/>
      <c r="RZO238" s="101"/>
      <c r="RZP238" s="102"/>
      <c r="RZQ238" s="100"/>
      <c r="RZR238" s="103"/>
      <c r="RZS238" s="104"/>
      <c r="RZT238" s="100"/>
      <c r="RZU238" s="105"/>
      <c r="RZV238" s="105"/>
      <c r="RZW238" s="105"/>
      <c r="RZX238" s="105"/>
      <c r="RZY238" s="106"/>
      <c r="RZZ238" s="107"/>
      <c r="SAA238" s="100"/>
      <c r="SAB238" s="100"/>
      <c r="SAC238" s="100"/>
      <c r="SAD238" s="101"/>
      <c r="SAE238" s="102"/>
      <c r="SAF238" s="100"/>
      <c r="SAG238" s="103"/>
      <c r="SAH238" s="104"/>
      <c r="SAI238" s="100"/>
      <c r="SAJ238" s="105"/>
      <c r="SAK238" s="105"/>
      <c r="SAL238" s="105"/>
      <c r="SAM238" s="105"/>
      <c r="SAN238" s="106"/>
      <c r="SAO238" s="107"/>
      <c r="SAP238" s="100"/>
      <c r="SAQ238" s="100"/>
      <c r="SAR238" s="100"/>
      <c r="SAS238" s="101"/>
      <c r="SAT238" s="102"/>
      <c r="SAU238" s="100"/>
      <c r="SAV238" s="103"/>
      <c r="SAW238" s="104"/>
      <c r="SAX238" s="100"/>
      <c r="SAY238" s="105"/>
      <c r="SAZ238" s="105"/>
      <c r="SBA238" s="105"/>
      <c r="SBB238" s="105"/>
      <c r="SBC238" s="106"/>
      <c r="SBD238" s="107"/>
      <c r="SBE238" s="100"/>
      <c r="SBF238" s="100"/>
      <c r="SBG238" s="100"/>
      <c r="SBH238" s="101"/>
      <c r="SBI238" s="102"/>
      <c r="SBJ238" s="100"/>
      <c r="SBK238" s="103"/>
      <c r="SBL238" s="104"/>
      <c r="SBM238" s="100"/>
      <c r="SBN238" s="105"/>
      <c r="SBO238" s="105"/>
      <c r="SBP238" s="105"/>
      <c r="SBQ238" s="105"/>
      <c r="SBR238" s="106"/>
      <c r="SBS238" s="107"/>
      <c r="SBT238" s="100"/>
      <c r="SBU238" s="100"/>
      <c r="SBV238" s="100"/>
      <c r="SBW238" s="101"/>
      <c r="SBX238" s="102"/>
      <c r="SBY238" s="100"/>
      <c r="SBZ238" s="103"/>
      <c r="SCA238" s="104"/>
      <c r="SCB238" s="100"/>
      <c r="SCC238" s="105"/>
      <c r="SCD238" s="105"/>
      <c r="SCE238" s="105"/>
      <c r="SCF238" s="105"/>
      <c r="SCG238" s="106"/>
      <c r="SCH238" s="107"/>
      <c r="SCI238" s="100"/>
      <c r="SCJ238" s="100"/>
      <c r="SCK238" s="100"/>
      <c r="SCL238" s="101"/>
      <c r="SCM238" s="102"/>
      <c r="SCN238" s="100"/>
      <c r="SCO238" s="103"/>
      <c r="SCP238" s="104"/>
      <c r="SCQ238" s="100"/>
      <c r="SCR238" s="105"/>
      <c r="SCS238" s="105"/>
      <c r="SCT238" s="105"/>
      <c r="SCU238" s="105"/>
      <c r="SCV238" s="106"/>
      <c r="SCW238" s="107"/>
      <c r="SCX238" s="100"/>
      <c r="SCY238" s="100"/>
      <c r="SCZ238" s="100"/>
      <c r="SDA238" s="101"/>
      <c r="SDB238" s="102"/>
      <c r="SDC238" s="100"/>
      <c r="SDD238" s="103"/>
      <c r="SDE238" s="104"/>
      <c r="SDF238" s="100"/>
      <c r="SDG238" s="105"/>
      <c r="SDH238" s="105"/>
      <c r="SDI238" s="105"/>
      <c r="SDJ238" s="105"/>
      <c r="SDK238" s="106"/>
      <c r="SDL238" s="107"/>
      <c r="SDM238" s="100"/>
      <c r="SDN238" s="100"/>
      <c r="SDO238" s="100"/>
      <c r="SDP238" s="101"/>
      <c r="SDQ238" s="102"/>
      <c r="SDR238" s="100"/>
      <c r="SDS238" s="103"/>
      <c r="SDT238" s="104"/>
      <c r="SDU238" s="100"/>
      <c r="SDV238" s="105"/>
      <c r="SDW238" s="105"/>
      <c r="SDX238" s="105"/>
      <c r="SDY238" s="105"/>
      <c r="SDZ238" s="106"/>
      <c r="SEA238" s="107"/>
      <c r="SEB238" s="100"/>
      <c r="SEC238" s="100"/>
      <c r="SED238" s="100"/>
      <c r="SEE238" s="101"/>
      <c r="SEF238" s="102"/>
      <c r="SEG238" s="100"/>
      <c r="SEH238" s="103"/>
      <c r="SEI238" s="104"/>
      <c r="SEJ238" s="100"/>
      <c r="SEK238" s="105"/>
      <c r="SEL238" s="105"/>
      <c r="SEM238" s="105"/>
      <c r="SEN238" s="105"/>
      <c r="SEO238" s="106"/>
      <c r="SEP238" s="107"/>
      <c r="SEQ238" s="100"/>
      <c r="SER238" s="100"/>
      <c r="SES238" s="100"/>
      <c r="SET238" s="101"/>
      <c r="SEU238" s="102"/>
      <c r="SEV238" s="100"/>
      <c r="SEW238" s="103"/>
      <c r="SEX238" s="104"/>
      <c r="SEY238" s="100"/>
      <c r="SEZ238" s="105"/>
      <c r="SFA238" s="105"/>
      <c r="SFB238" s="105"/>
      <c r="SFC238" s="105"/>
      <c r="SFD238" s="106"/>
      <c r="SFE238" s="107"/>
      <c r="SFF238" s="100"/>
      <c r="SFG238" s="100"/>
      <c r="SFH238" s="100"/>
      <c r="SFI238" s="101"/>
      <c r="SFJ238" s="102"/>
      <c r="SFK238" s="100"/>
      <c r="SFL238" s="103"/>
      <c r="SFM238" s="104"/>
      <c r="SFN238" s="100"/>
      <c r="SFO238" s="105"/>
      <c r="SFP238" s="105"/>
      <c r="SFQ238" s="105"/>
      <c r="SFR238" s="105"/>
      <c r="SFS238" s="106"/>
      <c r="SFT238" s="107"/>
      <c r="SFU238" s="100"/>
      <c r="SFV238" s="100"/>
      <c r="SFW238" s="100"/>
      <c r="SFX238" s="101"/>
      <c r="SFY238" s="102"/>
      <c r="SFZ238" s="100"/>
      <c r="SGA238" s="103"/>
      <c r="SGB238" s="104"/>
      <c r="SGC238" s="100"/>
      <c r="SGD238" s="105"/>
      <c r="SGE238" s="105"/>
      <c r="SGF238" s="105"/>
      <c r="SGG238" s="105"/>
      <c r="SGH238" s="106"/>
      <c r="SGI238" s="107"/>
      <c r="SGJ238" s="100"/>
      <c r="SGK238" s="100"/>
      <c r="SGL238" s="100"/>
      <c r="SGM238" s="101"/>
      <c r="SGN238" s="102"/>
      <c r="SGO238" s="100"/>
      <c r="SGP238" s="103"/>
      <c r="SGQ238" s="104"/>
      <c r="SGR238" s="100"/>
      <c r="SGS238" s="105"/>
      <c r="SGT238" s="105"/>
      <c r="SGU238" s="105"/>
      <c r="SGV238" s="105"/>
      <c r="SGW238" s="106"/>
      <c r="SGX238" s="107"/>
      <c r="SGY238" s="100"/>
      <c r="SGZ238" s="100"/>
      <c r="SHA238" s="100"/>
      <c r="SHB238" s="101"/>
      <c r="SHC238" s="102"/>
      <c r="SHD238" s="100"/>
      <c r="SHE238" s="103"/>
      <c r="SHF238" s="104"/>
      <c r="SHG238" s="100"/>
      <c r="SHH238" s="105"/>
      <c r="SHI238" s="105"/>
      <c r="SHJ238" s="105"/>
      <c r="SHK238" s="105"/>
      <c r="SHL238" s="106"/>
      <c r="SHM238" s="107"/>
      <c r="SHN238" s="100"/>
      <c r="SHO238" s="100"/>
      <c r="SHP238" s="100"/>
      <c r="SHQ238" s="101"/>
      <c r="SHR238" s="102"/>
      <c r="SHS238" s="100"/>
      <c r="SHT238" s="103"/>
      <c r="SHU238" s="104"/>
      <c r="SHV238" s="100"/>
      <c r="SHW238" s="105"/>
      <c r="SHX238" s="105"/>
      <c r="SHY238" s="105"/>
      <c r="SHZ238" s="105"/>
      <c r="SIA238" s="106"/>
      <c r="SIB238" s="107"/>
      <c r="SIC238" s="100"/>
      <c r="SID238" s="100"/>
      <c r="SIE238" s="100"/>
      <c r="SIF238" s="101"/>
      <c r="SIG238" s="102"/>
      <c r="SIH238" s="100"/>
      <c r="SII238" s="103"/>
      <c r="SIJ238" s="104"/>
      <c r="SIK238" s="100"/>
      <c r="SIL238" s="105"/>
      <c r="SIM238" s="105"/>
      <c r="SIN238" s="105"/>
      <c r="SIO238" s="105"/>
      <c r="SIP238" s="106"/>
      <c r="SIQ238" s="107"/>
      <c r="SIR238" s="100"/>
      <c r="SIS238" s="100"/>
      <c r="SIT238" s="100"/>
      <c r="SIU238" s="101"/>
      <c r="SIV238" s="102"/>
      <c r="SIW238" s="100"/>
      <c r="SIX238" s="103"/>
      <c r="SIY238" s="104"/>
      <c r="SIZ238" s="100"/>
      <c r="SJA238" s="105"/>
      <c r="SJB238" s="105"/>
      <c r="SJC238" s="105"/>
      <c r="SJD238" s="105"/>
      <c r="SJE238" s="106"/>
      <c r="SJF238" s="107"/>
      <c r="SJG238" s="100"/>
      <c r="SJH238" s="100"/>
      <c r="SJI238" s="100"/>
      <c r="SJJ238" s="101"/>
      <c r="SJK238" s="102"/>
      <c r="SJL238" s="100"/>
      <c r="SJM238" s="103"/>
      <c r="SJN238" s="104"/>
      <c r="SJO238" s="100"/>
      <c r="SJP238" s="105"/>
      <c r="SJQ238" s="105"/>
      <c r="SJR238" s="105"/>
      <c r="SJS238" s="105"/>
      <c r="SJT238" s="106"/>
      <c r="SJU238" s="107"/>
      <c r="SJV238" s="100"/>
      <c r="SJW238" s="100"/>
      <c r="SJX238" s="100"/>
      <c r="SJY238" s="101"/>
      <c r="SJZ238" s="102"/>
      <c r="SKA238" s="100"/>
      <c r="SKB238" s="103"/>
      <c r="SKC238" s="104"/>
      <c r="SKD238" s="100"/>
      <c r="SKE238" s="105"/>
      <c r="SKF238" s="105"/>
      <c r="SKG238" s="105"/>
      <c r="SKH238" s="105"/>
      <c r="SKI238" s="106"/>
      <c r="SKJ238" s="107"/>
      <c r="SKK238" s="100"/>
      <c r="SKL238" s="100"/>
      <c r="SKM238" s="100"/>
      <c r="SKN238" s="101"/>
      <c r="SKO238" s="102"/>
      <c r="SKP238" s="100"/>
      <c r="SKQ238" s="103"/>
      <c r="SKR238" s="104"/>
      <c r="SKS238" s="100"/>
      <c r="SKT238" s="105"/>
      <c r="SKU238" s="105"/>
      <c r="SKV238" s="105"/>
      <c r="SKW238" s="105"/>
      <c r="SKX238" s="106"/>
      <c r="SKY238" s="107"/>
      <c r="SKZ238" s="100"/>
      <c r="SLA238" s="100"/>
      <c r="SLB238" s="100"/>
      <c r="SLC238" s="101"/>
      <c r="SLD238" s="102"/>
      <c r="SLE238" s="100"/>
      <c r="SLF238" s="103"/>
      <c r="SLG238" s="104"/>
      <c r="SLH238" s="100"/>
      <c r="SLI238" s="105"/>
      <c r="SLJ238" s="105"/>
      <c r="SLK238" s="105"/>
      <c r="SLL238" s="105"/>
      <c r="SLM238" s="106"/>
      <c r="SLN238" s="107"/>
      <c r="SLO238" s="100"/>
      <c r="SLP238" s="100"/>
      <c r="SLQ238" s="100"/>
      <c r="SLR238" s="101"/>
      <c r="SLS238" s="102"/>
      <c r="SLT238" s="100"/>
      <c r="SLU238" s="103"/>
      <c r="SLV238" s="104"/>
      <c r="SLW238" s="100"/>
      <c r="SLX238" s="105"/>
      <c r="SLY238" s="105"/>
      <c r="SLZ238" s="105"/>
      <c r="SMA238" s="105"/>
      <c r="SMB238" s="106"/>
      <c r="SMC238" s="107"/>
      <c r="SMD238" s="100"/>
      <c r="SME238" s="100"/>
      <c r="SMF238" s="100"/>
      <c r="SMG238" s="101"/>
      <c r="SMH238" s="102"/>
      <c r="SMI238" s="100"/>
      <c r="SMJ238" s="103"/>
      <c r="SMK238" s="104"/>
      <c r="SML238" s="100"/>
      <c r="SMM238" s="105"/>
      <c r="SMN238" s="105"/>
      <c r="SMO238" s="105"/>
      <c r="SMP238" s="105"/>
      <c r="SMQ238" s="106"/>
      <c r="SMR238" s="107"/>
      <c r="SMS238" s="100"/>
      <c r="SMT238" s="100"/>
      <c r="SMU238" s="100"/>
      <c r="SMV238" s="101"/>
      <c r="SMW238" s="102"/>
      <c r="SMX238" s="100"/>
      <c r="SMY238" s="103"/>
      <c r="SMZ238" s="104"/>
      <c r="SNA238" s="100"/>
      <c r="SNB238" s="105"/>
      <c r="SNC238" s="105"/>
      <c r="SND238" s="105"/>
      <c r="SNE238" s="105"/>
      <c r="SNF238" s="106"/>
      <c r="SNG238" s="107"/>
      <c r="SNH238" s="100"/>
      <c r="SNI238" s="100"/>
      <c r="SNJ238" s="100"/>
      <c r="SNK238" s="101"/>
      <c r="SNL238" s="102"/>
      <c r="SNM238" s="100"/>
      <c r="SNN238" s="103"/>
      <c r="SNO238" s="104"/>
      <c r="SNP238" s="100"/>
      <c r="SNQ238" s="105"/>
      <c r="SNR238" s="105"/>
      <c r="SNS238" s="105"/>
      <c r="SNT238" s="105"/>
      <c r="SNU238" s="106"/>
      <c r="SNV238" s="107"/>
      <c r="SNW238" s="100"/>
      <c r="SNX238" s="100"/>
      <c r="SNY238" s="100"/>
      <c r="SNZ238" s="101"/>
      <c r="SOA238" s="102"/>
      <c r="SOB238" s="100"/>
      <c r="SOC238" s="103"/>
      <c r="SOD238" s="104"/>
      <c r="SOE238" s="100"/>
      <c r="SOF238" s="105"/>
      <c r="SOG238" s="105"/>
      <c r="SOH238" s="105"/>
      <c r="SOI238" s="105"/>
      <c r="SOJ238" s="106"/>
      <c r="SOK238" s="107"/>
      <c r="SOL238" s="100"/>
      <c r="SOM238" s="100"/>
      <c r="SON238" s="100"/>
      <c r="SOO238" s="101"/>
      <c r="SOP238" s="102"/>
      <c r="SOQ238" s="100"/>
      <c r="SOR238" s="103"/>
      <c r="SOS238" s="104"/>
      <c r="SOT238" s="100"/>
      <c r="SOU238" s="105"/>
      <c r="SOV238" s="105"/>
      <c r="SOW238" s="105"/>
      <c r="SOX238" s="105"/>
      <c r="SOY238" s="106"/>
      <c r="SOZ238" s="107"/>
      <c r="SPA238" s="100"/>
      <c r="SPB238" s="100"/>
      <c r="SPC238" s="100"/>
      <c r="SPD238" s="101"/>
      <c r="SPE238" s="102"/>
      <c r="SPF238" s="100"/>
      <c r="SPG238" s="103"/>
      <c r="SPH238" s="104"/>
      <c r="SPI238" s="100"/>
      <c r="SPJ238" s="105"/>
      <c r="SPK238" s="105"/>
      <c r="SPL238" s="105"/>
      <c r="SPM238" s="105"/>
      <c r="SPN238" s="106"/>
      <c r="SPO238" s="107"/>
      <c r="SPP238" s="100"/>
      <c r="SPQ238" s="100"/>
      <c r="SPR238" s="100"/>
      <c r="SPS238" s="101"/>
      <c r="SPT238" s="102"/>
      <c r="SPU238" s="100"/>
      <c r="SPV238" s="103"/>
      <c r="SPW238" s="104"/>
      <c r="SPX238" s="100"/>
      <c r="SPY238" s="105"/>
      <c r="SPZ238" s="105"/>
      <c r="SQA238" s="105"/>
      <c r="SQB238" s="105"/>
      <c r="SQC238" s="106"/>
      <c r="SQD238" s="107"/>
      <c r="SQE238" s="100"/>
      <c r="SQF238" s="100"/>
      <c r="SQG238" s="100"/>
      <c r="SQH238" s="101"/>
      <c r="SQI238" s="102"/>
      <c r="SQJ238" s="100"/>
      <c r="SQK238" s="103"/>
      <c r="SQL238" s="104"/>
      <c r="SQM238" s="100"/>
      <c r="SQN238" s="105"/>
      <c r="SQO238" s="105"/>
      <c r="SQP238" s="105"/>
      <c r="SQQ238" s="105"/>
      <c r="SQR238" s="106"/>
      <c r="SQS238" s="107"/>
      <c r="SQT238" s="100"/>
      <c r="SQU238" s="100"/>
      <c r="SQV238" s="100"/>
      <c r="SQW238" s="101"/>
      <c r="SQX238" s="102"/>
      <c r="SQY238" s="100"/>
      <c r="SQZ238" s="103"/>
      <c r="SRA238" s="104"/>
      <c r="SRB238" s="100"/>
      <c r="SRC238" s="105"/>
      <c r="SRD238" s="105"/>
      <c r="SRE238" s="105"/>
      <c r="SRF238" s="105"/>
      <c r="SRG238" s="106"/>
      <c r="SRH238" s="107"/>
      <c r="SRI238" s="100"/>
      <c r="SRJ238" s="100"/>
      <c r="SRK238" s="100"/>
      <c r="SRL238" s="101"/>
      <c r="SRM238" s="102"/>
      <c r="SRN238" s="100"/>
      <c r="SRO238" s="103"/>
      <c r="SRP238" s="104"/>
      <c r="SRQ238" s="100"/>
      <c r="SRR238" s="105"/>
      <c r="SRS238" s="105"/>
      <c r="SRT238" s="105"/>
      <c r="SRU238" s="105"/>
      <c r="SRV238" s="106"/>
      <c r="SRW238" s="107"/>
      <c r="SRX238" s="100"/>
      <c r="SRY238" s="100"/>
      <c r="SRZ238" s="100"/>
      <c r="SSA238" s="101"/>
      <c r="SSB238" s="102"/>
      <c r="SSC238" s="100"/>
      <c r="SSD238" s="103"/>
      <c r="SSE238" s="104"/>
      <c r="SSF238" s="100"/>
      <c r="SSG238" s="105"/>
      <c r="SSH238" s="105"/>
      <c r="SSI238" s="105"/>
      <c r="SSJ238" s="105"/>
      <c r="SSK238" s="106"/>
      <c r="SSL238" s="107"/>
      <c r="SSM238" s="100"/>
      <c r="SSN238" s="100"/>
      <c r="SSO238" s="100"/>
      <c r="SSP238" s="101"/>
      <c r="SSQ238" s="102"/>
      <c r="SSR238" s="100"/>
      <c r="SSS238" s="103"/>
      <c r="SST238" s="104"/>
      <c r="SSU238" s="100"/>
      <c r="SSV238" s="105"/>
      <c r="SSW238" s="105"/>
      <c r="SSX238" s="105"/>
      <c r="SSY238" s="105"/>
      <c r="SSZ238" s="106"/>
      <c r="STA238" s="107"/>
      <c r="STB238" s="100"/>
      <c r="STC238" s="100"/>
      <c r="STD238" s="100"/>
      <c r="STE238" s="101"/>
      <c r="STF238" s="102"/>
      <c r="STG238" s="100"/>
      <c r="STH238" s="103"/>
      <c r="STI238" s="104"/>
      <c r="STJ238" s="100"/>
      <c r="STK238" s="105"/>
      <c r="STL238" s="105"/>
      <c r="STM238" s="105"/>
      <c r="STN238" s="105"/>
      <c r="STO238" s="106"/>
      <c r="STP238" s="107"/>
      <c r="STQ238" s="100"/>
      <c r="STR238" s="100"/>
      <c r="STS238" s="100"/>
      <c r="STT238" s="101"/>
      <c r="STU238" s="102"/>
      <c r="STV238" s="100"/>
      <c r="STW238" s="103"/>
      <c r="STX238" s="104"/>
      <c r="STY238" s="100"/>
      <c r="STZ238" s="105"/>
      <c r="SUA238" s="105"/>
      <c r="SUB238" s="105"/>
      <c r="SUC238" s="105"/>
      <c r="SUD238" s="106"/>
      <c r="SUE238" s="107"/>
      <c r="SUF238" s="100"/>
      <c r="SUG238" s="100"/>
      <c r="SUH238" s="100"/>
      <c r="SUI238" s="101"/>
      <c r="SUJ238" s="102"/>
      <c r="SUK238" s="100"/>
      <c r="SUL238" s="103"/>
      <c r="SUM238" s="104"/>
      <c r="SUN238" s="100"/>
      <c r="SUO238" s="105"/>
      <c r="SUP238" s="105"/>
      <c r="SUQ238" s="105"/>
      <c r="SUR238" s="105"/>
      <c r="SUS238" s="106"/>
      <c r="SUT238" s="107"/>
      <c r="SUU238" s="100"/>
      <c r="SUV238" s="100"/>
      <c r="SUW238" s="100"/>
      <c r="SUX238" s="101"/>
      <c r="SUY238" s="102"/>
      <c r="SUZ238" s="100"/>
      <c r="SVA238" s="103"/>
      <c r="SVB238" s="104"/>
      <c r="SVC238" s="100"/>
      <c r="SVD238" s="105"/>
      <c r="SVE238" s="105"/>
      <c r="SVF238" s="105"/>
      <c r="SVG238" s="105"/>
      <c r="SVH238" s="106"/>
      <c r="SVI238" s="107"/>
      <c r="SVJ238" s="100"/>
      <c r="SVK238" s="100"/>
      <c r="SVL238" s="100"/>
      <c r="SVM238" s="101"/>
      <c r="SVN238" s="102"/>
      <c r="SVO238" s="100"/>
      <c r="SVP238" s="103"/>
      <c r="SVQ238" s="104"/>
      <c r="SVR238" s="100"/>
      <c r="SVS238" s="105"/>
      <c r="SVT238" s="105"/>
      <c r="SVU238" s="105"/>
      <c r="SVV238" s="105"/>
      <c r="SVW238" s="106"/>
      <c r="SVX238" s="107"/>
      <c r="SVY238" s="100"/>
      <c r="SVZ238" s="100"/>
      <c r="SWA238" s="100"/>
      <c r="SWB238" s="101"/>
      <c r="SWC238" s="102"/>
      <c r="SWD238" s="100"/>
      <c r="SWE238" s="103"/>
      <c r="SWF238" s="104"/>
      <c r="SWG238" s="100"/>
      <c r="SWH238" s="105"/>
      <c r="SWI238" s="105"/>
      <c r="SWJ238" s="105"/>
      <c r="SWK238" s="105"/>
      <c r="SWL238" s="106"/>
      <c r="SWM238" s="107"/>
      <c r="SWN238" s="100"/>
      <c r="SWO238" s="100"/>
      <c r="SWP238" s="100"/>
      <c r="SWQ238" s="101"/>
      <c r="SWR238" s="102"/>
      <c r="SWS238" s="100"/>
      <c r="SWT238" s="103"/>
      <c r="SWU238" s="104"/>
      <c r="SWV238" s="100"/>
      <c r="SWW238" s="105"/>
      <c r="SWX238" s="105"/>
      <c r="SWY238" s="105"/>
      <c r="SWZ238" s="105"/>
      <c r="SXA238" s="106"/>
      <c r="SXB238" s="107"/>
      <c r="SXC238" s="100"/>
      <c r="SXD238" s="100"/>
      <c r="SXE238" s="100"/>
      <c r="SXF238" s="101"/>
      <c r="SXG238" s="102"/>
      <c r="SXH238" s="100"/>
      <c r="SXI238" s="103"/>
      <c r="SXJ238" s="104"/>
      <c r="SXK238" s="100"/>
      <c r="SXL238" s="105"/>
      <c r="SXM238" s="105"/>
      <c r="SXN238" s="105"/>
      <c r="SXO238" s="105"/>
      <c r="SXP238" s="106"/>
      <c r="SXQ238" s="107"/>
      <c r="SXR238" s="100"/>
      <c r="SXS238" s="100"/>
      <c r="SXT238" s="100"/>
      <c r="SXU238" s="101"/>
      <c r="SXV238" s="102"/>
      <c r="SXW238" s="100"/>
      <c r="SXX238" s="103"/>
      <c r="SXY238" s="104"/>
      <c r="SXZ238" s="100"/>
      <c r="SYA238" s="105"/>
      <c r="SYB238" s="105"/>
      <c r="SYC238" s="105"/>
      <c r="SYD238" s="105"/>
      <c r="SYE238" s="106"/>
      <c r="SYF238" s="107"/>
      <c r="SYG238" s="100"/>
      <c r="SYH238" s="100"/>
      <c r="SYI238" s="100"/>
      <c r="SYJ238" s="101"/>
      <c r="SYK238" s="102"/>
      <c r="SYL238" s="100"/>
      <c r="SYM238" s="103"/>
      <c r="SYN238" s="104"/>
      <c r="SYO238" s="100"/>
      <c r="SYP238" s="105"/>
      <c r="SYQ238" s="105"/>
      <c r="SYR238" s="105"/>
      <c r="SYS238" s="105"/>
      <c r="SYT238" s="106"/>
      <c r="SYU238" s="107"/>
      <c r="SYV238" s="100"/>
      <c r="SYW238" s="100"/>
      <c r="SYX238" s="100"/>
      <c r="SYY238" s="101"/>
      <c r="SYZ238" s="102"/>
      <c r="SZA238" s="100"/>
      <c r="SZB238" s="103"/>
      <c r="SZC238" s="104"/>
      <c r="SZD238" s="100"/>
      <c r="SZE238" s="105"/>
      <c r="SZF238" s="105"/>
      <c r="SZG238" s="105"/>
      <c r="SZH238" s="105"/>
      <c r="SZI238" s="106"/>
      <c r="SZJ238" s="107"/>
      <c r="SZK238" s="100"/>
      <c r="SZL238" s="100"/>
      <c r="SZM238" s="100"/>
      <c r="SZN238" s="101"/>
      <c r="SZO238" s="102"/>
      <c r="SZP238" s="100"/>
      <c r="SZQ238" s="103"/>
      <c r="SZR238" s="104"/>
      <c r="SZS238" s="100"/>
      <c r="SZT238" s="105"/>
      <c r="SZU238" s="105"/>
      <c r="SZV238" s="105"/>
      <c r="SZW238" s="105"/>
      <c r="SZX238" s="106"/>
      <c r="SZY238" s="107"/>
      <c r="SZZ238" s="100"/>
      <c r="TAA238" s="100"/>
      <c r="TAB238" s="100"/>
      <c r="TAC238" s="101"/>
      <c r="TAD238" s="102"/>
      <c r="TAE238" s="100"/>
      <c r="TAF238" s="103"/>
      <c r="TAG238" s="104"/>
      <c r="TAH238" s="100"/>
      <c r="TAI238" s="105"/>
      <c r="TAJ238" s="105"/>
      <c r="TAK238" s="105"/>
      <c r="TAL238" s="105"/>
      <c r="TAM238" s="106"/>
      <c r="TAN238" s="107"/>
      <c r="TAO238" s="100"/>
      <c r="TAP238" s="100"/>
      <c r="TAQ238" s="100"/>
      <c r="TAR238" s="101"/>
      <c r="TAS238" s="102"/>
      <c r="TAT238" s="100"/>
      <c r="TAU238" s="103"/>
      <c r="TAV238" s="104"/>
      <c r="TAW238" s="100"/>
      <c r="TAX238" s="105"/>
      <c r="TAY238" s="105"/>
      <c r="TAZ238" s="105"/>
      <c r="TBA238" s="105"/>
      <c r="TBB238" s="106"/>
      <c r="TBC238" s="107"/>
      <c r="TBD238" s="100"/>
      <c r="TBE238" s="100"/>
      <c r="TBF238" s="100"/>
      <c r="TBG238" s="101"/>
      <c r="TBH238" s="102"/>
      <c r="TBI238" s="100"/>
      <c r="TBJ238" s="103"/>
      <c r="TBK238" s="104"/>
      <c r="TBL238" s="100"/>
      <c r="TBM238" s="105"/>
      <c r="TBN238" s="105"/>
      <c r="TBO238" s="105"/>
      <c r="TBP238" s="105"/>
      <c r="TBQ238" s="106"/>
      <c r="TBR238" s="107"/>
      <c r="TBS238" s="100"/>
      <c r="TBT238" s="100"/>
      <c r="TBU238" s="100"/>
      <c r="TBV238" s="101"/>
      <c r="TBW238" s="102"/>
      <c r="TBX238" s="100"/>
      <c r="TBY238" s="103"/>
      <c r="TBZ238" s="104"/>
      <c r="TCA238" s="100"/>
      <c r="TCB238" s="105"/>
      <c r="TCC238" s="105"/>
      <c r="TCD238" s="105"/>
      <c r="TCE238" s="105"/>
      <c r="TCF238" s="106"/>
      <c r="TCG238" s="107"/>
      <c r="TCH238" s="100"/>
      <c r="TCI238" s="100"/>
      <c r="TCJ238" s="100"/>
      <c r="TCK238" s="101"/>
      <c r="TCL238" s="102"/>
      <c r="TCM238" s="100"/>
      <c r="TCN238" s="103"/>
      <c r="TCO238" s="104"/>
      <c r="TCP238" s="100"/>
      <c r="TCQ238" s="105"/>
      <c r="TCR238" s="105"/>
      <c r="TCS238" s="105"/>
      <c r="TCT238" s="105"/>
      <c r="TCU238" s="106"/>
      <c r="TCV238" s="107"/>
      <c r="TCW238" s="100"/>
      <c r="TCX238" s="100"/>
      <c r="TCY238" s="100"/>
      <c r="TCZ238" s="101"/>
      <c r="TDA238" s="102"/>
      <c r="TDB238" s="100"/>
      <c r="TDC238" s="103"/>
      <c r="TDD238" s="104"/>
      <c r="TDE238" s="100"/>
      <c r="TDF238" s="105"/>
      <c r="TDG238" s="105"/>
      <c r="TDH238" s="105"/>
      <c r="TDI238" s="105"/>
      <c r="TDJ238" s="106"/>
      <c r="TDK238" s="107"/>
      <c r="TDL238" s="100"/>
      <c r="TDM238" s="100"/>
      <c r="TDN238" s="100"/>
      <c r="TDO238" s="101"/>
      <c r="TDP238" s="102"/>
      <c r="TDQ238" s="100"/>
      <c r="TDR238" s="103"/>
      <c r="TDS238" s="104"/>
      <c r="TDT238" s="100"/>
      <c r="TDU238" s="105"/>
      <c r="TDV238" s="105"/>
      <c r="TDW238" s="105"/>
      <c r="TDX238" s="105"/>
      <c r="TDY238" s="106"/>
      <c r="TDZ238" s="107"/>
      <c r="TEA238" s="100"/>
      <c r="TEB238" s="100"/>
      <c r="TEC238" s="100"/>
      <c r="TED238" s="101"/>
      <c r="TEE238" s="102"/>
      <c r="TEF238" s="100"/>
      <c r="TEG238" s="103"/>
      <c r="TEH238" s="104"/>
      <c r="TEI238" s="100"/>
      <c r="TEJ238" s="105"/>
      <c r="TEK238" s="105"/>
      <c r="TEL238" s="105"/>
      <c r="TEM238" s="105"/>
      <c r="TEN238" s="106"/>
      <c r="TEO238" s="107"/>
      <c r="TEP238" s="100"/>
      <c r="TEQ238" s="100"/>
      <c r="TER238" s="100"/>
      <c r="TES238" s="101"/>
      <c r="TET238" s="102"/>
      <c r="TEU238" s="100"/>
      <c r="TEV238" s="103"/>
      <c r="TEW238" s="104"/>
      <c r="TEX238" s="100"/>
      <c r="TEY238" s="105"/>
      <c r="TEZ238" s="105"/>
      <c r="TFA238" s="105"/>
      <c r="TFB238" s="105"/>
      <c r="TFC238" s="106"/>
      <c r="TFD238" s="107"/>
      <c r="TFE238" s="100"/>
      <c r="TFF238" s="100"/>
      <c r="TFG238" s="100"/>
      <c r="TFH238" s="101"/>
      <c r="TFI238" s="102"/>
      <c r="TFJ238" s="100"/>
      <c r="TFK238" s="103"/>
      <c r="TFL238" s="104"/>
      <c r="TFM238" s="100"/>
      <c r="TFN238" s="105"/>
      <c r="TFO238" s="105"/>
      <c r="TFP238" s="105"/>
      <c r="TFQ238" s="105"/>
      <c r="TFR238" s="106"/>
      <c r="TFS238" s="107"/>
      <c r="TFT238" s="100"/>
      <c r="TFU238" s="100"/>
      <c r="TFV238" s="100"/>
      <c r="TFW238" s="101"/>
      <c r="TFX238" s="102"/>
      <c r="TFY238" s="100"/>
      <c r="TFZ238" s="103"/>
      <c r="TGA238" s="104"/>
      <c r="TGB238" s="100"/>
      <c r="TGC238" s="105"/>
      <c r="TGD238" s="105"/>
      <c r="TGE238" s="105"/>
      <c r="TGF238" s="105"/>
      <c r="TGG238" s="106"/>
      <c r="TGH238" s="107"/>
      <c r="TGI238" s="100"/>
      <c r="TGJ238" s="100"/>
      <c r="TGK238" s="100"/>
      <c r="TGL238" s="101"/>
      <c r="TGM238" s="102"/>
      <c r="TGN238" s="100"/>
      <c r="TGO238" s="103"/>
      <c r="TGP238" s="104"/>
      <c r="TGQ238" s="100"/>
      <c r="TGR238" s="105"/>
      <c r="TGS238" s="105"/>
      <c r="TGT238" s="105"/>
      <c r="TGU238" s="105"/>
      <c r="TGV238" s="106"/>
      <c r="TGW238" s="107"/>
      <c r="TGX238" s="100"/>
      <c r="TGY238" s="100"/>
      <c r="TGZ238" s="100"/>
      <c r="THA238" s="101"/>
      <c r="THB238" s="102"/>
      <c r="THC238" s="100"/>
      <c r="THD238" s="103"/>
      <c r="THE238" s="104"/>
      <c r="THF238" s="100"/>
      <c r="THG238" s="105"/>
      <c r="THH238" s="105"/>
      <c r="THI238" s="105"/>
      <c r="THJ238" s="105"/>
      <c r="THK238" s="106"/>
      <c r="THL238" s="107"/>
      <c r="THM238" s="100"/>
      <c r="THN238" s="100"/>
      <c r="THO238" s="100"/>
      <c r="THP238" s="101"/>
      <c r="THQ238" s="102"/>
      <c r="THR238" s="100"/>
      <c r="THS238" s="103"/>
      <c r="THT238" s="104"/>
      <c r="THU238" s="100"/>
      <c r="THV238" s="105"/>
      <c r="THW238" s="105"/>
      <c r="THX238" s="105"/>
      <c r="THY238" s="105"/>
      <c r="THZ238" s="106"/>
      <c r="TIA238" s="107"/>
      <c r="TIB238" s="100"/>
      <c r="TIC238" s="100"/>
      <c r="TID238" s="100"/>
      <c r="TIE238" s="101"/>
      <c r="TIF238" s="102"/>
      <c r="TIG238" s="100"/>
      <c r="TIH238" s="103"/>
      <c r="TII238" s="104"/>
      <c r="TIJ238" s="100"/>
      <c r="TIK238" s="105"/>
      <c r="TIL238" s="105"/>
      <c r="TIM238" s="105"/>
      <c r="TIN238" s="105"/>
      <c r="TIO238" s="106"/>
      <c r="TIP238" s="107"/>
      <c r="TIQ238" s="100"/>
      <c r="TIR238" s="100"/>
      <c r="TIS238" s="100"/>
      <c r="TIT238" s="101"/>
      <c r="TIU238" s="102"/>
      <c r="TIV238" s="100"/>
      <c r="TIW238" s="103"/>
      <c r="TIX238" s="104"/>
      <c r="TIY238" s="100"/>
      <c r="TIZ238" s="105"/>
      <c r="TJA238" s="105"/>
      <c r="TJB238" s="105"/>
      <c r="TJC238" s="105"/>
      <c r="TJD238" s="106"/>
      <c r="TJE238" s="107"/>
      <c r="TJF238" s="100"/>
      <c r="TJG238" s="100"/>
      <c r="TJH238" s="100"/>
      <c r="TJI238" s="101"/>
      <c r="TJJ238" s="102"/>
      <c r="TJK238" s="100"/>
      <c r="TJL238" s="103"/>
      <c r="TJM238" s="104"/>
      <c r="TJN238" s="100"/>
      <c r="TJO238" s="105"/>
      <c r="TJP238" s="105"/>
      <c r="TJQ238" s="105"/>
      <c r="TJR238" s="105"/>
      <c r="TJS238" s="106"/>
      <c r="TJT238" s="107"/>
      <c r="TJU238" s="100"/>
      <c r="TJV238" s="100"/>
      <c r="TJW238" s="100"/>
      <c r="TJX238" s="101"/>
      <c r="TJY238" s="102"/>
      <c r="TJZ238" s="100"/>
      <c r="TKA238" s="103"/>
      <c r="TKB238" s="104"/>
      <c r="TKC238" s="100"/>
      <c r="TKD238" s="105"/>
      <c r="TKE238" s="105"/>
      <c r="TKF238" s="105"/>
      <c r="TKG238" s="105"/>
      <c r="TKH238" s="106"/>
      <c r="TKI238" s="107"/>
      <c r="TKJ238" s="100"/>
      <c r="TKK238" s="100"/>
      <c r="TKL238" s="100"/>
      <c r="TKM238" s="101"/>
      <c r="TKN238" s="102"/>
      <c r="TKO238" s="100"/>
      <c r="TKP238" s="103"/>
      <c r="TKQ238" s="104"/>
      <c r="TKR238" s="100"/>
      <c r="TKS238" s="105"/>
      <c r="TKT238" s="105"/>
      <c r="TKU238" s="105"/>
      <c r="TKV238" s="105"/>
      <c r="TKW238" s="106"/>
      <c r="TKX238" s="107"/>
      <c r="TKY238" s="100"/>
      <c r="TKZ238" s="100"/>
      <c r="TLA238" s="100"/>
      <c r="TLB238" s="101"/>
      <c r="TLC238" s="102"/>
      <c r="TLD238" s="100"/>
      <c r="TLE238" s="103"/>
      <c r="TLF238" s="104"/>
      <c r="TLG238" s="100"/>
      <c r="TLH238" s="105"/>
      <c r="TLI238" s="105"/>
      <c r="TLJ238" s="105"/>
      <c r="TLK238" s="105"/>
      <c r="TLL238" s="106"/>
      <c r="TLM238" s="107"/>
      <c r="TLN238" s="100"/>
      <c r="TLO238" s="100"/>
      <c r="TLP238" s="100"/>
      <c r="TLQ238" s="101"/>
      <c r="TLR238" s="102"/>
      <c r="TLS238" s="100"/>
      <c r="TLT238" s="103"/>
      <c r="TLU238" s="104"/>
      <c r="TLV238" s="100"/>
      <c r="TLW238" s="105"/>
      <c r="TLX238" s="105"/>
      <c r="TLY238" s="105"/>
      <c r="TLZ238" s="105"/>
      <c r="TMA238" s="106"/>
      <c r="TMB238" s="107"/>
      <c r="TMC238" s="100"/>
      <c r="TMD238" s="100"/>
      <c r="TME238" s="100"/>
      <c r="TMF238" s="101"/>
      <c r="TMG238" s="102"/>
      <c r="TMH238" s="100"/>
      <c r="TMI238" s="103"/>
      <c r="TMJ238" s="104"/>
      <c r="TMK238" s="100"/>
      <c r="TML238" s="105"/>
      <c r="TMM238" s="105"/>
      <c r="TMN238" s="105"/>
      <c r="TMO238" s="105"/>
      <c r="TMP238" s="106"/>
      <c r="TMQ238" s="107"/>
      <c r="TMR238" s="100"/>
      <c r="TMS238" s="100"/>
      <c r="TMT238" s="100"/>
      <c r="TMU238" s="101"/>
      <c r="TMV238" s="102"/>
      <c r="TMW238" s="100"/>
      <c r="TMX238" s="103"/>
      <c r="TMY238" s="104"/>
      <c r="TMZ238" s="100"/>
      <c r="TNA238" s="105"/>
      <c r="TNB238" s="105"/>
      <c r="TNC238" s="105"/>
      <c r="TND238" s="105"/>
      <c r="TNE238" s="106"/>
      <c r="TNF238" s="107"/>
      <c r="TNG238" s="100"/>
      <c r="TNH238" s="100"/>
      <c r="TNI238" s="100"/>
      <c r="TNJ238" s="101"/>
      <c r="TNK238" s="102"/>
      <c r="TNL238" s="100"/>
      <c r="TNM238" s="103"/>
      <c r="TNN238" s="104"/>
      <c r="TNO238" s="100"/>
      <c r="TNP238" s="105"/>
      <c r="TNQ238" s="105"/>
      <c r="TNR238" s="105"/>
      <c r="TNS238" s="105"/>
      <c r="TNT238" s="106"/>
      <c r="TNU238" s="107"/>
      <c r="TNV238" s="100"/>
      <c r="TNW238" s="100"/>
      <c r="TNX238" s="100"/>
      <c r="TNY238" s="101"/>
      <c r="TNZ238" s="102"/>
      <c r="TOA238" s="100"/>
      <c r="TOB238" s="103"/>
      <c r="TOC238" s="104"/>
      <c r="TOD238" s="100"/>
      <c r="TOE238" s="105"/>
      <c r="TOF238" s="105"/>
      <c r="TOG238" s="105"/>
      <c r="TOH238" s="105"/>
      <c r="TOI238" s="106"/>
      <c r="TOJ238" s="107"/>
      <c r="TOK238" s="100"/>
      <c r="TOL238" s="100"/>
      <c r="TOM238" s="100"/>
      <c r="TON238" s="101"/>
      <c r="TOO238" s="102"/>
      <c r="TOP238" s="100"/>
      <c r="TOQ238" s="103"/>
      <c r="TOR238" s="104"/>
      <c r="TOS238" s="100"/>
      <c r="TOT238" s="105"/>
      <c r="TOU238" s="105"/>
      <c r="TOV238" s="105"/>
      <c r="TOW238" s="105"/>
      <c r="TOX238" s="106"/>
      <c r="TOY238" s="107"/>
      <c r="TOZ238" s="100"/>
      <c r="TPA238" s="100"/>
      <c r="TPB238" s="100"/>
      <c r="TPC238" s="101"/>
      <c r="TPD238" s="102"/>
      <c r="TPE238" s="100"/>
      <c r="TPF238" s="103"/>
      <c r="TPG238" s="104"/>
      <c r="TPH238" s="100"/>
      <c r="TPI238" s="105"/>
      <c r="TPJ238" s="105"/>
      <c r="TPK238" s="105"/>
      <c r="TPL238" s="105"/>
      <c r="TPM238" s="106"/>
      <c r="TPN238" s="107"/>
      <c r="TPO238" s="100"/>
      <c r="TPP238" s="100"/>
      <c r="TPQ238" s="100"/>
      <c r="TPR238" s="101"/>
      <c r="TPS238" s="102"/>
      <c r="TPT238" s="100"/>
      <c r="TPU238" s="103"/>
      <c r="TPV238" s="104"/>
      <c r="TPW238" s="100"/>
      <c r="TPX238" s="105"/>
      <c r="TPY238" s="105"/>
      <c r="TPZ238" s="105"/>
      <c r="TQA238" s="105"/>
      <c r="TQB238" s="106"/>
      <c r="TQC238" s="107"/>
      <c r="TQD238" s="100"/>
      <c r="TQE238" s="100"/>
      <c r="TQF238" s="100"/>
      <c r="TQG238" s="101"/>
      <c r="TQH238" s="102"/>
      <c r="TQI238" s="100"/>
      <c r="TQJ238" s="103"/>
      <c r="TQK238" s="104"/>
      <c r="TQL238" s="100"/>
      <c r="TQM238" s="105"/>
      <c r="TQN238" s="105"/>
      <c r="TQO238" s="105"/>
      <c r="TQP238" s="105"/>
      <c r="TQQ238" s="106"/>
      <c r="TQR238" s="107"/>
      <c r="TQS238" s="100"/>
      <c r="TQT238" s="100"/>
      <c r="TQU238" s="100"/>
      <c r="TQV238" s="101"/>
      <c r="TQW238" s="102"/>
      <c r="TQX238" s="100"/>
      <c r="TQY238" s="103"/>
      <c r="TQZ238" s="104"/>
      <c r="TRA238" s="100"/>
      <c r="TRB238" s="105"/>
      <c r="TRC238" s="105"/>
      <c r="TRD238" s="105"/>
      <c r="TRE238" s="105"/>
      <c r="TRF238" s="106"/>
      <c r="TRG238" s="107"/>
      <c r="TRH238" s="100"/>
      <c r="TRI238" s="100"/>
      <c r="TRJ238" s="100"/>
      <c r="TRK238" s="101"/>
      <c r="TRL238" s="102"/>
      <c r="TRM238" s="100"/>
      <c r="TRN238" s="103"/>
      <c r="TRO238" s="104"/>
      <c r="TRP238" s="100"/>
      <c r="TRQ238" s="105"/>
      <c r="TRR238" s="105"/>
      <c r="TRS238" s="105"/>
      <c r="TRT238" s="105"/>
      <c r="TRU238" s="106"/>
      <c r="TRV238" s="107"/>
      <c r="TRW238" s="100"/>
      <c r="TRX238" s="100"/>
      <c r="TRY238" s="100"/>
      <c r="TRZ238" s="101"/>
      <c r="TSA238" s="102"/>
      <c r="TSB238" s="100"/>
      <c r="TSC238" s="103"/>
      <c r="TSD238" s="104"/>
      <c r="TSE238" s="100"/>
      <c r="TSF238" s="105"/>
      <c r="TSG238" s="105"/>
      <c r="TSH238" s="105"/>
      <c r="TSI238" s="105"/>
      <c r="TSJ238" s="106"/>
      <c r="TSK238" s="107"/>
      <c r="TSL238" s="100"/>
      <c r="TSM238" s="100"/>
      <c r="TSN238" s="100"/>
      <c r="TSO238" s="101"/>
      <c r="TSP238" s="102"/>
      <c r="TSQ238" s="100"/>
      <c r="TSR238" s="103"/>
      <c r="TSS238" s="104"/>
      <c r="TST238" s="100"/>
      <c r="TSU238" s="105"/>
      <c r="TSV238" s="105"/>
      <c r="TSW238" s="105"/>
      <c r="TSX238" s="105"/>
      <c r="TSY238" s="106"/>
      <c r="TSZ238" s="107"/>
      <c r="TTA238" s="100"/>
      <c r="TTB238" s="100"/>
      <c r="TTC238" s="100"/>
      <c r="TTD238" s="101"/>
      <c r="TTE238" s="102"/>
      <c r="TTF238" s="100"/>
      <c r="TTG238" s="103"/>
      <c r="TTH238" s="104"/>
      <c r="TTI238" s="100"/>
      <c r="TTJ238" s="105"/>
      <c r="TTK238" s="105"/>
      <c r="TTL238" s="105"/>
      <c r="TTM238" s="105"/>
      <c r="TTN238" s="106"/>
      <c r="TTO238" s="107"/>
      <c r="TTP238" s="100"/>
      <c r="TTQ238" s="100"/>
      <c r="TTR238" s="100"/>
      <c r="TTS238" s="101"/>
      <c r="TTT238" s="102"/>
      <c r="TTU238" s="100"/>
      <c r="TTV238" s="103"/>
      <c r="TTW238" s="104"/>
      <c r="TTX238" s="100"/>
      <c r="TTY238" s="105"/>
      <c r="TTZ238" s="105"/>
      <c r="TUA238" s="105"/>
      <c r="TUB238" s="105"/>
      <c r="TUC238" s="106"/>
      <c r="TUD238" s="107"/>
      <c r="TUE238" s="100"/>
      <c r="TUF238" s="100"/>
      <c r="TUG238" s="100"/>
      <c r="TUH238" s="101"/>
      <c r="TUI238" s="102"/>
      <c r="TUJ238" s="100"/>
      <c r="TUK238" s="103"/>
      <c r="TUL238" s="104"/>
      <c r="TUM238" s="100"/>
      <c r="TUN238" s="105"/>
      <c r="TUO238" s="105"/>
      <c r="TUP238" s="105"/>
      <c r="TUQ238" s="105"/>
      <c r="TUR238" s="106"/>
      <c r="TUS238" s="107"/>
      <c r="TUT238" s="100"/>
      <c r="TUU238" s="100"/>
      <c r="TUV238" s="100"/>
      <c r="TUW238" s="101"/>
      <c r="TUX238" s="102"/>
      <c r="TUY238" s="100"/>
      <c r="TUZ238" s="103"/>
      <c r="TVA238" s="104"/>
      <c r="TVB238" s="100"/>
      <c r="TVC238" s="105"/>
      <c r="TVD238" s="105"/>
      <c r="TVE238" s="105"/>
      <c r="TVF238" s="105"/>
      <c r="TVG238" s="106"/>
      <c r="TVH238" s="107"/>
      <c r="TVI238" s="100"/>
      <c r="TVJ238" s="100"/>
      <c r="TVK238" s="100"/>
      <c r="TVL238" s="101"/>
      <c r="TVM238" s="102"/>
      <c r="TVN238" s="100"/>
      <c r="TVO238" s="103"/>
      <c r="TVP238" s="104"/>
      <c r="TVQ238" s="100"/>
      <c r="TVR238" s="105"/>
      <c r="TVS238" s="105"/>
      <c r="TVT238" s="105"/>
      <c r="TVU238" s="105"/>
      <c r="TVV238" s="106"/>
      <c r="TVW238" s="107"/>
      <c r="TVX238" s="100"/>
      <c r="TVY238" s="100"/>
      <c r="TVZ238" s="100"/>
      <c r="TWA238" s="101"/>
      <c r="TWB238" s="102"/>
      <c r="TWC238" s="100"/>
      <c r="TWD238" s="103"/>
      <c r="TWE238" s="104"/>
      <c r="TWF238" s="100"/>
      <c r="TWG238" s="105"/>
      <c r="TWH238" s="105"/>
      <c r="TWI238" s="105"/>
      <c r="TWJ238" s="105"/>
      <c r="TWK238" s="106"/>
      <c r="TWL238" s="107"/>
      <c r="TWM238" s="100"/>
      <c r="TWN238" s="100"/>
      <c r="TWO238" s="100"/>
      <c r="TWP238" s="101"/>
      <c r="TWQ238" s="102"/>
      <c r="TWR238" s="100"/>
      <c r="TWS238" s="103"/>
      <c r="TWT238" s="104"/>
      <c r="TWU238" s="100"/>
      <c r="TWV238" s="105"/>
      <c r="TWW238" s="105"/>
      <c r="TWX238" s="105"/>
      <c r="TWY238" s="105"/>
      <c r="TWZ238" s="106"/>
      <c r="TXA238" s="107"/>
      <c r="TXB238" s="100"/>
      <c r="TXC238" s="100"/>
      <c r="TXD238" s="100"/>
      <c r="TXE238" s="101"/>
      <c r="TXF238" s="102"/>
      <c r="TXG238" s="100"/>
      <c r="TXH238" s="103"/>
      <c r="TXI238" s="104"/>
      <c r="TXJ238" s="100"/>
      <c r="TXK238" s="105"/>
      <c r="TXL238" s="105"/>
      <c r="TXM238" s="105"/>
      <c r="TXN238" s="105"/>
      <c r="TXO238" s="106"/>
      <c r="TXP238" s="107"/>
      <c r="TXQ238" s="100"/>
      <c r="TXR238" s="100"/>
      <c r="TXS238" s="100"/>
      <c r="TXT238" s="101"/>
      <c r="TXU238" s="102"/>
      <c r="TXV238" s="100"/>
      <c r="TXW238" s="103"/>
      <c r="TXX238" s="104"/>
      <c r="TXY238" s="100"/>
      <c r="TXZ238" s="105"/>
      <c r="TYA238" s="105"/>
      <c r="TYB238" s="105"/>
      <c r="TYC238" s="105"/>
      <c r="TYD238" s="106"/>
      <c r="TYE238" s="107"/>
      <c r="TYF238" s="100"/>
      <c r="TYG238" s="100"/>
      <c r="TYH238" s="100"/>
      <c r="TYI238" s="101"/>
      <c r="TYJ238" s="102"/>
      <c r="TYK238" s="100"/>
      <c r="TYL238" s="103"/>
      <c r="TYM238" s="104"/>
      <c r="TYN238" s="100"/>
      <c r="TYO238" s="105"/>
      <c r="TYP238" s="105"/>
      <c r="TYQ238" s="105"/>
      <c r="TYR238" s="105"/>
      <c r="TYS238" s="106"/>
      <c r="TYT238" s="107"/>
      <c r="TYU238" s="100"/>
      <c r="TYV238" s="100"/>
      <c r="TYW238" s="100"/>
      <c r="TYX238" s="101"/>
      <c r="TYY238" s="102"/>
      <c r="TYZ238" s="100"/>
      <c r="TZA238" s="103"/>
      <c r="TZB238" s="104"/>
      <c r="TZC238" s="100"/>
      <c r="TZD238" s="105"/>
      <c r="TZE238" s="105"/>
      <c r="TZF238" s="105"/>
      <c r="TZG238" s="105"/>
      <c r="TZH238" s="106"/>
      <c r="TZI238" s="107"/>
      <c r="TZJ238" s="100"/>
      <c r="TZK238" s="100"/>
      <c r="TZL238" s="100"/>
      <c r="TZM238" s="101"/>
      <c r="TZN238" s="102"/>
      <c r="TZO238" s="100"/>
      <c r="TZP238" s="103"/>
      <c r="TZQ238" s="104"/>
      <c r="TZR238" s="100"/>
      <c r="TZS238" s="105"/>
      <c r="TZT238" s="105"/>
      <c r="TZU238" s="105"/>
      <c r="TZV238" s="105"/>
      <c r="TZW238" s="106"/>
      <c r="TZX238" s="107"/>
      <c r="TZY238" s="100"/>
      <c r="TZZ238" s="100"/>
      <c r="UAA238" s="100"/>
      <c r="UAB238" s="101"/>
      <c r="UAC238" s="102"/>
      <c r="UAD238" s="100"/>
      <c r="UAE238" s="103"/>
      <c r="UAF238" s="104"/>
      <c r="UAG238" s="100"/>
      <c r="UAH238" s="105"/>
      <c r="UAI238" s="105"/>
      <c r="UAJ238" s="105"/>
      <c r="UAK238" s="105"/>
      <c r="UAL238" s="106"/>
      <c r="UAM238" s="107"/>
      <c r="UAN238" s="100"/>
      <c r="UAO238" s="100"/>
      <c r="UAP238" s="100"/>
      <c r="UAQ238" s="101"/>
      <c r="UAR238" s="102"/>
      <c r="UAS238" s="100"/>
      <c r="UAT238" s="103"/>
      <c r="UAU238" s="104"/>
      <c r="UAV238" s="100"/>
      <c r="UAW238" s="105"/>
      <c r="UAX238" s="105"/>
      <c r="UAY238" s="105"/>
      <c r="UAZ238" s="105"/>
      <c r="UBA238" s="106"/>
      <c r="UBB238" s="107"/>
      <c r="UBC238" s="100"/>
      <c r="UBD238" s="100"/>
      <c r="UBE238" s="100"/>
      <c r="UBF238" s="101"/>
      <c r="UBG238" s="102"/>
      <c r="UBH238" s="100"/>
      <c r="UBI238" s="103"/>
      <c r="UBJ238" s="104"/>
      <c r="UBK238" s="100"/>
      <c r="UBL238" s="105"/>
      <c r="UBM238" s="105"/>
      <c r="UBN238" s="105"/>
      <c r="UBO238" s="105"/>
      <c r="UBP238" s="106"/>
      <c r="UBQ238" s="107"/>
      <c r="UBR238" s="100"/>
      <c r="UBS238" s="100"/>
      <c r="UBT238" s="100"/>
      <c r="UBU238" s="101"/>
      <c r="UBV238" s="102"/>
      <c r="UBW238" s="100"/>
      <c r="UBX238" s="103"/>
      <c r="UBY238" s="104"/>
      <c r="UBZ238" s="100"/>
      <c r="UCA238" s="105"/>
      <c r="UCB238" s="105"/>
      <c r="UCC238" s="105"/>
      <c r="UCD238" s="105"/>
      <c r="UCE238" s="106"/>
      <c r="UCF238" s="107"/>
      <c r="UCG238" s="100"/>
      <c r="UCH238" s="100"/>
      <c r="UCI238" s="100"/>
      <c r="UCJ238" s="101"/>
      <c r="UCK238" s="102"/>
      <c r="UCL238" s="100"/>
      <c r="UCM238" s="103"/>
      <c r="UCN238" s="104"/>
      <c r="UCO238" s="100"/>
      <c r="UCP238" s="105"/>
      <c r="UCQ238" s="105"/>
      <c r="UCR238" s="105"/>
      <c r="UCS238" s="105"/>
      <c r="UCT238" s="106"/>
      <c r="UCU238" s="107"/>
      <c r="UCV238" s="100"/>
      <c r="UCW238" s="100"/>
      <c r="UCX238" s="100"/>
      <c r="UCY238" s="101"/>
      <c r="UCZ238" s="102"/>
      <c r="UDA238" s="100"/>
      <c r="UDB238" s="103"/>
      <c r="UDC238" s="104"/>
      <c r="UDD238" s="100"/>
      <c r="UDE238" s="105"/>
      <c r="UDF238" s="105"/>
      <c r="UDG238" s="105"/>
      <c r="UDH238" s="105"/>
      <c r="UDI238" s="106"/>
      <c r="UDJ238" s="107"/>
      <c r="UDK238" s="100"/>
      <c r="UDL238" s="100"/>
      <c r="UDM238" s="100"/>
      <c r="UDN238" s="101"/>
      <c r="UDO238" s="102"/>
      <c r="UDP238" s="100"/>
      <c r="UDQ238" s="103"/>
      <c r="UDR238" s="104"/>
      <c r="UDS238" s="100"/>
      <c r="UDT238" s="105"/>
      <c r="UDU238" s="105"/>
      <c r="UDV238" s="105"/>
      <c r="UDW238" s="105"/>
      <c r="UDX238" s="106"/>
      <c r="UDY238" s="107"/>
      <c r="UDZ238" s="100"/>
      <c r="UEA238" s="100"/>
      <c r="UEB238" s="100"/>
      <c r="UEC238" s="101"/>
      <c r="UED238" s="102"/>
      <c r="UEE238" s="100"/>
      <c r="UEF238" s="103"/>
      <c r="UEG238" s="104"/>
      <c r="UEH238" s="100"/>
      <c r="UEI238" s="105"/>
      <c r="UEJ238" s="105"/>
      <c r="UEK238" s="105"/>
      <c r="UEL238" s="105"/>
      <c r="UEM238" s="106"/>
      <c r="UEN238" s="107"/>
      <c r="UEO238" s="100"/>
      <c r="UEP238" s="100"/>
      <c r="UEQ238" s="100"/>
      <c r="UER238" s="101"/>
      <c r="UES238" s="102"/>
      <c r="UET238" s="100"/>
      <c r="UEU238" s="103"/>
      <c r="UEV238" s="104"/>
      <c r="UEW238" s="100"/>
      <c r="UEX238" s="105"/>
      <c r="UEY238" s="105"/>
      <c r="UEZ238" s="105"/>
      <c r="UFA238" s="105"/>
      <c r="UFB238" s="106"/>
      <c r="UFC238" s="107"/>
      <c r="UFD238" s="100"/>
      <c r="UFE238" s="100"/>
      <c r="UFF238" s="100"/>
      <c r="UFG238" s="101"/>
      <c r="UFH238" s="102"/>
      <c r="UFI238" s="100"/>
      <c r="UFJ238" s="103"/>
      <c r="UFK238" s="104"/>
      <c r="UFL238" s="100"/>
      <c r="UFM238" s="105"/>
      <c r="UFN238" s="105"/>
      <c r="UFO238" s="105"/>
      <c r="UFP238" s="105"/>
      <c r="UFQ238" s="106"/>
      <c r="UFR238" s="107"/>
      <c r="UFS238" s="100"/>
      <c r="UFT238" s="100"/>
      <c r="UFU238" s="100"/>
      <c r="UFV238" s="101"/>
      <c r="UFW238" s="102"/>
      <c r="UFX238" s="100"/>
      <c r="UFY238" s="103"/>
      <c r="UFZ238" s="104"/>
      <c r="UGA238" s="100"/>
      <c r="UGB238" s="105"/>
      <c r="UGC238" s="105"/>
      <c r="UGD238" s="105"/>
      <c r="UGE238" s="105"/>
      <c r="UGF238" s="106"/>
      <c r="UGG238" s="107"/>
      <c r="UGH238" s="100"/>
      <c r="UGI238" s="100"/>
      <c r="UGJ238" s="100"/>
      <c r="UGK238" s="101"/>
      <c r="UGL238" s="102"/>
      <c r="UGM238" s="100"/>
      <c r="UGN238" s="103"/>
      <c r="UGO238" s="104"/>
      <c r="UGP238" s="100"/>
      <c r="UGQ238" s="105"/>
      <c r="UGR238" s="105"/>
      <c r="UGS238" s="105"/>
      <c r="UGT238" s="105"/>
      <c r="UGU238" s="106"/>
      <c r="UGV238" s="107"/>
      <c r="UGW238" s="100"/>
      <c r="UGX238" s="100"/>
      <c r="UGY238" s="100"/>
      <c r="UGZ238" s="101"/>
      <c r="UHA238" s="102"/>
      <c r="UHB238" s="100"/>
      <c r="UHC238" s="103"/>
      <c r="UHD238" s="104"/>
      <c r="UHE238" s="100"/>
      <c r="UHF238" s="105"/>
      <c r="UHG238" s="105"/>
      <c r="UHH238" s="105"/>
      <c r="UHI238" s="105"/>
      <c r="UHJ238" s="106"/>
      <c r="UHK238" s="107"/>
      <c r="UHL238" s="100"/>
      <c r="UHM238" s="100"/>
      <c r="UHN238" s="100"/>
      <c r="UHO238" s="101"/>
      <c r="UHP238" s="102"/>
      <c r="UHQ238" s="100"/>
      <c r="UHR238" s="103"/>
      <c r="UHS238" s="104"/>
      <c r="UHT238" s="100"/>
      <c r="UHU238" s="105"/>
      <c r="UHV238" s="105"/>
      <c r="UHW238" s="105"/>
      <c r="UHX238" s="105"/>
      <c r="UHY238" s="106"/>
      <c r="UHZ238" s="107"/>
      <c r="UIA238" s="100"/>
      <c r="UIB238" s="100"/>
      <c r="UIC238" s="100"/>
      <c r="UID238" s="101"/>
      <c r="UIE238" s="102"/>
      <c r="UIF238" s="100"/>
      <c r="UIG238" s="103"/>
      <c r="UIH238" s="104"/>
      <c r="UII238" s="100"/>
      <c r="UIJ238" s="105"/>
      <c r="UIK238" s="105"/>
      <c r="UIL238" s="105"/>
      <c r="UIM238" s="105"/>
      <c r="UIN238" s="106"/>
      <c r="UIO238" s="107"/>
      <c r="UIP238" s="100"/>
      <c r="UIQ238" s="100"/>
      <c r="UIR238" s="100"/>
      <c r="UIS238" s="101"/>
      <c r="UIT238" s="102"/>
      <c r="UIU238" s="100"/>
      <c r="UIV238" s="103"/>
      <c r="UIW238" s="104"/>
      <c r="UIX238" s="100"/>
      <c r="UIY238" s="105"/>
      <c r="UIZ238" s="105"/>
      <c r="UJA238" s="105"/>
      <c r="UJB238" s="105"/>
      <c r="UJC238" s="106"/>
      <c r="UJD238" s="107"/>
      <c r="UJE238" s="100"/>
      <c r="UJF238" s="100"/>
      <c r="UJG238" s="100"/>
      <c r="UJH238" s="101"/>
      <c r="UJI238" s="102"/>
      <c r="UJJ238" s="100"/>
      <c r="UJK238" s="103"/>
      <c r="UJL238" s="104"/>
      <c r="UJM238" s="100"/>
      <c r="UJN238" s="105"/>
      <c r="UJO238" s="105"/>
      <c r="UJP238" s="105"/>
      <c r="UJQ238" s="105"/>
      <c r="UJR238" s="106"/>
      <c r="UJS238" s="107"/>
      <c r="UJT238" s="100"/>
      <c r="UJU238" s="100"/>
      <c r="UJV238" s="100"/>
      <c r="UJW238" s="101"/>
      <c r="UJX238" s="102"/>
      <c r="UJY238" s="100"/>
      <c r="UJZ238" s="103"/>
      <c r="UKA238" s="104"/>
      <c r="UKB238" s="100"/>
      <c r="UKC238" s="105"/>
      <c r="UKD238" s="105"/>
      <c r="UKE238" s="105"/>
      <c r="UKF238" s="105"/>
      <c r="UKG238" s="106"/>
      <c r="UKH238" s="107"/>
      <c r="UKI238" s="100"/>
      <c r="UKJ238" s="100"/>
      <c r="UKK238" s="100"/>
      <c r="UKL238" s="101"/>
      <c r="UKM238" s="102"/>
      <c r="UKN238" s="100"/>
      <c r="UKO238" s="103"/>
      <c r="UKP238" s="104"/>
      <c r="UKQ238" s="100"/>
      <c r="UKR238" s="105"/>
      <c r="UKS238" s="105"/>
      <c r="UKT238" s="105"/>
      <c r="UKU238" s="105"/>
      <c r="UKV238" s="106"/>
      <c r="UKW238" s="107"/>
      <c r="UKX238" s="100"/>
      <c r="UKY238" s="100"/>
      <c r="UKZ238" s="100"/>
      <c r="ULA238" s="101"/>
      <c r="ULB238" s="102"/>
      <c r="ULC238" s="100"/>
      <c r="ULD238" s="103"/>
      <c r="ULE238" s="104"/>
      <c r="ULF238" s="100"/>
      <c r="ULG238" s="105"/>
      <c r="ULH238" s="105"/>
      <c r="ULI238" s="105"/>
      <c r="ULJ238" s="105"/>
      <c r="ULK238" s="106"/>
      <c r="ULL238" s="107"/>
      <c r="ULM238" s="100"/>
      <c r="ULN238" s="100"/>
      <c r="ULO238" s="100"/>
      <c r="ULP238" s="101"/>
      <c r="ULQ238" s="102"/>
      <c r="ULR238" s="100"/>
      <c r="ULS238" s="103"/>
      <c r="ULT238" s="104"/>
      <c r="ULU238" s="100"/>
      <c r="ULV238" s="105"/>
      <c r="ULW238" s="105"/>
      <c r="ULX238" s="105"/>
      <c r="ULY238" s="105"/>
      <c r="ULZ238" s="106"/>
      <c r="UMA238" s="107"/>
      <c r="UMB238" s="100"/>
      <c r="UMC238" s="100"/>
      <c r="UMD238" s="100"/>
      <c r="UME238" s="101"/>
      <c r="UMF238" s="102"/>
      <c r="UMG238" s="100"/>
      <c r="UMH238" s="103"/>
      <c r="UMI238" s="104"/>
      <c r="UMJ238" s="100"/>
      <c r="UMK238" s="105"/>
      <c r="UML238" s="105"/>
      <c r="UMM238" s="105"/>
      <c r="UMN238" s="105"/>
      <c r="UMO238" s="106"/>
      <c r="UMP238" s="107"/>
      <c r="UMQ238" s="100"/>
      <c r="UMR238" s="100"/>
      <c r="UMS238" s="100"/>
      <c r="UMT238" s="101"/>
      <c r="UMU238" s="102"/>
      <c r="UMV238" s="100"/>
      <c r="UMW238" s="103"/>
      <c r="UMX238" s="104"/>
      <c r="UMY238" s="100"/>
      <c r="UMZ238" s="105"/>
      <c r="UNA238" s="105"/>
      <c r="UNB238" s="105"/>
      <c r="UNC238" s="105"/>
      <c r="UND238" s="106"/>
      <c r="UNE238" s="107"/>
      <c r="UNF238" s="100"/>
      <c r="UNG238" s="100"/>
      <c r="UNH238" s="100"/>
      <c r="UNI238" s="101"/>
      <c r="UNJ238" s="102"/>
      <c r="UNK238" s="100"/>
      <c r="UNL238" s="103"/>
      <c r="UNM238" s="104"/>
      <c r="UNN238" s="100"/>
      <c r="UNO238" s="105"/>
      <c r="UNP238" s="105"/>
      <c r="UNQ238" s="105"/>
      <c r="UNR238" s="105"/>
      <c r="UNS238" s="106"/>
      <c r="UNT238" s="107"/>
      <c r="UNU238" s="100"/>
      <c r="UNV238" s="100"/>
      <c r="UNW238" s="100"/>
      <c r="UNX238" s="101"/>
      <c r="UNY238" s="102"/>
      <c r="UNZ238" s="100"/>
      <c r="UOA238" s="103"/>
      <c r="UOB238" s="104"/>
      <c r="UOC238" s="100"/>
      <c r="UOD238" s="105"/>
      <c r="UOE238" s="105"/>
      <c r="UOF238" s="105"/>
      <c r="UOG238" s="105"/>
      <c r="UOH238" s="106"/>
      <c r="UOI238" s="107"/>
      <c r="UOJ238" s="100"/>
      <c r="UOK238" s="100"/>
      <c r="UOL238" s="100"/>
      <c r="UOM238" s="101"/>
      <c r="UON238" s="102"/>
      <c r="UOO238" s="100"/>
      <c r="UOP238" s="103"/>
      <c r="UOQ238" s="104"/>
      <c r="UOR238" s="100"/>
      <c r="UOS238" s="105"/>
      <c r="UOT238" s="105"/>
      <c r="UOU238" s="105"/>
      <c r="UOV238" s="105"/>
      <c r="UOW238" s="106"/>
      <c r="UOX238" s="107"/>
      <c r="UOY238" s="100"/>
      <c r="UOZ238" s="100"/>
      <c r="UPA238" s="100"/>
      <c r="UPB238" s="101"/>
      <c r="UPC238" s="102"/>
      <c r="UPD238" s="100"/>
      <c r="UPE238" s="103"/>
      <c r="UPF238" s="104"/>
      <c r="UPG238" s="100"/>
      <c r="UPH238" s="105"/>
      <c r="UPI238" s="105"/>
      <c r="UPJ238" s="105"/>
      <c r="UPK238" s="105"/>
      <c r="UPL238" s="106"/>
      <c r="UPM238" s="107"/>
      <c r="UPN238" s="100"/>
      <c r="UPO238" s="100"/>
      <c r="UPP238" s="100"/>
      <c r="UPQ238" s="101"/>
      <c r="UPR238" s="102"/>
      <c r="UPS238" s="100"/>
      <c r="UPT238" s="103"/>
      <c r="UPU238" s="104"/>
      <c r="UPV238" s="100"/>
      <c r="UPW238" s="105"/>
      <c r="UPX238" s="105"/>
      <c r="UPY238" s="105"/>
      <c r="UPZ238" s="105"/>
      <c r="UQA238" s="106"/>
      <c r="UQB238" s="107"/>
      <c r="UQC238" s="100"/>
      <c r="UQD238" s="100"/>
      <c r="UQE238" s="100"/>
      <c r="UQF238" s="101"/>
      <c r="UQG238" s="102"/>
      <c r="UQH238" s="100"/>
      <c r="UQI238" s="103"/>
      <c r="UQJ238" s="104"/>
      <c r="UQK238" s="100"/>
      <c r="UQL238" s="105"/>
      <c r="UQM238" s="105"/>
      <c r="UQN238" s="105"/>
      <c r="UQO238" s="105"/>
      <c r="UQP238" s="106"/>
      <c r="UQQ238" s="107"/>
      <c r="UQR238" s="100"/>
      <c r="UQS238" s="100"/>
      <c r="UQT238" s="100"/>
      <c r="UQU238" s="101"/>
      <c r="UQV238" s="102"/>
      <c r="UQW238" s="100"/>
      <c r="UQX238" s="103"/>
      <c r="UQY238" s="104"/>
      <c r="UQZ238" s="100"/>
      <c r="URA238" s="105"/>
      <c r="URB238" s="105"/>
      <c r="URC238" s="105"/>
      <c r="URD238" s="105"/>
      <c r="URE238" s="106"/>
      <c r="URF238" s="107"/>
      <c r="URG238" s="100"/>
      <c r="URH238" s="100"/>
      <c r="URI238" s="100"/>
      <c r="URJ238" s="101"/>
      <c r="URK238" s="102"/>
      <c r="URL238" s="100"/>
      <c r="URM238" s="103"/>
      <c r="URN238" s="104"/>
      <c r="URO238" s="100"/>
      <c r="URP238" s="105"/>
      <c r="URQ238" s="105"/>
      <c r="URR238" s="105"/>
      <c r="URS238" s="105"/>
      <c r="URT238" s="106"/>
      <c r="URU238" s="107"/>
      <c r="URV238" s="100"/>
      <c r="URW238" s="100"/>
      <c r="URX238" s="100"/>
      <c r="URY238" s="101"/>
      <c r="URZ238" s="102"/>
      <c r="USA238" s="100"/>
      <c r="USB238" s="103"/>
      <c r="USC238" s="104"/>
      <c r="USD238" s="100"/>
      <c r="USE238" s="105"/>
      <c r="USF238" s="105"/>
      <c r="USG238" s="105"/>
      <c r="USH238" s="105"/>
      <c r="USI238" s="106"/>
      <c r="USJ238" s="107"/>
      <c r="USK238" s="100"/>
      <c r="USL238" s="100"/>
      <c r="USM238" s="100"/>
      <c r="USN238" s="101"/>
      <c r="USO238" s="102"/>
      <c r="USP238" s="100"/>
      <c r="USQ238" s="103"/>
      <c r="USR238" s="104"/>
      <c r="USS238" s="100"/>
      <c r="UST238" s="105"/>
      <c r="USU238" s="105"/>
      <c r="USV238" s="105"/>
      <c r="USW238" s="105"/>
      <c r="USX238" s="106"/>
      <c r="USY238" s="107"/>
      <c r="USZ238" s="100"/>
      <c r="UTA238" s="100"/>
      <c r="UTB238" s="100"/>
      <c r="UTC238" s="101"/>
      <c r="UTD238" s="102"/>
      <c r="UTE238" s="100"/>
      <c r="UTF238" s="103"/>
      <c r="UTG238" s="104"/>
      <c r="UTH238" s="100"/>
      <c r="UTI238" s="105"/>
      <c r="UTJ238" s="105"/>
      <c r="UTK238" s="105"/>
      <c r="UTL238" s="105"/>
      <c r="UTM238" s="106"/>
      <c r="UTN238" s="107"/>
      <c r="UTO238" s="100"/>
      <c r="UTP238" s="100"/>
      <c r="UTQ238" s="100"/>
      <c r="UTR238" s="101"/>
      <c r="UTS238" s="102"/>
      <c r="UTT238" s="100"/>
      <c r="UTU238" s="103"/>
      <c r="UTV238" s="104"/>
      <c r="UTW238" s="100"/>
      <c r="UTX238" s="105"/>
      <c r="UTY238" s="105"/>
      <c r="UTZ238" s="105"/>
      <c r="UUA238" s="105"/>
      <c r="UUB238" s="106"/>
      <c r="UUC238" s="107"/>
      <c r="UUD238" s="100"/>
      <c r="UUE238" s="100"/>
      <c r="UUF238" s="100"/>
      <c r="UUG238" s="101"/>
      <c r="UUH238" s="102"/>
      <c r="UUI238" s="100"/>
      <c r="UUJ238" s="103"/>
      <c r="UUK238" s="104"/>
      <c r="UUL238" s="100"/>
      <c r="UUM238" s="105"/>
      <c r="UUN238" s="105"/>
      <c r="UUO238" s="105"/>
      <c r="UUP238" s="105"/>
      <c r="UUQ238" s="106"/>
      <c r="UUR238" s="107"/>
      <c r="UUS238" s="100"/>
      <c r="UUT238" s="100"/>
      <c r="UUU238" s="100"/>
      <c r="UUV238" s="101"/>
      <c r="UUW238" s="102"/>
      <c r="UUX238" s="100"/>
      <c r="UUY238" s="103"/>
      <c r="UUZ238" s="104"/>
      <c r="UVA238" s="100"/>
      <c r="UVB238" s="105"/>
      <c r="UVC238" s="105"/>
      <c r="UVD238" s="105"/>
      <c r="UVE238" s="105"/>
      <c r="UVF238" s="106"/>
      <c r="UVG238" s="107"/>
      <c r="UVH238" s="100"/>
      <c r="UVI238" s="100"/>
      <c r="UVJ238" s="100"/>
      <c r="UVK238" s="101"/>
      <c r="UVL238" s="102"/>
      <c r="UVM238" s="100"/>
      <c r="UVN238" s="103"/>
      <c r="UVO238" s="104"/>
      <c r="UVP238" s="100"/>
      <c r="UVQ238" s="105"/>
      <c r="UVR238" s="105"/>
      <c r="UVS238" s="105"/>
      <c r="UVT238" s="105"/>
      <c r="UVU238" s="106"/>
      <c r="UVV238" s="107"/>
      <c r="UVW238" s="100"/>
      <c r="UVX238" s="100"/>
      <c r="UVY238" s="100"/>
      <c r="UVZ238" s="101"/>
      <c r="UWA238" s="102"/>
      <c r="UWB238" s="100"/>
      <c r="UWC238" s="103"/>
      <c r="UWD238" s="104"/>
      <c r="UWE238" s="100"/>
      <c r="UWF238" s="105"/>
      <c r="UWG238" s="105"/>
      <c r="UWH238" s="105"/>
      <c r="UWI238" s="105"/>
      <c r="UWJ238" s="106"/>
      <c r="UWK238" s="107"/>
      <c r="UWL238" s="100"/>
      <c r="UWM238" s="100"/>
      <c r="UWN238" s="100"/>
      <c r="UWO238" s="101"/>
      <c r="UWP238" s="102"/>
      <c r="UWQ238" s="100"/>
      <c r="UWR238" s="103"/>
      <c r="UWS238" s="104"/>
      <c r="UWT238" s="100"/>
      <c r="UWU238" s="105"/>
      <c r="UWV238" s="105"/>
      <c r="UWW238" s="105"/>
      <c r="UWX238" s="105"/>
      <c r="UWY238" s="106"/>
      <c r="UWZ238" s="107"/>
      <c r="UXA238" s="100"/>
      <c r="UXB238" s="100"/>
      <c r="UXC238" s="100"/>
      <c r="UXD238" s="101"/>
      <c r="UXE238" s="102"/>
      <c r="UXF238" s="100"/>
      <c r="UXG238" s="103"/>
      <c r="UXH238" s="104"/>
      <c r="UXI238" s="100"/>
      <c r="UXJ238" s="105"/>
      <c r="UXK238" s="105"/>
      <c r="UXL238" s="105"/>
      <c r="UXM238" s="105"/>
      <c r="UXN238" s="106"/>
      <c r="UXO238" s="107"/>
      <c r="UXP238" s="100"/>
      <c r="UXQ238" s="100"/>
      <c r="UXR238" s="100"/>
      <c r="UXS238" s="101"/>
      <c r="UXT238" s="102"/>
      <c r="UXU238" s="100"/>
      <c r="UXV238" s="103"/>
      <c r="UXW238" s="104"/>
      <c r="UXX238" s="100"/>
      <c r="UXY238" s="105"/>
      <c r="UXZ238" s="105"/>
      <c r="UYA238" s="105"/>
      <c r="UYB238" s="105"/>
      <c r="UYC238" s="106"/>
      <c r="UYD238" s="107"/>
      <c r="UYE238" s="100"/>
      <c r="UYF238" s="100"/>
      <c r="UYG238" s="100"/>
      <c r="UYH238" s="101"/>
      <c r="UYI238" s="102"/>
      <c r="UYJ238" s="100"/>
      <c r="UYK238" s="103"/>
      <c r="UYL238" s="104"/>
      <c r="UYM238" s="100"/>
      <c r="UYN238" s="105"/>
      <c r="UYO238" s="105"/>
      <c r="UYP238" s="105"/>
      <c r="UYQ238" s="105"/>
      <c r="UYR238" s="106"/>
      <c r="UYS238" s="107"/>
      <c r="UYT238" s="100"/>
      <c r="UYU238" s="100"/>
      <c r="UYV238" s="100"/>
      <c r="UYW238" s="101"/>
      <c r="UYX238" s="102"/>
      <c r="UYY238" s="100"/>
      <c r="UYZ238" s="103"/>
      <c r="UZA238" s="104"/>
      <c r="UZB238" s="100"/>
      <c r="UZC238" s="105"/>
      <c r="UZD238" s="105"/>
      <c r="UZE238" s="105"/>
      <c r="UZF238" s="105"/>
      <c r="UZG238" s="106"/>
      <c r="UZH238" s="107"/>
      <c r="UZI238" s="100"/>
      <c r="UZJ238" s="100"/>
      <c r="UZK238" s="100"/>
      <c r="UZL238" s="101"/>
      <c r="UZM238" s="102"/>
      <c r="UZN238" s="100"/>
      <c r="UZO238" s="103"/>
      <c r="UZP238" s="104"/>
      <c r="UZQ238" s="100"/>
      <c r="UZR238" s="105"/>
      <c r="UZS238" s="105"/>
      <c r="UZT238" s="105"/>
      <c r="UZU238" s="105"/>
      <c r="UZV238" s="106"/>
      <c r="UZW238" s="107"/>
      <c r="UZX238" s="100"/>
      <c r="UZY238" s="100"/>
      <c r="UZZ238" s="100"/>
      <c r="VAA238" s="101"/>
      <c r="VAB238" s="102"/>
      <c r="VAC238" s="100"/>
      <c r="VAD238" s="103"/>
      <c r="VAE238" s="104"/>
      <c r="VAF238" s="100"/>
      <c r="VAG238" s="105"/>
      <c r="VAH238" s="105"/>
      <c r="VAI238" s="105"/>
      <c r="VAJ238" s="105"/>
      <c r="VAK238" s="106"/>
      <c r="VAL238" s="107"/>
      <c r="VAM238" s="100"/>
      <c r="VAN238" s="100"/>
      <c r="VAO238" s="100"/>
      <c r="VAP238" s="101"/>
      <c r="VAQ238" s="102"/>
      <c r="VAR238" s="100"/>
      <c r="VAS238" s="103"/>
      <c r="VAT238" s="104"/>
      <c r="VAU238" s="100"/>
      <c r="VAV238" s="105"/>
      <c r="VAW238" s="105"/>
      <c r="VAX238" s="105"/>
      <c r="VAY238" s="105"/>
      <c r="VAZ238" s="106"/>
      <c r="VBA238" s="107"/>
      <c r="VBB238" s="100"/>
      <c r="VBC238" s="100"/>
      <c r="VBD238" s="100"/>
      <c r="VBE238" s="101"/>
      <c r="VBF238" s="102"/>
      <c r="VBG238" s="100"/>
      <c r="VBH238" s="103"/>
      <c r="VBI238" s="104"/>
      <c r="VBJ238" s="100"/>
      <c r="VBK238" s="105"/>
      <c r="VBL238" s="105"/>
      <c r="VBM238" s="105"/>
      <c r="VBN238" s="105"/>
      <c r="VBO238" s="106"/>
      <c r="VBP238" s="107"/>
      <c r="VBQ238" s="100"/>
      <c r="VBR238" s="100"/>
      <c r="VBS238" s="100"/>
      <c r="VBT238" s="101"/>
      <c r="VBU238" s="102"/>
      <c r="VBV238" s="100"/>
      <c r="VBW238" s="103"/>
      <c r="VBX238" s="104"/>
      <c r="VBY238" s="100"/>
      <c r="VBZ238" s="105"/>
      <c r="VCA238" s="105"/>
      <c r="VCB238" s="105"/>
      <c r="VCC238" s="105"/>
      <c r="VCD238" s="106"/>
      <c r="VCE238" s="107"/>
      <c r="VCF238" s="100"/>
      <c r="VCG238" s="100"/>
      <c r="VCH238" s="100"/>
      <c r="VCI238" s="101"/>
      <c r="VCJ238" s="102"/>
      <c r="VCK238" s="100"/>
      <c r="VCL238" s="103"/>
      <c r="VCM238" s="104"/>
      <c r="VCN238" s="100"/>
      <c r="VCO238" s="105"/>
      <c r="VCP238" s="105"/>
      <c r="VCQ238" s="105"/>
      <c r="VCR238" s="105"/>
      <c r="VCS238" s="106"/>
      <c r="VCT238" s="107"/>
      <c r="VCU238" s="100"/>
      <c r="VCV238" s="100"/>
      <c r="VCW238" s="100"/>
      <c r="VCX238" s="101"/>
      <c r="VCY238" s="102"/>
      <c r="VCZ238" s="100"/>
      <c r="VDA238" s="103"/>
      <c r="VDB238" s="104"/>
      <c r="VDC238" s="100"/>
      <c r="VDD238" s="105"/>
      <c r="VDE238" s="105"/>
      <c r="VDF238" s="105"/>
      <c r="VDG238" s="105"/>
      <c r="VDH238" s="106"/>
      <c r="VDI238" s="107"/>
      <c r="VDJ238" s="100"/>
      <c r="VDK238" s="100"/>
      <c r="VDL238" s="100"/>
      <c r="VDM238" s="101"/>
      <c r="VDN238" s="102"/>
      <c r="VDO238" s="100"/>
      <c r="VDP238" s="103"/>
      <c r="VDQ238" s="104"/>
      <c r="VDR238" s="100"/>
      <c r="VDS238" s="105"/>
      <c r="VDT238" s="105"/>
      <c r="VDU238" s="105"/>
      <c r="VDV238" s="105"/>
      <c r="VDW238" s="106"/>
      <c r="VDX238" s="107"/>
      <c r="VDY238" s="100"/>
      <c r="VDZ238" s="100"/>
      <c r="VEA238" s="100"/>
      <c r="VEB238" s="101"/>
      <c r="VEC238" s="102"/>
      <c r="VED238" s="100"/>
      <c r="VEE238" s="103"/>
      <c r="VEF238" s="104"/>
      <c r="VEG238" s="100"/>
      <c r="VEH238" s="105"/>
      <c r="VEI238" s="105"/>
      <c r="VEJ238" s="105"/>
      <c r="VEK238" s="105"/>
      <c r="VEL238" s="106"/>
      <c r="VEM238" s="107"/>
      <c r="VEN238" s="100"/>
      <c r="VEO238" s="100"/>
      <c r="VEP238" s="100"/>
      <c r="VEQ238" s="101"/>
      <c r="VER238" s="102"/>
      <c r="VES238" s="100"/>
      <c r="VET238" s="103"/>
      <c r="VEU238" s="104"/>
      <c r="VEV238" s="100"/>
      <c r="VEW238" s="105"/>
      <c r="VEX238" s="105"/>
      <c r="VEY238" s="105"/>
      <c r="VEZ238" s="105"/>
      <c r="VFA238" s="106"/>
      <c r="VFB238" s="107"/>
      <c r="VFC238" s="100"/>
      <c r="VFD238" s="100"/>
      <c r="VFE238" s="100"/>
      <c r="VFF238" s="101"/>
      <c r="VFG238" s="102"/>
      <c r="VFH238" s="100"/>
      <c r="VFI238" s="103"/>
      <c r="VFJ238" s="104"/>
      <c r="VFK238" s="100"/>
      <c r="VFL238" s="105"/>
      <c r="VFM238" s="105"/>
      <c r="VFN238" s="105"/>
      <c r="VFO238" s="105"/>
      <c r="VFP238" s="106"/>
      <c r="VFQ238" s="107"/>
      <c r="VFR238" s="100"/>
      <c r="VFS238" s="100"/>
      <c r="VFT238" s="100"/>
      <c r="VFU238" s="101"/>
      <c r="VFV238" s="102"/>
      <c r="VFW238" s="100"/>
      <c r="VFX238" s="103"/>
      <c r="VFY238" s="104"/>
      <c r="VFZ238" s="100"/>
      <c r="VGA238" s="105"/>
      <c r="VGB238" s="105"/>
      <c r="VGC238" s="105"/>
      <c r="VGD238" s="105"/>
      <c r="VGE238" s="106"/>
      <c r="VGF238" s="107"/>
      <c r="VGG238" s="100"/>
      <c r="VGH238" s="100"/>
      <c r="VGI238" s="100"/>
      <c r="VGJ238" s="101"/>
      <c r="VGK238" s="102"/>
      <c r="VGL238" s="100"/>
      <c r="VGM238" s="103"/>
      <c r="VGN238" s="104"/>
      <c r="VGO238" s="100"/>
      <c r="VGP238" s="105"/>
      <c r="VGQ238" s="105"/>
      <c r="VGR238" s="105"/>
      <c r="VGS238" s="105"/>
      <c r="VGT238" s="106"/>
      <c r="VGU238" s="107"/>
      <c r="VGV238" s="100"/>
      <c r="VGW238" s="100"/>
      <c r="VGX238" s="100"/>
      <c r="VGY238" s="101"/>
      <c r="VGZ238" s="102"/>
      <c r="VHA238" s="100"/>
      <c r="VHB238" s="103"/>
      <c r="VHC238" s="104"/>
      <c r="VHD238" s="100"/>
      <c r="VHE238" s="105"/>
      <c r="VHF238" s="105"/>
      <c r="VHG238" s="105"/>
      <c r="VHH238" s="105"/>
      <c r="VHI238" s="106"/>
      <c r="VHJ238" s="107"/>
      <c r="VHK238" s="100"/>
      <c r="VHL238" s="100"/>
      <c r="VHM238" s="100"/>
      <c r="VHN238" s="101"/>
      <c r="VHO238" s="102"/>
      <c r="VHP238" s="100"/>
      <c r="VHQ238" s="103"/>
      <c r="VHR238" s="104"/>
      <c r="VHS238" s="100"/>
      <c r="VHT238" s="105"/>
      <c r="VHU238" s="105"/>
      <c r="VHV238" s="105"/>
      <c r="VHW238" s="105"/>
      <c r="VHX238" s="106"/>
      <c r="VHY238" s="107"/>
      <c r="VHZ238" s="100"/>
      <c r="VIA238" s="100"/>
      <c r="VIB238" s="100"/>
      <c r="VIC238" s="101"/>
      <c r="VID238" s="102"/>
      <c r="VIE238" s="100"/>
      <c r="VIF238" s="103"/>
      <c r="VIG238" s="104"/>
      <c r="VIH238" s="100"/>
      <c r="VII238" s="105"/>
      <c r="VIJ238" s="105"/>
      <c r="VIK238" s="105"/>
      <c r="VIL238" s="105"/>
      <c r="VIM238" s="106"/>
      <c r="VIN238" s="107"/>
      <c r="VIO238" s="100"/>
      <c r="VIP238" s="100"/>
      <c r="VIQ238" s="100"/>
      <c r="VIR238" s="101"/>
      <c r="VIS238" s="102"/>
      <c r="VIT238" s="100"/>
      <c r="VIU238" s="103"/>
      <c r="VIV238" s="104"/>
      <c r="VIW238" s="100"/>
      <c r="VIX238" s="105"/>
      <c r="VIY238" s="105"/>
      <c r="VIZ238" s="105"/>
      <c r="VJA238" s="105"/>
      <c r="VJB238" s="106"/>
      <c r="VJC238" s="107"/>
      <c r="VJD238" s="100"/>
      <c r="VJE238" s="100"/>
      <c r="VJF238" s="100"/>
      <c r="VJG238" s="101"/>
      <c r="VJH238" s="102"/>
      <c r="VJI238" s="100"/>
      <c r="VJJ238" s="103"/>
      <c r="VJK238" s="104"/>
      <c r="VJL238" s="100"/>
      <c r="VJM238" s="105"/>
      <c r="VJN238" s="105"/>
      <c r="VJO238" s="105"/>
      <c r="VJP238" s="105"/>
      <c r="VJQ238" s="106"/>
      <c r="VJR238" s="107"/>
      <c r="VJS238" s="100"/>
      <c r="VJT238" s="100"/>
      <c r="VJU238" s="100"/>
      <c r="VJV238" s="101"/>
      <c r="VJW238" s="102"/>
      <c r="VJX238" s="100"/>
      <c r="VJY238" s="103"/>
      <c r="VJZ238" s="104"/>
      <c r="VKA238" s="100"/>
      <c r="VKB238" s="105"/>
      <c r="VKC238" s="105"/>
      <c r="VKD238" s="105"/>
      <c r="VKE238" s="105"/>
      <c r="VKF238" s="106"/>
      <c r="VKG238" s="107"/>
      <c r="VKH238" s="100"/>
      <c r="VKI238" s="100"/>
      <c r="VKJ238" s="100"/>
      <c r="VKK238" s="101"/>
      <c r="VKL238" s="102"/>
      <c r="VKM238" s="100"/>
      <c r="VKN238" s="103"/>
      <c r="VKO238" s="104"/>
      <c r="VKP238" s="100"/>
      <c r="VKQ238" s="105"/>
      <c r="VKR238" s="105"/>
      <c r="VKS238" s="105"/>
      <c r="VKT238" s="105"/>
      <c r="VKU238" s="106"/>
      <c r="VKV238" s="107"/>
      <c r="VKW238" s="100"/>
      <c r="VKX238" s="100"/>
      <c r="VKY238" s="100"/>
      <c r="VKZ238" s="101"/>
      <c r="VLA238" s="102"/>
      <c r="VLB238" s="100"/>
      <c r="VLC238" s="103"/>
      <c r="VLD238" s="104"/>
      <c r="VLE238" s="100"/>
      <c r="VLF238" s="105"/>
      <c r="VLG238" s="105"/>
      <c r="VLH238" s="105"/>
      <c r="VLI238" s="105"/>
      <c r="VLJ238" s="106"/>
      <c r="VLK238" s="107"/>
      <c r="VLL238" s="100"/>
      <c r="VLM238" s="100"/>
      <c r="VLN238" s="100"/>
      <c r="VLO238" s="101"/>
      <c r="VLP238" s="102"/>
      <c r="VLQ238" s="100"/>
      <c r="VLR238" s="103"/>
      <c r="VLS238" s="104"/>
      <c r="VLT238" s="100"/>
      <c r="VLU238" s="105"/>
      <c r="VLV238" s="105"/>
      <c r="VLW238" s="105"/>
      <c r="VLX238" s="105"/>
      <c r="VLY238" s="106"/>
      <c r="VLZ238" s="107"/>
      <c r="VMA238" s="100"/>
      <c r="VMB238" s="100"/>
      <c r="VMC238" s="100"/>
      <c r="VMD238" s="101"/>
      <c r="VME238" s="102"/>
      <c r="VMF238" s="100"/>
      <c r="VMG238" s="103"/>
      <c r="VMH238" s="104"/>
      <c r="VMI238" s="100"/>
      <c r="VMJ238" s="105"/>
      <c r="VMK238" s="105"/>
      <c r="VML238" s="105"/>
      <c r="VMM238" s="105"/>
      <c r="VMN238" s="106"/>
      <c r="VMO238" s="107"/>
      <c r="VMP238" s="100"/>
      <c r="VMQ238" s="100"/>
      <c r="VMR238" s="100"/>
      <c r="VMS238" s="101"/>
      <c r="VMT238" s="102"/>
      <c r="VMU238" s="100"/>
      <c r="VMV238" s="103"/>
      <c r="VMW238" s="104"/>
      <c r="VMX238" s="100"/>
      <c r="VMY238" s="105"/>
      <c r="VMZ238" s="105"/>
      <c r="VNA238" s="105"/>
      <c r="VNB238" s="105"/>
      <c r="VNC238" s="106"/>
      <c r="VND238" s="107"/>
      <c r="VNE238" s="100"/>
      <c r="VNF238" s="100"/>
      <c r="VNG238" s="100"/>
      <c r="VNH238" s="101"/>
      <c r="VNI238" s="102"/>
      <c r="VNJ238" s="100"/>
      <c r="VNK238" s="103"/>
      <c r="VNL238" s="104"/>
      <c r="VNM238" s="100"/>
      <c r="VNN238" s="105"/>
      <c r="VNO238" s="105"/>
      <c r="VNP238" s="105"/>
      <c r="VNQ238" s="105"/>
      <c r="VNR238" s="106"/>
      <c r="VNS238" s="107"/>
      <c r="VNT238" s="100"/>
      <c r="VNU238" s="100"/>
      <c r="VNV238" s="100"/>
      <c r="VNW238" s="101"/>
      <c r="VNX238" s="102"/>
      <c r="VNY238" s="100"/>
      <c r="VNZ238" s="103"/>
      <c r="VOA238" s="104"/>
      <c r="VOB238" s="100"/>
      <c r="VOC238" s="105"/>
      <c r="VOD238" s="105"/>
      <c r="VOE238" s="105"/>
      <c r="VOF238" s="105"/>
      <c r="VOG238" s="106"/>
      <c r="VOH238" s="107"/>
      <c r="VOI238" s="100"/>
      <c r="VOJ238" s="100"/>
      <c r="VOK238" s="100"/>
      <c r="VOL238" s="101"/>
      <c r="VOM238" s="102"/>
      <c r="VON238" s="100"/>
      <c r="VOO238" s="103"/>
      <c r="VOP238" s="104"/>
      <c r="VOQ238" s="100"/>
      <c r="VOR238" s="105"/>
      <c r="VOS238" s="105"/>
      <c r="VOT238" s="105"/>
      <c r="VOU238" s="105"/>
      <c r="VOV238" s="106"/>
      <c r="VOW238" s="107"/>
      <c r="VOX238" s="100"/>
      <c r="VOY238" s="100"/>
      <c r="VOZ238" s="100"/>
      <c r="VPA238" s="101"/>
      <c r="VPB238" s="102"/>
      <c r="VPC238" s="100"/>
      <c r="VPD238" s="103"/>
      <c r="VPE238" s="104"/>
      <c r="VPF238" s="100"/>
      <c r="VPG238" s="105"/>
      <c r="VPH238" s="105"/>
      <c r="VPI238" s="105"/>
      <c r="VPJ238" s="105"/>
      <c r="VPK238" s="106"/>
      <c r="VPL238" s="107"/>
      <c r="VPM238" s="100"/>
      <c r="VPN238" s="100"/>
      <c r="VPO238" s="100"/>
      <c r="VPP238" s="101"/>
      <c r="VPQ238" s="102"/>
      <c r="VPR238" s="100"/>
      <c r="VPS238" s="103"/>
      <c r="VPT238" s="104"/>
      <c r="VPU238" s="100"/>
      <c r="VPV238" s="105"/>
      <c r="VPW238" s="105"/>
      <c r="VPX238" s="105"/>
      <c r="VPY238" s="105"/>
      <c r="VPZ238" s="106"/>
      <c r="VQA238" s="107"/>
      <c r="VQB238" s="100"/>
      <c r="VQC238" s="100"/>
      <c r="VQD238" s="100"/>
      <c r="VQE238" s="101"/>
      <c r="VQF238" s="102"/>
      <c r="VQG238" s="100"/>
      <c r="VQH238" s="103"/>
      <c r="VQI238" s="104"/>
      <c r="VQJ238" s="100"/>
      <c r="VQK238" s="105"/>
      <c r="VQL238" s="105"/>
      <c r="VQM238" s="105"/>
      <c r="VQN238" s="105"/>
      <c r="VQO238" s="106"/>
      <c r="VQP238" s="107"/>
      <c r="VQQ238" s="100"/>
      <c r="VQR238" s="100"/>
      <c r="VQS238" s="100"/>
      <c r="VQT238" s="101"/>
      <c r="VQU238" s="102"/>
      <c r="VQV238" s="100"/>
      <c r="VQW238" s="103"/>
      <c r="VQX238" s="104"/>
      <c r="VQY238" s="100"/>
      <c r="VQZ238" s="105"/>
      <c r="VRA238" s="105"/>
      <c r="VRB238" s="105"/>
      <c r="VRC238" s="105"/>
      <c r="VRD238" s="106"/>
      <c r="VRE238" s="107"/>
      <c r="VRF238" s="100"/>
      <c r="VRG238" s="100"/>
      <c r="VRH238" s="100"/>
      <c r="VRI238" s="101"/>
      <c r="VRJ238" s="102"/>
      <c r="VRK238" s="100"/>
      <c r="VRL238" s="103"/>
      <c r="VRM238" s="104"/>
      <c r="VRN238" s="100"/>
      <c r="VRO238" s="105"/>
      <c r="VRP238" s="105"/>
      <c r="VRQ238" s="105"/>
      <c r="VRR238" s="105"/>
      <c r="VRS238" s="106"/>
      <c r="VRT238" s="107"/>
      <c r="VRU238" s="100"/>
      <c r="VRV238" s="100"/>
      <c r="VRW238" s="100"/>
      <c r="VRX238" s="101"/>
      <c r="VRY238" s="102"/>
      <c r="VRZ238" s="100"/>
      <c r="VSA238" s="103"/>
      <c r="VSB238" s="104"/>
      <c r="VSC238" s="100"/>
      <c r="VSD238" s="105"/>
      <c r="VSE238" s="105"/>
      <c r="VSF238" s="105"/>
      <c r="VSG238" s="105"/>
      <c r="VSH238" s="106"/>
      <c r="VSI238" s="107"/>
      <c r="VSJ238" s="100"/>
      <c r="VSK238" s="100"/>
      <c r="VSL238" s="100"/>
      <c r="VSM238" s="101"/>
      <c r="VSN238" s="102"/>
      <c r="VSO238" s="100"/>
      <c r="VSP238" s="103"/>
      <c r="VSQ238" s="104"/>
      <c r="VSR238" s="100"/>
      <c r="VSS238" s="105"/>
      <c r="VST238" s="105"/>
      <c r="VSU238" s="105"/>
      <c r="VSV238" s="105"/>
      <c r="VSW238" s="106"/>
      <c r="VSX238" s="107"/>
      <c r="VSY238" s="100"/>
      <c r="VSZ238" s="100"/>
      <c r="VTA238" s="100"/>
      <c r="VTB238" s="101"/>
      <c r="VTC238" s="102"/>
      <c r="VTD238" s="100"/>
      <c r="VTE238" s="103"/>
      <c r="VTF238" s="104"/>
      <c r="VTG238" s="100"/>
      <c r="VTH238" s="105"/>
      <c r="VTI238" s="105"/>
      <c r="VTJ238" s="105"/>
      <c r="VTK238" s="105"/>
      <c r="VTL238" s="106"/>
      <c r="VTM238" s="107"/>
      <c r="VTN238" s="100"/>
      <c r="VTO238" s="100"/>
      <c r="VTP238" s="100"/>
      <c r="VTQ238" s="101"/>
      <c r="VTR238" s="102"/>
      <c r="VTS238" s="100"/>
      <c r="VTT238" s="103"/>
      <c r="VTU238" s="104"/>
      <c r="VTV238" s="100"/>
      <c r="VTW238" s="105"/>
      <c r="VTX238" s="105"/>
      <c r="VTY238" s="105"/>
      <c r="VTZ238" s="105"/>
      <c r="VUA238" s="106"/>
      <c r="VUB238" s="107"/>
      <c r="VUC238" s="100"/>
      <c r="VUD238" s="100"/>
      <c r="VUE238" s="100"/>
      <c r="VUF238" s="101"/>
      <c r="VUG238" s="102"/>
      <c r="VUH238" s="100"/>
      <c r="VUI238" s="103"/>
      <c r="VUJ238" s="104"/>
      <c r="VUK238" s="100"/>
      <c r="VUL238" s="105"/>
      <c r="VUM238" s="105"/>
      <c r="VUN238" s="105"/>
      <c r="VUO238" s="105"/>
      <c r="VUP238" s="106"/>
      <c r="VUQ238" s="107"/>
      <c r="VUR238" s="100"/>
      <c r="VUS238" s="100"/>
      <c r="VUT238" s="100"/>
      <c r="VUU238" s="101"/>
      <c r="VUV238" s="102"/>
      <c r="VUW238" s="100"/>
      <c r="VUX238" s="103"/>
      <c r="VUY238" s="104"/>
      <c r="VUZ238" s="100"/>
      <c r="VVA238" s="105"/>
      <c r="VVB238" s="105"/>
      <c r="VVC238" s="105"/>
      <c r="VVD238" s="105"/>
      <c r="VVE238" s="106"/>
      <c r="VVF238" s="107"/>
      <c r="VVG238" s="100"/>
      <c r="VVH238" s="100"/>
      <c r="VVI238" s="100"/>
      <c r="VVJ238" s="101"/>
      <c r="VVK238" s="102"/>
      <c r="VVL238" s="100"/>
      <c r="VVM238" s="103"/>
      <c r="VVN238" s="104"/>
      <c r="VVO238" s="100"/>
      <c r="VVP238" s="105"/>
      <c r="VVQ238" s="105"/>
      <c r="VVR238" s="105"/>
      <c r="VVS238" s="105"/>
      <c r="VVT238" s="106"/>
      <c r="VVU238" s="107"/>
      <c r="VVV238" s="100"/>
      <c r="VVW238" s="100"/>
      <c r="VVX238" s="100"/>
      <c r="VVY238" s="101"/>
      <c r="VVZ238" s="102"/>
      <c r="VWA238" s="100"/>
      <c r="VWB238" s="103"/>
      <c r="VWC238" s="104"/>
      <c r="VWD238" s="100"/>
      <c r="VWE238" s="105"/>
      <c r="VWF238" s="105"/>
      <c r="VWG238" s="105"/>
      <c r="VWH238" s="105"/>
      <c r="VWI238" s="106"/>
      <c r="VWJ238" s="107"/>
      <c r="VWK238" s="100"/>
      <c r="VWL238" s="100"/>
      <c r="VWM238" s="100"/>
      <c r="VWN238" s="101"/>
      <c r="VWO238" s="102"/>
      <c r="VWP238" s="100"/>
      <c r="VWQ238" s="103"/>
      <c r="VWR238" s="104"/>
      <c r="VWS238" s="100"/>
      <c r="VWT238" s="105"/>
      <c r="VWU238" s="105"/>
      <c r="VWV238" s="105"/>
      <c r="VWW238" s="105"/>
      <c r="VWX238" s="106"/>
      <c r="VWY238" s="107"/>
      <c r="VWZ238" s="100"/>
      <c r="VXA238" s="100"/>
      <c r="VXB238" s="100"/>
      <c r="VXC238" s="101"/>
      <c r="VXD238" s="102"/>
      <c r="VXE238" s="100"/>
      <c r="VXF238" s="103"/>
      <c r="VXG238" s="104"/>
      <c r="VXH238" s="100"/>
      <c r="VXI238" s="105"/>
      <c r="VXJ238" s="105"/>
      <c r="VXK238" s="105"/>
      <c r="VXL238" s="105"/>
      <c r="VXM238" s="106"/>
      <c r="VXN238" s="107"/>
      <c r="VXO238" s="100"/>
      <c r="VXP238" s="100"/>
      <c r="VXQ238" s="100"/>
      <c r="VXR238" s="101"/>
      <c r="VXS238" s="102"/>
      <c r="VXT238" s="100"/>
      <c r="VXU238" s="103"/>
      <c r="VXV238" s="104"/>
      <c r="VXW238" s="100"/>
      <c r="VXX238" s="105"/>
      <c r="VXY238" s="105"/>
      <c r="VXZ238" s="105"/>
      <c r="VYA238" s="105"/>
      <c r="VYB238" s="106"/>
      <c r="VYC238" s="107"/>
      <c r="VYD238" s="100"/>
      <c r="VYE238" s="100"/>
      <c r="VYF238" s="100"/>
      <c r="VYG238" s="101"/>
      <c r="VYH238" s="102"/>
      <c r="VYI238" s="100"/>
      <c r="VYJ238" s="103"/>
      <c r="VYK238" s="104"/>
      <c r="VYL238" s="100"/>
      <c r="VYM238" s="105"/>
      <c r="VYN238" s="105"/>
      <c r="VYO238" s="105"/>
      <c r="VYP238" s="105"/>
      <c r="VYQ238" s="106"/>
      <c r="VYR238" s="107"/>
      <c r="VYS238" s="100"/>
      <c r="VYT238" s="100"/>
      <c r="VYU238" s="100"/>
      <c r="VYV238" s="101"/>
      <c r="VYW238" s="102"/>
      <c r="VYX238" s="100"/>
      <c r="VYY238" s="103"/>
      <c r="VYZ238" s="104"/>
      <c r="VZA238" s="100"/>
      <c r="VZB238" s="105"/>
      <c r="VZC238" s="105"/>
      <c r="VZD238" s="105"/>
      <c r="VZE238" s="105"/>
      <c r="VZF238" s="106"/>
      <c r="VZG238" s="107"/>
      <c r="VZH238" s="100"/>
      <c r="VZI238" s="100"/>
      <c r="VZJ238" s="100"/>
      <c r="VZK238" s="101"/>
      <c r="VZL238" s="102"/>
      <c r="VZM238" s="100"/>
      <c r="VZN238" s="103"/>
      <c r="VZO238" s="104"/>
      <c r="VZP238" s="100"/>
      <c r="VZQ238" s="105"/>
      <c r="VZR238" s="105"/>
      <c r="VZS238" s="105"/>
      <c r="VZT238" s="105"/>
      <c r="VZU238" s="106"/>
      <c r="VZV238" s="107"/>
      <c r="VZW238" s="100"/>
      <c r="VZX238" s="100"/>
      <c r="VZY238" s="100"/>
      <c r="VZZ238" s="101"/>
      <c r="WAA238" s="102"/>
      <c r="WAB238" s="100"/>
      <c r="WAC238" s="103"/>
      <c r="WAD238" s="104"/>
      <c r="WAE238" s="100"/>
      <c r="WAF238" s="105"/>
      <c r="WAG238" s="105"/>
      <c r="WAH238" s="105"/>
      <c r="WAI238" s="105"/>
      <c r="WAJ238" s="106"/>
      <c r="WAK238" s="107"/>
      <c r="WAL238" s="100"/>
      <c r="WAM238" s="100"/>
      <c r="WAN238" s="100"/>
      <c r="WAO238" s="101"/>
      <c r="WAP238" s="102"/>
      <c r="WAQ238" s="100"/>
      <c r="WAR238" s="103"/>
      <c r="WAS238" s="104"/>
      <c r="WAT238" s="100"/>
      <c r="WAU238" s="105"/>
      <c r="WAV238" s="105"/>
      <c r="WAW238" s="105"/>
      <c r="WAX238" s="105"/>
      <c r="WAY238" s="106"/>
      <c r="WAZ238" s="107"/>
      <c r="WBA238" s="100"/>
      <c r="WBB238" s="100"/>
      <c r="WBC238" s="100"/>
      <c r="WBD238" s="101"/>
      <c r="WBE238" s="102"/>
      <c r="WBF238" s="100"/>
      <c r="WBG238" s="103"/>
      <c r="WBH238" s="104"/>
      <c r="WBI238" s="100"/>
      <c r="WBJ238" s="105"/>
      <c r="WBK238" s="105"/>
      <c r="WBL238" s="105"/>
      <c r="WBM238" s="105"/>
      <c r="WBN238" s="106"/>
      <c r="WBO238" s="107"/>
      <c r="WBP238" s="100"/>
      <c r="WBQ238" s="100"/>
      <c r="WBR238" s="100"/>
      <c r="WBS238" s="101"/>
      <c r="WBT238" s="102"/>
      <c r="WBU238" s="100"/>
      <c r="WBV238" s="103"/>
      <c r="WBW238" s="104"/>
      <c r="WBX238" s="100"/>
      <c r="WBY238" s="105"/>
      <c r="WBZ238" s="105"/>
      <c r="WCA238" s="105"/>
      <c r="WCB238" s="105"/>
      <c r="WCC238" s="106"/>
      <c r="WCD238" s="107"/>
      <c r="WCE238" s="100"/>
      <c r="WCF238" s="100"/>
      <c r="WCG238" s="100"/>
      <c r="WCH238" s="101"/>
      <c r="WCI238" s="102"/>
      <c r="WCJ238" s="100"/>
      <c r="WCK238" s="103"/>
      <c r="WCL238" s="104"/>
      <c r="WCM238" s="100"/>
      <c r="WCN238" s="105"/>
      <c r="WCO238" s="105"/>
      <c r="WCP238" s="105"/>
      <c r="WCQ238" s="105"/>
      <c r="WCR238" s="106"/>
      <c r="WCS238" s="107"/>
      <c r="WCT238" s="100"/>
      <c r="WCU238" s="100"/>
      <c r="WCV238" s="100"/>
      <c r="WCW238" s="101"/>
      <c r="WCX238" s="102"/>
      <c r="WCY238" s="100"/>
      <c r="WCZ238" s="103"/>
      <c r="WDA238" s="104"/>
      <c r="WDB238" s="100"/>
      <c r="WDC238" s="105"/>
      <c r="WDD238" s="105"/>
      <c r="WDE238" s="105"/>
      <c r="WDF238" s="105"/>
      <c r="WDG238" s="106"/>
      <c r="WDH238" s="107"/>
      <c r="WDI238" s="100"/>
      <c r="WDJ238" s="100"/>
      <c r="WDK238" s="100"/>
      <c r="WDL238" s="101"/>
      <c r="WDM238" s="102"/>
      <c r="WDN238" s="100"/>
      <c r="WDO238" s="103"/>
      <c r="WDP238" s="104"/>
      <c r="WDQ238" s="100"/>
      <c r="WDR238" s="105"/>
      <c r="WDS238" s="105"/>
      <c r="WDT238" s="105"/>
      <c r="WDU238" s="105"/>
      <c r="WDV238" s="106"/>
      <c r="WDW238" s="107"/>
      <c r="WDX238" s="100"/>
      <c r="WDY238" s="100"/>
      <c r="WDZ238" s="100"/>
      <c r="WEA238" s="101"/>
      <c r="WEB238" s="102"/>
      <c r="WEC238" s="100"/>
      <c r="WED238" s="103"/>
      <c r="WEE238" s="104"/>
      <c r="WEF238" s="100"/>
      <c r="WEG238" s="105"/>
      <c r="WEH238" s="105"/>
      <c r="WEI238" s="105"/>
      <c r="WEJ238" s="105"/>
      <c r="WEK238" s="106"/>
      <c r="WEL238" s="107"/>
      <c r="WEM238" s="100"/>
      <c r="WEN238" s="100"/>
      <c r="WEO238" s="100"/>
      <c r="WEP238" s="101"/>
      <c r="WEQ238" s="102"/>
      <c r="WER238" s="100"/>
      <c r="WES238" s="103"/>
      <c r="WET238" s="104"/>
      <c r="WEU238" s="100"/>
      <c r="WEV238" s="105"/>
      <c r="WEW238" s="105"/>
      <c r="WEX238" s="105"/>
      <c r="WEY238" s="105"/>
      <c r="WEZ238" s="106"/>
      <c r="WFA238" s="107"/>
      <c r="WFB238" s="100"/>
      <c r="WFC238" s="100"/>
      <c r="WFD238" s="100"/>
      <c r="WFE238" s="101"/>
      <c r="WFF238" s="102"/>
      <c r="WFG238" s="100"/>
      <c r="WFH238" s="103"/>
      <c r="WFI238" s="104"/>
      <c r="WFJ238" s="100"/>
      <c r="WFK238" s="105"/>
      <c r="WFL238" s="105"/>
      <c r="WFM238" s="105"/>
      <c r="WFN238" s="105"/>
      <c r="WFO238" s="106"/>
      <c r="WFP238" s="107"/>
      <c r="WFQ238" s="100"/>
      <c r="WFR238" s="100"/>
      <c r="WFS238" s="100"/>
      <c r="WFT238" s="101"/>
      <c r="WFU238" s="102"/>
      <c r="WFV238" s="100"/>
      <c r="WFW238" s="103"/>
      <c r="WFX238" s="104"/>
      <c r="WFY238" s="100"/>
      <c r="WFZ238" s="105"/>
      <c r="WGA238" s="105"/>
      <c r="WGB238" s="105"/>
      <c r="WGC238" s="105"/>
      <c r="WGD238" s="106"/>
      <c r="WGE238" s="107"/>
      <c r="WGF238" s="100"/>
      <c r="WGG238" s="100"/>
      <c r="WGH238" s="100"/>
      <c r="WGI238" s="101"/>
      <c r="WGJ238" s="102"/>
      <c r="WGK238" s="100"/>
      <c r="WGL238" s="103"/>
      <c r="WGM238" s="104"/>
      <c r="WGN238" s="100"/>
      <c r="WGO238" s="105"/>
      <c r="WGP238" s="105"/>
      <c r="WGQ238" s="105"/>
      <c r="WGR238" s="105"/>
      <c r="WGS238" s="106"/>
      <c r="WGT238" s="107"/>
      <c r="WGU238" s="100"/>
      <c r="WGV238" s="100"/>
      <c r="WGW238" s="100"/>
      <c r="WGX238" s="101"/>
      <c r="WGY238" s="102"/>
      <c r="WGZ238" s="100"/>
      <c r="WHA238" s="103"/>
      <c r="WHB238" s="104"/>
      <c r="WHC238" s="100"/>
      <c r="WHD238" s="105"/>
      <c r="WHE238" s="105"/>
      <c r="WHF238" s="105"/>
      <c r="WHG238" s="105"/>
      <c r="WHH238" s="106"/>
      <c r="WHI238" s="107"/>
      <c r="WHJ238" s="100"/>
      <c r="WHK238" s="100"/>
      <c r="WHL238" s="100"/>
      <c r="WHM238" s="101"/>
      <c r="WHN238" s="102"/>
      <c r="WHO238" s="100"/>
      <c r="WHP238" s="103"/>
      <c r="WHQ238" s="104"/>
      <c r="WHR238" s="100"/>
      <c r="WHS238" s="105"/>
      <c r="WHT238" s="105"/>
      <c r="WHU238" s="105"/>
      <c r="WHV238" s="105"/>
      <c r="WHW238" s="106"/>
      <c r="WHX238" s="107"/>
      <c r="WHY238" s="100"/>
      <c r="WHZ238" s="100"/>
      <c r="WIA238" s="100"/>
      <c r="WIB238" s="101"/>
      <c r="WIC238" s="102"/>
      <c r="WID238" s="100"/>
      <c r="WIE238" s="103"/>
      <c r="WIF238" s="104"/>
      <c r="WIG238" s="100"/>
      <c r="WIH238" s="105"/>
      <c r="WII238" s="105"/>
      <c r="WIJ238" s="105"/>
      <c r="WIK238" s="105"/>
      <c r="WIL238" s="106"/>
      <c r="WIM238" s="107"/>
      <c r="WIN238" s="100"/>
      <c r="WIO238" s="100"/>
      <c r="WIP238" s="100"/>
      <c r="WIQ238" s="101"/>
      <c r="WIR238" s="102"/>
      <c r="WIS238" s="100"/>
      <c r="WIT238" s="103"/>
      <c r="WIU238" s="104"/>
      <c r="WIV238" s="100"/>
      <c r="WIW238" s="105"/>
      <c r="WIX238" s="105"/>
      <c r="WIY238" s="105"/>
      <c r="WIZ238" s="105"/>
      <c r="WJA238" s="106"/>
      <c r="WJB238" s="107"/>
      <c r="WJC238" s="100"/>
      <c r="WJD238" s="100"/>
      <c r="WJE238" s="100"/>
      <c r="WJF238" s="101"/>
      <c r="WJG238" s="102"/>
      <c r="WJH238" s="100"/>
      <c r="WJI238" s="103"/>
      <c r="WJJ238" s="104"/>
      <c r="WJK238" s="100"/>
      <c r="WJL238" s="105"/>
      <c r="WJM238" s="105"/>
      <c r="WJN238" s="105"/>
      <c r="WJO238" s="105"/>
      <c r="WJP238" s="106"/>
      <c r="WJQ238" s="107"/>
      <c r="WJR238" s="100"/>
      <c r="WJS238" s="100"/>
      <c r="WJT238" s="100"/>
      <c r="WJU238" s="101"/>
      <c r="WJV238" s="102"/>
      <c r="WJW238" s="100"/>
      <c r="WJX238" s="103"/>
      <c r="WJY238" s="104"/>
      <c r="WJZ238" s="100"/>
      <c r="WKA238" s="105"/>
      <c r="WKB238" s="105"/>
      <c r="WKC238" s="105"/>
      <c r="WKD238" s="105"/>
      <c r="WKE238" s="106"/>
      <c r="WKF238" s="107"/>
      <c r="WKG238" s="100"/>
      <c r="WKH238" s="100"/>
      <c r="WKI238" s="100"/>
      <c r="WKJ238" s="101"/>
      <c r="WKK238" s="102"/>
      <c r="WKL238" s="100"/>
      <c r="WKM238" s="103"/>
      <c r="WKN238" s="104"/>
      <c r="WKO238" s="100"/>
      <c r="WKP238" s="105"/>
      <c r="WKQ238" s="105"/>
      <c r="WKR238" s="105"/>
      <c r="WKS238" s="105"/>
      <c r="WKT238" s="106"/>
      <c r="WKU238" s="107"/>
      <c r="WKV238" s="100"/>
      <c r="WKW238" s="100"/>
      <c r="WKX238" s="100"/>
      <c r="WKY238" s="101"/>
      <c r="WKZ238" s="102"/>
      <c r="WLA238" s="100"/>
      <c r="WLB238" s="103"/>
      <c r="WLC238" s="104"/>
      <c r="WLD238" s="100"/>
      <c r="WLE238" s="105"/>
      <c r="WLF238" s="105"/>
      <c r="WLG238" s="105"/>
      <c r="WLH238" s="105"/>
      <c r="WLI238" s="106"/>
      <c r="WLJ238" s="107"/>
      <c r="WLK238" s="100"/>
      <c r="WLL238" s="100"/>
      <c r="WLM238" s="100"/>
      <c r="WLN238" s="101"/>
      <c r="WLO238" s="102"/>
      <c r="WLP238" s="100"/>
      <c r="WLQ238" s="103"/>
      <c r="WLR238" s="104"/>
      <c r="WLS238" s="100"/>
      <c r="WLT238" s="105"/>
      <c r="WLU238" s="105"/>
      <c r="WLV238" s="105"/>
      <c r="WLW238" s="105"/>
      <c r="WLX238" s="106"/>
      <c r="WLY238" s="107"/>
      <c r="WLZ238" s="100"/>
      <c r="WMA238" s="100"/>
      <c r="WMB238" s="100"/>
      <c r="WMC238" s="101"/>
      <c r="WMD238" s="102"/>
      <c r="WME238" s="100"/>
      <c r="WMF238" s="103"/>
      <c r="WMG238" s="104"/>
      <c r="WMH238" s="100"/>
      <c r="WMI238" s="105"/>
      <c r="WMJ238" s="105"/>
      <c r="WMK238" s="105"/>
      <c r="WML238" s="105"/>
      <c r="WMM238" s="106"/>
      <c r="WMN238" s="107"/>
      <c r="WMO238" s="100"/>
      <c r="WMP238" s="100"/>
      <c r="WMQ238" s="100"/>
      <c r="WMR238" s="101"/>
      <c r="WMS238" s="102"/>
      <c r="WMT238" s="100"/>
      <c r="WMU238" s="103"/>
      <c r="WMV238" s="104"/>
      <c r="WMW238" s="100"/>
      <c r="WMX238" s="105"/>
      <c r="WMY238" s="105"/>
      <c r="WMZ238" s="105"/>
      <c r="WNA238" s="105"/>
      <c r="WNB238" s="106"/>
      <c r="WNC238" s="107"/>
      <c r="WND238" s="100"/>
      <c r="WNE238" s="100"/>
      <c r="WNF238" s="100"/>
      <c r="WNG238" s="101"/>
      <c r="WNH238" s="102"/>
      <c r="WNI238" s="100"/>
      <c r="WNJ238" s="103"/>
      <c r="WNK238" s="104"/>
      <c r="WNL238" s="100"/>
      <c r="WNM238" s="105"/>
      <c r="WNN238" s="105"/>
      <c r="WNO238" s="105"/>
      <c r="WNP238" s="105"/>
      <c r="WNQ238" s="106"/>
      <c r="WNR238" s="107"/>
      <c r="WNS238" s="100"/>
      <c r="WNT238" s="100"/>
      <c r="WNU238" s="100"/>
      <c r="WNV238" s="101"/>
      <c r="WNW238" s="102"/>
      <c r="WNX238" s="100"/>
      <c r="WNY238" s="103"/>
      <c r="WNZ238" s="104"/>
      <c r="WOA238" s="100"/>
      <c r="WOB238" s="105"/>
      <c r="WOC238" s="105"/>
      <c r="WOD238" s="105"/>
      <c r="WOE238" s="105"/>
      <c r="WOF238" s="106"/>
      <c r="WOG238" s="107"/>
      <c r="WOH238" s="100"/>
      <c r="WOI238" s="100"/>
      <c r="WOJ238" s="100"/>
      <c r="WOK238" s="101"/>
      <c r="WOL238" s="102"/>
      <c r="WOM238" s="100"/>
      <c r="WON238" s="103"/>
      <c r="WOO238" s="104"/>
      <c r="WOP238" s="100"/>
      <c r="WOQ238" s="105"/>
      <c r="WOR238" s="105"/>
      <c r="WOS238" s="105"/>
      <c r="WOT238" s="105"/>
      <c r="WOU238" s="106"/>
      <c r="WOV238" s="107"/>
      <c r="WOW238" s="100"/>
      <c r="WOX238" s="100"/>
      <c r="WOY238" s="100"/>
      <c r="WOZ238" s="101"/>
      <c r="WPA238" s="102"/>
      <c r="WPB238" s="100"/>
      <c r="WPC238" s="103"/>
      <c r="WPD238" s="104"/>
      <c r="WPE238" s="100"/>
      <c r="WPF238" s="105"/>
      <c r="WPG238" s="105"/>
      <c r="WPH238" s="105"/>
      <c r="WPI238" s="105"/>
      <c r="WPJ238" s="106"/>
      <c r="WPK238" s="107"/>
      <c r="WPL238" s="100"/>
      <c r="WPM238" s="100"/>
      <c r="WPN238" s="100"/>
      <c r="WPO238" s="101"/>
      <c r="WPP238" s="102"/>
      <c r="WPQ238" s="100"/>
      <c r="WPR238" s="103"/>
      <c r="WPS238" s="104"/>
      <c r="WPT238" s="100"/>
      <c r="WPU238" s="105"/>
      <c r="WPV238" s="105"/>
      <c r="WPW238" s="105"/>
      <c r="WPX238" s="105"/>
      <c r="WPY238" s="106"/>
      <c r="WPZ238" s="107"/>
      <c r="WQA238" s="100"/>
      <c r="WQB238" s="100"/>
      <c r="WQC238" s="100"/>
      <c r="WQD238" s="101"/>
      <c r="WQE238" s="102"/>
      <c r="WQF238" s="100"/>
      <c r="WQG238" s="103"/>
      <c r="WQH238" s="104"/>
      <c r="WQI238" s="100"/>
      <c r="WQJ238" s="105"/>
      <c r="WQK238" s="105"/>
      <c r="WQL238" s="105"/>
      <c r="WQM238" s="105"/>
      <c r="WQN238" s="106"/>
      <c r="WQO238" s="107"/>
      <c r="WQP238" s="100"/>
      <c r="WQQ238" s="100"/>
      <c r="WQR238" s="100"/>
      <c r="WQS238" s="101"/>
      <c r="WQT238" s="102"/>
      <c r="WQU238" s="100"/>
      <c r="WQV238" s="103"/>
      <c r="WQW238" s="104"/>
      <c r="WQX238" s="100"/>
      <c r="WQY238" s="105"/>
      <c r="WQZ238" s="105"/>
      <c r="WRA238" s="105"/>
      <c r="WRB238" s="105"/>
      <c r="WRC238" s="106"/>
      <c r="WRD238" s="107"/>
      <c r="WRE238" s="100"/>
      <c r="WRF238" s="100"/>
      <c r="WRG238" s="100"/>
      <c r="WRH238" s="101"/>
      <c r="WRI238" s="102"/>
      <c r="WRJ238" s="100"/>
      <c r="WRK238" s="103"/>
      <c r="WRL238" s="104"/>
      <c r="WRM238" s="100"/>
      <c r="WRN238" s="105"/>
      <c r="WRO238" s="105"/>
      <c r="WRP238" s="105"/>
      <c r="WRQ238" s="105"/>
      <c r="WRR238" s="106"/>
      <c r="WRS238" s="107"/>
      <c r="WRT238" s="100"/>
      <c r="WRU238" s="100"/>
      <c r="WRV238" s="100"/>
      <c r="WRW238" s="101"/>
      <c r="WRX238" s="102"/>
      <c r="WRY238" s="100"/>
      <c r="WRZ238" s="103"/>
      <c r="WSA238" s="104"/>
      <c r="WSB238" s="100"/>
      <c r="WSC238" s="105"/>
      <c r="WSD238" s="105"/>
      <c r="WSE238" s="105"/>
      <c r="WSF238" s="105"/>
      <c r="WSG238" s="106"/>
      <c r="WSH238" s="107"/>
      <c r="WSI238" s="100"/>
      <c r="WSJ238" s="100"/>
      <c r="WSK238" s="100"/>
      <c r="WSL238" s="101"/>
      <c r="WSM238" s="102"/>
      <c r="WSN238" s="100"/>
      <c r="WSO238" s="103"/>
      <c r="WSP238" s="104"/>
      <c r="WSQ238" s="100"/>
      <c r="WSR238" s="105"/>
      <c r="WSS238" s="105"/>
      <c r="WST238" s="105"/>
      <c r="WSU238" s="105"/>
      <c r="WSV238" s="106"/>
      <c r="WSW238" s="107"/>
      <c r="WSX238" s="100"/>
      <c r="WSY238" s="100"/>
      <c r="WSZ238" s="100"/>
      <c r="WTA238" s="101"/>
      <c r="WTB238" s="102"/>
      <c r="WTC238" s="100"/>
      <c r="WTD238" s="103"/>
      <c r="WTE238" s="104"/>
      <c r="WTF238" s="100"/>
      <c r="WTG238" s="105"/>
      <c r="WTH238" s="105"/>
      <c r="WTI238" s="105"/>
      <c r="WTJ238" s="105"/>
      <c r="WTK238" s="106"/>
      <c r="WTL238" s="107"/>
      <c r="WTM238" s="100"/>
      <c r="WTN238" s="100"/>
      <c r="WTO238" s="100"/>
      <c r="WTP238" s="101"/>
      <c r="WTQ238" s="102"/>
      <c r="WTR238" s="100"/>
      <c r="WTS238" s="103"/>
      <c r="WTT238" s="104"/>
      <c r="WTU238" s="100"/>
      <c r="WTV238" s="105"/>
      <c r="WTW238" s="105"/>
      <c r="WTX238" s="105"/>
      <c r="WTY238" s="105"/>
      <c r="WTZ238" s="106"/>
      <c r="WUA238" s="107"/>
      <c r="WUB238" s="100"/>
      <c r="WUC238" s="100"/>
      <c r="WUD238" s="100"/>
      <c r="WUE238" s="101"/>
      <c r="WUF238" s="102"/>
      <c r="WUG238" s="100"/>
      <c r="WUH238" s="103"/>
      <c r="WUI238" s="104"/>
      <c r="WUJ238" s="100"/>
      <c r="WUK238" s="105"/>
      <c r="WUL238" s="105"/>
      <c r="WUM238" s="105"/>
      <c r="WUN238" s="105"/>
      <c r="WUO238" s="106"/>
      <c r="WUP238" s="107"/>
      <c r="WUQ238" s="100"/>
      <c r="WUR238" s="100"/>
      <c r="WUS238" s="100"/>
      <c r="WUT238" s="101"/>
      <c r="WUU238" s="102"/>
      <c r="WUV238" s="100"/>
      <c r="WUW238" s="103"/>
      <c r="WUX238" s="104"/>
      <c r="WUY238" s="100"/>
      <c r="WUZ238" s="105"/>
      <c r="WVA238" s="105"/>
      <c r="WVB238" s="105"/>
      <c r="WVC238" s="105"/>
      <c r="WVD238" s="106"/>
      <c r="WVE238" s="107"/>
      <c r="WVF238" s="100"/>
      <c r="WVG238" s="100"/>
      <c r="WVH238" s="100"/>
      <c r="WVI238" s="101"/>
      <c r="WVJ238" s="102"/>
      <c r="WVK238" s="100"/>
      <c r="WVL238" s="103"/>
      <c r="WVM238" s="104"/>
      <c r="WVN238" s="100"/>
      <c r="WVO238" s="105"/>
      <c r="WVP238" s="105"/>
      <c r="WVQ238" s="105"/>
      <c r="WVR238" s="105"/>
      <c r="WVS238" s="106"/>
      <c r="WVT238" s="107"/>
      <c r="WVU238" s="100"/>
      <c r="WVV238" s="100"/>
      <c r="WVW238" s="100"/>
      <c r="WVX238" s="101"/>
      <c r="WVY238" s="102"/>
      <c r="WVZ238" s="100"/>
      <c r="WWA238" s="103"/>
      <c r="WWB238" s="104"/>
      <c r="WWC238" s="100"/>
      <c r="WWD238" s="105"/>
      <c r="WWE238" s="105"/>
      <c r="WWF238" s="105"/>
      <c r="WWG238" s="105"/>
      <c r="WWH238" s="106"/>
      <c r="WWI238" s="107"/>
      <c r="WWJ238" s="100"/>
      <c r="WWK238" s="100"/>
      <c r="WWL238" s="100"/>
      <c r="WWM238" s="101"/>
      <c r="WWN238" s="102"/>
      <c r="WWO238" s="100"/>
      <c r="WWP238" s="103"/>
      <c r="WWQ238" s="104"/>
      <c r="WWR238" s="100"/>
      <c r="WWS238" s="105"/>
      <c r="WWT238" s="105"/>
      <c r="WWU238" s="105"/>
      <c r="WWV238" s="105"/>
      <c r="WWW238" s="106"/>
      <c r="WWX238" s="107"/>
      <c r="WWY238" s="100"/>
      <c r="WWZ238" s="100"/>
      <c r="WXA238" s="100"/>
      <c r="WXB238" s="101"/>
      <c r="WXC238" s="102"/>
      <c r="WXD238" s="100"/>
      <c r="WXE238" s="103"/>
      <c r="WXF238" s="104"/>
      <c r="WXG238" s="100"/>
      <c r="WXH238" s="105"/>
      <c r="WXI238" s="105"/>
      <c r="WXJ238" s="105"/>
      <c r="WXK238" s="105"/>
      <c r="WXL238" s="106"/>
      <c r="WXM238" s="107"/>
      <c r="WXN238" s="100"/>
      <c r="WXO238" s="100"/>
      <c r="WXP238" s="100"/>
      <c r="WXQ238" s="101"/>
      <c r="WXR238" s="102"/>
      <c r="WXS238" s="100"/>
      <c r="WXT238" s="103"/>
      <c r="WXU238" s="104"/>
      <c r="WXV238" s="100"/>
      <c r="WXW238" s="105"/>
      <c r="WXX238" s="105"/>
      <c r="WXY238" s="105"/>
      <c r="WXZ238" s="105"/>
      <c r="WYA238" s="106"/>
      <c r="WYB238" s="107"/>
      <c r="WYC238" s="100"/>
      <c r="WYD238" s="100"/>
      <c r="WYE238" s="100"/>
      <c r="WYF238" s="101"/>
      <c r="WYG238" s="102"/>
      <c r="WYH238" s="100"/>
      <c r="WYI238" s="103"/>
      <c r="WYJ238" s="104"/>
      <c r="WYK238" s="100"/>
      <c r="WYL238" s="105"/>
      <c r="WYM238" s="105"/>
      <c r="WYN238" s="105"/>
      <c r="WYO238" s="105"/>
      <c r="WYP238" s="106"/>
      <c r="WYQ238" s="107"/>
      <c r="WYR238" s="100"/>
      <c r="WYS238" s="100"/>
      <c r="WYT238" s="100"/>
      <c r="WYU238" s="101"/>
      <c r="WYV238" s="102"/>
      <c r="WYW238" s="100"/>
      <c r="WYX238" s="103"/>
      <c r="WYY238" s="104"/>
      <c r="WYZ238" s="100"/>
      <c r="WZA238" s="105"/>
      <c r="WZB238" s="105"/>
      <c r="WZC238" s="105"/>
      <c r="WZD238" s="105"/>
      <c r="WZE238" s="106"/>
      <c r="WZF238" s="107"/>
      <c r="WZG238" s="100"/>
      <c r="WZH238" s="100"/>
      <c r="WZI238" s="100"/>
      <c r="WZJ238" s="101"/>
      <c r="WZK238" s="102"/>
      <c r="WZL238" s="100"/>
      <c r="WZM238" s="103"/>
      <c r="WZN238" s="104"/>
      <c r="WZO238" s="100"/>
      <c r="WZP238" s="105"/>
      <c r="WZQ238" s="105"/>
      <c r="WZR238" s="105"/>
      <c r="WZS238" s="105"/>
      <c r="WZT238" s="106"/>
      <c r="WZU238" s="107"/>
      <c r="WZV238" s="100"/>
      <c r="WZW238" s="100"/>
      <c r="WZX238" s="100"/>
      <c r="WZY238" s="101"/>
      <c r="WZZ238" s="102"/>
      <c r="XAA238" s="100"/>
      <c r="XAB238" s="103"/>
      <c r="XAC238" s="104"/>
      <c r="XAD238" s="100"/>
      <c r="XAE238" s="105"/>
      <c r="XAF238" s="105"/>
      <c r="XAG238" s="105"/>
      <c r="XAH238" s="105"/>
      <c r="XAI238" s="106"/>
      <c r="XAJ238" s="107"/>
      <c r="XAK238" s="100"/>
      <c r="XAL238" s="100"/>
      <c r="XAM238" s="100"/>
      <c r="XAN238" s="101"/>
      <c r="XAO238" s="102"/>
      <c r="XAP238" s="100"/>
      <c r="XAQ238" s="103"/>
      <c r="XAR238" s="104"/>
      <c r="XAS238" s="100"/>
      <c r="XAT238" s="105"/>
      <c r="XAU238" s="105"/>
      <c r="XAV238" s="105"/>
      <c r="XAW238" s="105"/>
      <c r="XAX238" s="106"/>
      <c r="XAY238" s="107"/>
      <c r="XAZ238" s="100"/>
      <c r="XBA238" s="100"/>
      <c r="XBB238" s="100"/>
      <c r="XBC238" s="101"/>
      <c r="XBD238" s="102"/>
      <c r="XBE238" s="100"/>
      <c r="XBF238" s="103"/>
      <c r="XBG238" s="104"/>
      <c r="XBH238" s="100"/>
      <c r="XBI238" s="105"/>
      <c r="XBJ238" s="105"/>
      <c r="XBK238" s="105"/>
      <c r="XBL238" s="105"/>
      <c r="XBM238" s="106"/>
      <c r="XBN238" s="107"/>
      <c r="XBO238" s="100"/>
      <c r="XBP238" s="100"/>
      <c r="XBQ238" s="100"/>
      <c r="XBR238" s="101"/>
      <c r="XBS238" s="102"/>
      <c r="XBT238" s="100"/>
      <c r="XBU238" s="103"/>
      <c r="XBV238" s="104"/>
      <c r="XBW238" s="100"/>
      <c r="XBX238" s="105"/>
      <c r="XBY238" s="105"/>
      <c r="XBZ238" s="105"/>
      <c r="XCA238" s="105"/>
      <c r="XCB238" s="106"/>
      <c r="XCC238" s="107"/>
      <c r="XCD238" s="100"/>
      <c r="XCE238" s="100"/>
      <c r="XCF238" s="100"/>
      <c r="XCG238" s="101"/>
      <c r="XCH238" s="102"/>
      <c r="XCI238" s="100"/>
      <c r="XCJ238" s="103"/>
      <c r="XCK238" s="104"/>
      <c r="XCL238" s="100"/>
      <c r="XCM238" s="105"/>
      <c r="XCN238" s="105"/>
      <c r="XCO238" s="105"/>
      <c r="XCP238" s="105"/>
      <c r="XCQ238" s="106"/>
      <c r="XCR238" s="107"/>
      <c r="XCS238" s="100"/>
      <c r="XCT238" s="100"/>
      <c r="XCU238" s="100"/>
      <c r="XCV238" s="101"/>
      <c r="XCW238" s="102"/>
      <c r="XCX238" s="100"/>
      <c r="XCY238" s="103"/>
      <c r="XCZ238" s="104"/>
      <c r="XDA238" s="100"/>
      <c r="XDB238" s="105"/>
      <c r="XDC238" s="105"/>
      <c r="XDD238" s="105"/>
      <c r="XDE238" s="105"/>
      <c r="XDF238" s="106"/>
      <c r="XDG238" s="107"/>
      <c r="XDH238" s="100"/>
      <c r="XDI238" s="100"/>
      <c r="XDJ238" s="100"/>
      <c r="XDK238" s="101"/>
      <c r="XDL238" s="102"/>
      <c r="XDM238" s="100"/>
      <c r="XDN238" s="103"/>
      <c r="XDO238" s="104"/>
      <c r="XDP238" s="100"/>
      <c r="XDQ238" s="105"/>
      <c r="XDR238" s="105"/>
      <c r="XDS238" s="105"/>
      <c r="XDT238" s="105"/>
      <c r="XDU238" s="106"/>
      <c r="XDV238" s="107"/>
      <c r="XDW238" s="100"/>
      <c r="XDX238" s="100"/>
      <c r="XDY238" s="100"/>
      <c r="XDZ238" s="101"/>
      <c r="XEA238" s="102"/>
      <c r="XEB238" s="100"/>
      <c r="XEC238" s="103"/>
      <c r="XED238" s="104"/>
      <c r="XEE238" s="100"/>
      <c r="XEF238" s="105"/>
      <c r="XEG238" s="105"/>
      <c r="XEH238" s="105"/>
      <c r="XEI238" s="105"/>
      <c r="XEJ238" s="106"/>
      <c r="XEK238" s="107"/>
      <c r="XEL238" s="100"/>
      <c r="XEM238" s="100"/>
      <c r="XEN238" s="100"/>
      <c r="XEO238" s="101"/>
      <c r="XEP238" s="102"/>
      <c r="XEQ238" s="100"/>
      <c r="XER238" s="103"/>
      <c r="XES238" s="104"/>
      <c r="XET238" s="100"/>
      <c r="XEU238" s="105"/>
      <c r="XEV238" s="105"/>
      <c r="XEW238" s="105"/>
      <c r="XEX238" s="105"/>
      <c r="XEY238" s="106"/>
      <c r="XEZ238" s="107"/>
      <c r="XFA238" s="100"/>
      <c r="XFB238" s="100"/>
      <c r="XFC238" s="100"/>
      <c r="XFD238" s="101"/>
    </row>
    <row r="239" spans="1:16384" s="4" customFormat="1" x14ac:dyDescent="0.2">
      <c r="A239" s="36" t="str">
        <f>IF(I239&lt;&gt;"",1+MAX($A$40:A238),"")</f>
        <v/>
      </c>
      <c r="B239" s="27"/>
      <c r="C239" s="27"/>
      <c r="D239" s="28"/>
      <c r="E239" s="98" t="s">
        <v>229</v>
      </c>
      <c r="F239" s="108"/>
      <c r="G239" s="108"/>
      <c r="H239" s="108"/>
      <c r="I239" s="109"/>
      <c r="J239" s="33"/>
      <c r="K239" s="33"/>
      <c r="L239" s="34" t="str">
        <f t="shared" ref="L239:L252" si="86">IF(F239=0,"",J239*H239)</f>
        <v/>
      </c>
      <c r="M239" s="34" t="str">
        <f t="shared" ref="M239:M252" si="87">IF(F239=0,"",K239*H239)</f>
        <v/>
      </c>
      <c r="N239" s="34" t="str">
        <f t="shared" ref="N239:N252" si="88">IF(F239=0,"",L239+M239)</f>
        <v/>
      </c>
      <c r="O239" s="37"/>
      <c r="P239" s="3"/>
    </row>
    <row r="240" spans="1:16384" s="4" customFormat="1" x14ac:dyDescent="0.25">
      <c r="A240" s="36">
        <f>IF(I240&lt;&gt;"",1+MAX($A$40:A239),"")</f>
        <v>150</v>
      </c>
      <c r="B240" s="27"/>
      <c r="C240" s="27"/>
      <c r="D240" s="28"/>
      <c r="E240" s="111" t="s">
        <v>230</v>
      </c>
      <c r="F240" s="112">
        <v>14.51</v>
      </c>
      <c r="G240" s="38">
        <v>0.1</v>
      </c>
      <c r="H240" s="31">
        <f t="shared" ref="H240:H252" si="89">IF(F240=0,"",F240*(1+G240))</f>
        <v>15.961</v>
      </c>
      <c r="I240" s="109" t="s">
        <v>87</v>
      </c>
      <c r="J240" s="33">
        <v>236.3</v>
      </c>
      <c r="K240" s="33">
        <v>80.599999999999994</v>
      </c>
      <c r="L240" s="34">
        <f t="shared" si="86"/>
        <v>3771.5843000000004</v>
      </c>
      <c r="M240" s="34">
        <f t="shared" si="87"/>
        <v>1286.4566</v>
      </c>
      <c r="N240" s="34">
        <f t="shared" si="88"/>
        <v>5058.0409</v>
      </c>
      <c r="O240" s="37"/>
      <c r="P240" s="3"/>
    </row>
    <row r="241" spans="1:16" s="4" customFormat="1" x14ac:dyDescent="0.25">
      <c r="A241" s="36">
        <f>IF(I241&lt;&gt;"",1+MAX($A$40:A240),"")</f>
        <v>151</v>
      </c>
      <c r="B241" s="27"/>
      <c r="C241" s="27"/>
      <c r="D241" s="28"/>
      <c r="E241" s="111" t="s">
        <v>231</v>
      </c>
      <c r="F241" s="112">
        <v>10.5</v>
      </c>
      <c r="G241" s="38">
        <v>0.1</v>
      </c>
      <c r="H241" s="31">
        <f t="shared" si="89"/>
        <v>11.55</v>
      </c>
      <c r="I241" s="109" t="s">
        <v>87</v>
      </c>
      <c r="J241" s="33">
        <v>85.9</v>
      </c>
      <c r="K241" s="33">
        <v>44.3</v>
      </c>
      <c r="L241" s="34">
        <f t="shared" si="86"/>
        <v>992.1450000000001</v>
      </c>
      <c r="M241" s="34">
        <f t="shared" si="87"/>
        <v>511.66500000000002</v>
      </c>
      <c r="N241" s="34">
        <f t="shared" si="88"/>
        <v>1503.8100000000002</v>
      </c>
      <c r="O241" s="37"/>
      <c r="P241" s="3"/>
    </row>
    <row r="242" spans="1:16" s="4" customFormat="1" x14ac:dyDescent="0.25">
      <c r="A242" s="36">
        <f>IF(I242&lt;&gt;"",1+MAX($A$40:A241),"")</f>
        <v>152</v>
      </c>
      <c r="B242" s="27"/>
      <c r="C242" s="27"/>
      <c r="D242" s="28"/>
      <c r="E242" s="111" t="s">
        <v>232</v>
      </c>
      <c r="F242" s="112">
        <v>26.69</v>
      </c>
      <c r="G242" s="38">
        <v>0.1</v>
      </c>
      <c r="H242" s="31">
        <f t="shared" si="89"/>
        <v>29.359000000000005</v>
      </c>
      <c r="I242" s="109" t="s">
        <v>87</v>
      </c>
      <c r="J242" s="33">
        <v>200.54</v>
      </c>
      <c r="K242" s="33">
        <v>70.38</v>
      </c>
      <c r="L242" s="34">
        <f t="shared" si="86"/>
        <v>5887.6538600000013</v>
      </c>
      <c r="M242" s="34">
        <f t="shared" si="87"/>
        <v>2066.2864200000004</v>
      </c>
      <c r="N242" s="34">
        <f t="shared" si="88"/>
        <v>7953.9402800000016</v>
      </c>
      <c r="O242" s="37"/>
      <c r="P242" s="3"/>
    </row>
    <row r="243" spans="1:16" s="4" customFormat="1" x14ac:dyDescent="0.25">
      <c r="A243" s="36">
        <f>IF(I243&lt;&gt;"",1+MAX($A$40:A242),"")</f>
        <v>153</v>
      </c>
      <c r="B243" s="27"/>
      <c r="C243" s="27"/>
      <c r="D243" s="28"/>
      <c r="E243" s="111" t="s">
        <v>233</v>
      </c>
      <c r="F243" s="112">
        <v>28.63</v>
      </c>
      <c r="G243" s="38">
        <v>0.1</v>
      </c>
      <c r="H243" s="31">
        <f t="shared" si="89"/>
        <v>31.493000000000002</v>
      </c>
      <c r="I243" s="109" t="s">
        <v>87</v>
      </c>
      <c r="J243" s="33">
        <v>236.3</v>
      </c>
      <c r="K243" s="33">
        <v>80.599999999999994</v>
      </c>
      <c r="L243" s="34">
        <f t="shared" si="86"/>
        <v>7441.795900000001</v>
      </c>
      <c r="M243" s="34">
        <f t="shared" si="87"/>
        <v>2538.3357999999998</v>
      </c>
      <c r="N243" s="34">
        <f t="shared" si="88"/>
        <v>9980.1317000000017</v>
      </c>
      <c r="O243" s="37"/>
      <c r="P243" s="3"/>
    </row>
    <row r="244" spans="1:16" s="4" customFormat="1" x14ac:dyDescent="0.25">
      <c r="A244" s="36">
        <f>IF(I244&lt;&gt;"",1+MAX($A$40:A243),"")</f>
        <v>154</v>
      </c>
      <c r="B244" s="27"/>
      <c r="C244" s="27"/>
      <c r="D244" s="28"/>
      <c r="E244" s="111" t="s">
        <v>234</v>
      </c>
      <c r="F244" s="112">
        <v>31.36</v>
      </c>
      <c r="G244" s="38">
        <v>0.1</v>
      </c>
      <c r="H244" s="31">
        <f t="shared" si="89"/>
        <v>34.496000000000002</v>
      </c>
      <c r="I244" s="109" t="s">
        <v>87</v>
      </c>
      <c r="J244" s="33">
        <v>200.54</v>
      </c>
      <c r="K244" s="33">
        <v>70.3</v>
      </c>
      <c r="L244" s="34">
        <f t="shared" si="86"/>
        <v>6917.8278399999999</v>
      </c>
      <c r="M244" s="34">
        <f t="shared" si="87"/>
        <v>2425.0688</v>
      </c>
      <c r="N244" s="34">
        <f t="shared" si="88"/>
        <v>9342.896639999999</v>
      </c>
      <c r="O244" s="37"/>
      <c r="P244" s="3"/>
    </row>
    <row r="245" spans="1:16" s="4" customFormat="1" x14ac:dyDescent="0.25">
      <c r="A245" s="36">
        <f>IF(I245&lt;&gt;"",1+MAX($A$40:A244),"")</f>
        <v>155</v>
      </c>
      <c r="B245" s="27"/>
      <c r="C245" s="27"/>
      <c r="D245" s="28"/>
      <c r="E245" s="111" t="s">
        <v>235</v>
      </c>
      <c r="F245" s="112">
        <v>32.64</v>
      </c>
      <c r="G245" s="38">
        <v>0.1</v>
      </c>
      <c r="H245" s="31">
        <f t="shared" si="89"/>
        <v>35.904000000000003</v>
      </c>
      <c r="I245" s="109" t="s">
        <v>87</v>
      </c>
      <c r="J245" s="33">
        <v>85.9</v>
      </c>
      <c r="K245" s="33">
        <v>44.3</v>
      </c>
      <c r="L245" s="34">
        <f t="shared" si="86"/>
        <v>3084.1536000000006</v>
      </c>
      <c r="M245" s="34">
        <f t="shared" si="87"/>
        <v>1590.5472</v>
      </c>
      <c r="N245" s="34">
        <f t="shared" si="88"/>
        <v>4674.7008000000005</v>
      </c>
      <c r="O245" s="37"/>
      <c r="P245" s="3"/>
    </row>
    <row r="246" spans="1:16" s="4" customFormat="1" x14ac:dyDescent="0.25">
      <c r="A246" s="36">
        <f>IF(I246&lt;&gt;"",1+MAX($A$40:A245),"")</f>
        <v>156</v>
      </c>
      <c r="B246" s="27"/>
      <c r="C246" s="27"/>
      <c r="D246" s="28"/>
      <c r="E246" s="111" t="s">
        <v>236</v>
      </c>
      <c r="F246" s="112">
        <v>16.27</v>
      </c>
      <c r="G246" s="38">
        <v>0.1</v>
      </c>
      <c r="H246" s="31">
        <f t="shared" si="89"/>
        <v>17.897000000000002</v>
      </c>
      <c r="I246" s="109" t="s">
        <v>87</v>
      </c>
      <c r="J246" s="33">
        <v>200.54</v>
      </c>
      <c r="K246" s="33">
        <v>70.3</v>
      </c>
      <c r="L246" s="34">
        <f t="shared" si="86"/>
        <v>3589.0643800000003</v>
      </c>
      <c r="M246" s="34">
        <f t="shared" si="87"/>
        <v>1258.1591000000001</v>
      </c>
      <c r="N246" s="34">
        <f t="shared" si="88"/>
        <v>4847.2234800000006</v>
      </c>
      <c r="O246" s="37"/>
      <c r="P246" s="3"/>
    </row>
    <row r="247" spans="1:16" s="4" customFormat="1" x14ac:dyDescent="0.25">
      <c r="A247" s="36">
        <f>IF(I247&lt;&gt;"",1+MAX($A$40:A246),"")</f>
        <v>157</v>
      </c>
      <c r="B247" s="27"/>
      <c r="C247" s="27"/>
      <c r="D247" s="28"/>
      <c r="E247" s="111" t="s">
        <v>237</v>
      </c>
      <c r="F247" s="112">
        <v>1</v>
      </c>
      <c r="G247" s="38">
        <f t="shared" ref="G247:G248" si="90">IF(F247=0,"",0)</f>
        <v>0</v>
      </c>
      <c r="H247" s="31">
        <f t="shared" si="89"/>
        <v>1</v>
      </c>
      <c r="I247" s="109" t="s">
        <v>118</v>
      </c>
      <c r="J247" s="33">
        <v>380</v>
      </c>
      <c r="K247" s="33">
        <v>140</v>
      </c>
      <c r="L247" s="34">
        <f t="shared" si="86"/>
        <v>380</v>
      </c>
      <c r="M247" s="34">
        <f t="shared" si="87"/>
        <v>140</v>
      </c>
      <c r="N247" s="34">
        <f t="shared" si="88"/>
        <v>520</v>
      </c>
      <c r="O247" s="37"/>
      <c r="P247" s="3"/>
    </row>
    <row r="248" spans="1:16" s="4" customFormat="1" x14ac:dyDescent="0.25">
      <c r="A248" s="36">
        <f>IF(I248&lt;&gt;"",1+MAX($A$40:A247),"")</f>
        <v>158</v>
      </c>
      <c r="B248" s="27"/>
      <c r="C248" s="27"/>
      <c r="D248" s="28"/>
      <c r="E248" s="111" t="s">
        <v>238</v>
      </c>
      <c r="F248" s="112">
        <v>1</v>
      </c>
      <c r="G248" s="38">
        <f t="shared" si="90"/>
        <v>0</v>
      </c>
      <c r="H248" s="31">
        <f t="shared" si="89"/>
        <v>1</v>
      </c>
      <c r="I248" s="109" t="s">
        <v>118</v>
      </c>
      <c r="J248" s="33">
        <v>495</v>
      </c>
      <c r="K248" s="33">
        <v>166</v>
      </c>
      <c r="L248" s="34">
        <f t="shared" si="86"/>
        <v>495</v>
      </c>
      <c r="M248" s="34">
        <f t="shared" si="87"/>
        <v>166</v>
      </c>
      <c r="N248" s="34">
        <f t="shared" si="88"/>
        <v>661</v>
      </c>
      <c r="O248" s="37"/>
      <c r="P248" s="3"/>
    </row>
    <row r="249" spans="1:16" s="4" customFormat="1" x14ac:dyDescent="0.25">
      <c r="A249" s="36">
        <f>IF(I249&lt;&gt;"",1+MAX($A$40:A248),"")</f>
        <v>159</v>
      </c>
      <c r="B249" s="27"/>
      <c r="C249" s="27"/>
      <c r="D249" s="28"/>
      <c r="E249" s="111" t="s">
        <v>239</v>
      </c>
      <c r="F249" s="112">
        <v>2.99</v>
      </c>
      <c r="G249" s="38">
        <v>0.1</v>
      </c>
      <c r="H249" s="31">
        <f t="shared" si="89"/>
        <v>3.2890000000000006</v>
      </c>
      <c r="I249" s="109" t="s">
        <v>87</v>
      </c>
      <c r="J249" s="33">
        <v>236.3</v>
      </c>
      <c r="K249" s="33">
        <v>80.599999999999994</v>
      </c>
      <c r="L249" s="34">
        <f t="shared" si="86"/>
        <v>777.19070000000022</v>
      </c>
      <c r="M249" s="34">
        <f t="shared" si="87"/>
        <v>265.09340000000003</v>
      </c>
      <c r="N249" s="34">
        <f t="shared" si="88"/>
        <v>1042.2841000000003</v>
      </c>
      <c r="O249" s="37"/>
      <c r="P249" s="3"/>
    </row>
    <row r="250" spans="1:16" s="4" customFormat="1" x14ac:dyDescent="0.25">
      <c r="A250" s="36">
        <f>IF(I250&lt;&gt;"",1+MAX($A$40:A249),"")</f>
        <v>160</v>
      </c>
      <c r="B250" s="27"/>
      <c r="C250" s="27"/>
      <c r="D250" s="28"/>
      <c r="E250" s="111" t="s">
        <v>240</v>
      </c>
      <c r="F250" s="112">
        <v>6.02</v>
      </c>
      <c r="G250" s="38">
        <v>0.1</v>
      </c>
      <c r="H250" s="31">
        <f t="shared" si="89"/>
        <v>6.6219999999999999</v>
      </c>
      <c r="I250" s="109" t="s">
        <v>87</v>
      </c>
      <c r="J250" s="33">
        <v>236.3</v>
      </c>
      <c r="K250" s="33">
        <v>80.599999999999994</v>
      </c>
      <c r="L250" s="34">
        <f t="shared" si="86"/>
        <v>1564.7786000000001</v>
      </c>
      <c r="M250" s="34">
        <f t="shared" si="87"/>
        <v>533.7331999999999</v>
      </c>
      <c r="N250" s="34">
        <f t="shared" si="88"/>
        <v>2098.5118000000002</v>
      </c>
      <c r="O250" s="37"/>
      <c r="P250" s="3"/>
    </row>
    <row r="251" spans="1:16" s="4" customFormat="1" x14ac:dyDescent="0.25">
      <c r="A251" s="36">
        <f>IF(I251&lt;&gt;"",1+MAX($A$40:A250),"")</f>
        <v>161</v>
      </c>
      <c r="B251" s="27"/>
      <c r="C251" s="27"/>
      <c r="D251" s="28"/>
      <c r="E251" s="111" t="s">
        <v>241</v>
      </c>
      <c r="F251" s="112">
        <v>24.14</v>
      </c>
      <c r="G251" s="38">
        <v>0.1</v>
      </c>
      <c r="H251" s="31">
        <f t="shared" si="89"/>
        <v>26.554000000000002</v>
      </c>
      <c r="I251" s="109" t="s">
        <v>93</v>
      </c>
      <c r="J251" s="33">
        <v>85.9</v>
      </c>
      <c r="K251" s="33">
        <v>44.3</v>
      </c>
      <c r="L251" s="34">
        <f t="shared" si="86"/>
        <v>2280.9886000000001</v>
      </c>
      <c r="M251" s="34">
        <f t="shared" si="87"/>
        <v>1176.3422</v>
      </c>
      <c r="N251" s="34">
        <f t="shared" si="88"/>
        <v>3457.3308000000002</v>
      </c>
      <c r="O251" s="37"/>
      <c r="P251" s="3"/>
    </row>
    <row r="252" spans="1:16" s="4" customFormat="1" x14ac:dyDescent="0.25">
      <c r="A252" s="36">
        <f>IF(I252&lt;&gt;"",1+MAX($A$40:A251),"")</f>
        <v>162</v>
      </c>
      <c r="B252" s="27"/>
      <c r="C252" s="27"/>
      <c r="D252" s="28"/>
      <c r="E252" s="111" t="s">
        <v>242</v>
      </c>
      <c r="F252" s="112">
        <v>19.07</v>
      </c>
      <c r="G252" s="38">
        <v>0.1</v>
      </c>
      <c r="H252" s="31">
        <f t="shared" si="89"/>
        <v>20.977</v>
      </c>
      <c r="I252" s="109" t="s">
        <v>87</v>
      </c>
      <c r="J252" s="33">
        <v>200.54</v>
      </c>
      <c r="K252" s="33">
        <v>70.38</v>
      </c>
      <c r="L252" s="34">
        <f t="shared" si="86"/>
        <v>4206.7275799999998</v>
      </c>
      <c r="M252" s="34">
        <f t="shared" si="87"/>
        <v>1476.3612599999999</v>
      </c>
      <c r="N252" s="34">
        <f t="shared" si="88"/>
        <v>5683.0888399999994</v>
      </c>
      <c r="O252" s="37"/>
      <c r="P252" s="3"/>
    </row>
    <row r="253" spans="1:16" s="4" customFormat="1" ht="18" customHeight="1" x14ac:dyDescent="0.2">
      <c r="A253" s="59" t="str">
        <f>IF(I253&lt;&gt;"",1+MAX($A$40:A252),"")</f>
        <v/>
      </c>
      <c r="B253" s="60"/>
      <c r="C253" s="60"/>
      <c r="D253" s="61" t="s">
        <v>40</v>
      </c>
      <c r="E253" s="62" t="s">
        <v>41</v>
      </c>
      <c r="F253" s="60"/>
      <c r="G253" s="67"/>
      <c r="H253" s="68"/>
      <c r="I253" s="60"/>
      <c r="J253" s="65"/>
      <c r="K253" s="65"/>
      <c r="L253" s="65"/>
      <c r="M253" s="65"/>
      <c r="N253" s="69"/>
      <c r="O253" s="66">
        <f>SUM(N254:N255)</f>
        <v>6000</v>
      </c>
      <c r="P253" s="3"/>
    </row>
    <row r="254" spans="1:16" s="4" customFormat="1" ht="17.25" customHeight="1" x14ac:dyDescent="0.2">
      <c r="A254" s="36" t="str">
        <f>IF(I254&lt;&gt;"",1+MAX($A$40:A253),"")</f>
        <v/>
      </c>
      <c r="B254" s="27"/>
      <c r="C254" s="27"/>
      <c r="D254" s="28"/>
      <c r="E254" s="98" t="s">
        <v>270</v>
      </c>
      <c r="F254" s="30"/>
      <c r="G254" s="38"/>
      <c r="H254" s="31"/>
      <c r="I254" s="32"/>
      <c r="J254" s="33"/>
      <c r="K254" s="33"/>
      <c r="L254" s="34" t="str">
        <f t="shared" ref="L254:L255" si="91">IF(F254=0,"",J254*H254)</f>
        <v/>
      </c>
      <c r="M254" s="34" t="str">
        <f t="shared" ref="M254:M255" si="92">IF(F254=0,"",K254*H254)</f>
        <v/>
      </c>
      <c r="N254" s="34" t="str">
        <f t="shared" ref="N254:N255" si="93">IF(F254=0,"",L254+M254)</f>
        <v/>
      </c>
      <c r="O254" s="37"/>
      <c r="P254" s="3"/>
    </row>
    <row r="255" spans="1:16" s="4" customFormat="1" ht="17.25" customHeight="1" x14ac:dyDescent="0.2">
      <c r="A255" s="36">
        <f>IF(I255&lt;&gt;"",1+MAX($A$40:A254),"")</f>
        <v>163</v>
      </c>
      <c r="B255" s="27"/>
      <c r="C255" s="27"/>
      <c r="D255" s="28"/>
      <c r="E255" s="35" t="s">
        <v>277</v>
      </c>
      <c r="F255" s="30">
        <v>1</v>
      </c>
      <c r="G255" s="38">
        <f t="shared" ref="G255" si="94">IF(F255=0,"",0)</f>
        <v>0</v>
      </c>
      <c r="H255" s="31">
        <f t="shared" ref="H255" si="95">IF(F255=0,"",F255*(1+G255))</f>
        <v>1</v>
      </c>
      <c r="I255" s="32" t="s">
        <v>30</v>
      </c>
      <c r="J255" s="33">
        <v>3000</v>
      </c>
      <c r="K255" s="33">
        <v>3000</v>
      </c>
      <c r="L255" s="34">
        <f t="shared" si="91"/>
        <v>3000</v>
      </c>
      <c r="M255" s="34">
        <f t="shared" si="92"/>
        <v>3000</v>
      </c>
      <c r="N255" s="34">
        <f t="shared" si="93"/>
        <v>6000</v>
      </c>
      <c r="O255" s="37"/>
      <c r="P255" s="3"/>
    </row>
    <row r="256" spans="1:16" s="4" customFormat="1" ht="18" customHeight="1" x14ac:dyDescent="0.2">
      <c r="A256" s="59" t="str">
        <f>IF(I256&lt;&gt;"",1+MAX($A$40:A255),"")</f>
        <v/>
      </c>
      <c r="B256" s="60"/>
      <c r="C256" s="60"/>
      <c r="D256" s="61" t="s">
        <v>46</v>
      </c>
      <c r="E256" s="62" t="s">
        <v>47</v>
      </c>
      <c r="F256" s="60"/>
      <c r="G256" s="67"/>
      <c r="H256" s="68"/>
      <c r="I256" s="60"/>
      <c r="J256" s="65"/>
      <c r="K256" s="65"/>
      <c r="L256" s="65"/>
      <c r="M256" s="65"/>
      <c r="N256" s="69"/>
      <c r="O256" s="66">
        <f>SUM(N257:N265)</f>
        <v>18681</v>
      </c>
      <c r="P256" s="3"/>
    </row>
    <row r="257" spans="1:16" s="4" customFormat="1" x14ac:dyDescent="0.2">
      <c r="A257" s="36" t="str">
        <f>IF(I257&lt;&gt;"",1+MAX($A$40:A256),"")</f>
        <v/>
      </c>
      <c r="B257" s="27"/>
      <c r="C257" s="27"/>
      <c r="D257" s="28"/>
      <c r="E257" s="98" t="s">
        <v>243</v>
      </c>
      <c r="F257" s="108"/>
      <c r="G257" s="108"/>
      <c r="H257" s="108"/>
      <c r="I257" s="109"/>
      <c r="J257" s="33"/>
      <c r="K257" s="33"/>
      <c r="L257" s="34" t="str">
        <f t="shared" ref="L257:L265" si="96">IF(F257=0,"",J257*H257)</f>
        <v/>
      </c>
      <c r="M257" s="34" t="str">
        <f t="shared" ref="M257:M265" si="97">IF(F257=0,"",K257*H257)</f>
        <v/>
      </c>
      <c r="N257" s="34" t="str">
        <f t="shared" ref="N257:N265" si="98">IF(F257=0,"",L257+M257)</f>
        <v/>
      </c>
      <c r="O257" s="37"/>
      <c r="P257" s="3"/>
    </row>
    <row r="258" spans="1:16" s="4" customFormat="1" x14ac:dyDescent="0.25">
      <c r="A258" s="36">
        <f>IF(I258&lt;&gt;"",1+MAX($A$40:A257),"")</f>
        <v>164</v>
      </c>
      <c r="B258" s="27"/>
      <c r="C258" s="27"/>
      <c r="D258" s="28"/>
      <c r="E258" s="111" t="s">
        <v>244</v>
      </c>
      <c r="F258" s="108">
        <v>4</v>
      </c>
      <c r="G258" s="38">
        <f t="shared" ref="G258:G263" si="99">IF(F258=0,"",0)</f>
        <v>0</v>
      </c>
      <c r="H258" s="31">
        <f t="shared" ref="H258:H263" si="100">IF(F258=0,"",F258*(1+G258))</f>
        <v>4</v>
      </c>
      <c r="I258" s="109" t="s">
        <v>118</v>
      </c>
      <c r="J258" s="33">
        <v>650</v>
      </c>
      <c r="K258" s="33">
        <v>310</v>
      </c>
      <c r="L258" s="34">
        <f t="shared" si="96"/>
        <v>2600</v>
      </c>
      <c r="M258" s="34">
        <f t="shared" si="97"/>
        <v>1240</v>
      </c>
      <c r="N258" s="34">
        <f t="shared" si="98"/>
        <v>3840</v>
      </c>
      <c r="O258" s="37"/>
      <c r="P258" s="3"/>
    </row>
    <row r="259" spans="1:16" s="4" customFormat="1" x14ac:dyDescent="0.25">
      <c r="A259" s="36">
        <f>IF(I259&lt;&gt;"",1+MAX($A$40:A258),"")</f>
        <v>165</v>
      </c>
      <c r="B259" s="27"/>
      <c r="C259" s="27"/>
      <c r="D259" s="28"/>
      <c r="E259" s="111" t="s">
        <v>245</v>
      </c>
      <c r="F259" s="108">
        <v>2</v>
      </c>
      <c r="G259" s="38">
        <f t="shared" si="99"/>
        <v>0</v>
      </c>
      <c r="H259" s="31">
        <f t="shared" si="100"/>
        <v>2</v>
      </c>
      <c r="I259" s="109" t="s">
        <v>118</v>
      </c>
      <c r="J259" s="33">
        <v>825</v>
      </c>
      <c r="K259" s="33">
        <v>385</v>
      </c>
      <c r="L259" s="34">
        <f t="shared" si="96"/>
        <v>1650</v>
      </c>
      <c r="M259" s="34">
        <f t="shared" si="97"/>
        <v>770</v>
      </c>
      <c r="N259" s="34">
        <f t="shared" si="98"/>
        <v>2420</v>
      </c>
      <c r="O259" s="37"/>
      <c r="P259" s="3"/>
    </row>
    <row r="260" spans="1:16" s="4" customFormat="1" x14ac:dyDescent="0.25">
      <c r="A260" s="36">
        <f>IF(I260&lt;&gt;"",1+MAX($A$40:A259),"")</f>
        <v>166</v>
      </c>
      <c r="B260" s="27"/>
      <c r="C260" s="27"/>
      <c r="D260" s="28"/>
      <c r="E260" s="111" t="s">
        <v>246</v>
      </c>
      <c r="F260" s="108">
        <v>1</v>
      </c>
      <c r="G260" s="38">
        <f t="shared" si="99"/>
        <v>0</v>
      </c>
      <c r="H260" s="31">
        <f t="shared" si="100"/>
        <v>1</v>
      </c>
      <c r="I260" s="109" t="s">
        <v>118</v>
      </c>
      <c r="J260" s="33">
        <v>2965</v>
      </c>
      <c r="K260" s="33">
        <v>1036</v>
      </c>
      <c r="L260" s="34">
        <f t="shared" si="96"/>
        <v>2965</v>
      </c>
      <c r="M260" s="34">
        <f t="shared" si="97"/>
        <v>1036</v>
      </c>
      <c r="N260" s="34">
        <f t="shared" si="98"/>
        <v>4001</v>
      </c>
      <c r="O260" s="37"/>
      <c r="P260" s="3"/>
    </row>
    <row r="261" spans="1:16" s="4" customFormat="1" x14ac:dyDescent="0.25">
      <c r="A261" s="36">
        <f>IF(I261&lt;&gt;"",1+MAX($A$40:A260),"")</f>
        <v>167</v>
      </c>
      <c r="B261" s="27"/>
      <c r="C261" s="27"/>
      <c r="D261" s="28"/>
      <c r="E261" s="111" t="s">
        <v>247</v>
      </c>
      <c r="F261" s="108">
        <v>1</v>
      </c>
      <c r="G261" s="38">
        <f t="shared" si="99"/>
        <v>0</v>
      </c>
      <c r="H261" s="31">
        <f t="shared" si="100"/>
        <v>1</v>
      </c>
      <c r="I261" s="109" t="s">
        <v>118</v>
      </c>
      <c r="J261" s="33">
        <v>610</v>
      </c>
      <c r="K261" s="33">
        <v>290</v>
      </c>
      <c r="L261" s="34">
        <f t="shared" si="96"/>
        <v>610</v>
      </c>
      <c r="M261" s="34">
        <f t="shared" si="97"/>
        <v>290</v>
      </c>
      <c r="N261" s="34">
        <f t="shared" si="98"/>
        <v>900</v>
      </c>
      <c r="O261" s="37"/>
      <c r="P261" s="3"/>
    </row>
    <row r="262" spans="1:16" s="4" customFormat="1" x14ac:dyDescent="0.25">
      <c r="A262" s="36">
        <f>IF(I262&lt;&gt;"",1+MAX($A$40:A261),"")</f>
        <v>168</v>
      </c>
      <c r="B262" s="27"/>
      <c r="C262" s="27"/>
      <c r="D262" s="28"/>
      <c r="E262" s="111" t="s">
        <v>248</v>
      </c>
      <c r="F262" s="108">
        <v>1</v>
      </c>
      <c r="G262" s="38">
        <f t="shared" si="99"/>
        <v>0</v>
      </c>
      <c r="H262" s="31">
        <f t="shared" si="100"/>
        <v>1</v>
      </c>
      <c r="I262" s="109" t="s">
        <v>118</v>
      </c>
      <c r="J262" s="33">
        <v>690</v>
      </c>
      <c r="K262" s="33">
        <v>320</v>
      </c>
      <c r="L262" s="34">
        <f t="shared" si="96"/>
        <v>690</v>
      </c>
      <c r="M262" s="34">
        <f t="shared" si="97"/>
        <v>320</v>
      </c>
      <c r="N262" s="34">
        <f t="shared" si="98"/>
        <v>1010</v>
      </c>
      <c r="O262" s="37"/>
      <c r="P262" s="3"/>
    </row>
    <row r="263" spans="1:16" s="4" customFormat="1" x14ac:dyDescent="0.25">
      <c r="A263" s="36">
        <f>IF(I263&lt;&gt;"",1+MAX($A$40:A262),"")</f>
        <v>169</v>
      </c>
      <c r="B263" s="27"/>
      <c r="C263" s="27"/>
      <c r="D263" s="28"/>
      <c r="E263" s="111" t="s">
        <v>249</v>
      </c>
      <c r="F263" s="108">
        <v>2</v>
      </c>
      <c r="G263" s="38">
        <f t="shared" si="99"/>
        <v>0</v>
      </c>
      <c r="H263" s="31">
        <f t="shared" si="100"/>
        <v>2</v>
      </c>
      <c r="I263" s="109" t="s">
        <v>118</v>
      </c>
      <c r="J263" s="33">
        <v>180</v>
      </c>
      <c r="K263" s="33">
        <v>75</v>
      </c>
      <c r="L263" s="34">
        <f t="shared" si="96"/>
        <v>360</v>
      </c>
      <c r="M263" s="34">
        <f t="shared" si="97"/>
        <v>150</v>
      </c>
      <c r="N263" s="34">
        <f t="shared" si="98"/>
        <v>510</v>
      </c>
      <c r="O263" s="37"/>
      <c r="P263" s="3"/>
    </row>
    <row r="264" spans="1:16" s="4" customFormat="1" x14ac:dyDescent="0.2">
      <c r="A264" s="36" t="str">
        <f>IF(I264&lt;&gt;"",1+MAX($A$40:A263),"")</f>
        <v/>
      </c>
      <c r="B264" s="27"/>
      <c r="C264" s="27"/>
      <c r="D264" s="28"/>
      <c r="E264" s="98" t="s">
        <v>270</v>
      </c>
      <c r="F264" s="30"/>
      <c r="G264" s="38"/>
      <c r="H264" s="31"/>
      <c r="I264" s="32"/>
      <c r="J264" s="33"/>
      <c r="K264" s="33"/>
      <c r="L264" s="34" t="str">
        <f t="shared" si="96"/>
        <v/>
      </c>
      <c r="M264" s="34" t="str">
        <f t="shared" si="97"/>
        <v/>
      </c>
      <c r="N264" s="34" t="str">
        <f t="shared" si="98"/>
        <v/>
      </c>
      <c r="O264" s="37"/>
      <c r="P264" s="3"/>
    </row>
    <row r="265" spans="1:16" s="4" customFormat="1" x14ac:dyDescent="0.2">
      <c r="A265" s="36">
        <f>IF(I265&lt;&gt;"",1+MAX($A$40:A264),"")</f>
        <v>170</v>
      </c>
      <c r="B265" s="27"/>
      <c r="C265" s="27"/>
      <c r="D265" s="28"/>
      <c r="E265" s="35" t="s">
        <v>272</v>
      </c>
      <c r="F265" s="30">
        <v>1</v>
      </c>
      <c r="G265" s="38">
        <f t="shared" ref="G265" si="101">IF(F265=0,"",0)</f>
        <v>0</v>
      </c>
      <c r="H265" s="31">
        <f t="shared" ref="H265" si="102">IF(F265=0,"",F265*(1+G265))</f>
        <v>1</v>
      </c>
      <c r="I265" s="32" t="s">
        <v>30</v>
      </c>
      <c r="J265" s="33">
        <v>2000</v>
      </c>
      <c r="K265" s="33">
        <v>4000</v>
      </c>
      <c r="L265" s="34">
        <f t="shared" si="96"/>
        <v>2000</v>
      </c>
      <c r="M265" s="34">
        <f t="shared" si="97"/>
        <v>4000</v>
      </c>
      <c r="N265" s="34">
        <f t="shared" si="98"/>
        <v>6000</v>
      </c>
      <c r="O265" s="37"/>
      <c r="P265" s="3"/>
    </row>
    <row r="266" spans="1:16" s="4" customFormat="1" ht="18" customHeight="1" x14ac:dyDescent="0.2">
      <c r="A266" s="59" t="str">
        <f>IF(I266&lt;&gt;"",1+MAX($A$40:A265),"")</f>
        <v/>
      </c>
      <c r="B266" s="60"/>
      <c r="C266" s="60"/>
      <c r="D266" s="61" t="s">
        <v>48</v>
      </c>
      <c r="E266" s="62" t="s">
        <v>49</v>
      </c>
      <c r="F266" s="60"/>
      <c r="G266" s="67"/>
      <c r="H266" s="68"/>
      <c r="I266" s="60"/>
      <c r="J266" s="65"/>
      <c r="K266" s="65"/>
      <c r="L266" s="65"/>
      <c r="M266" s="65"/>
      <c r="N266" s="69"/>
      <c r="O266" s="66">
        <f>SUM(N267:N271)</f>
        <v>10650</v>
      </c>
      <c r="P266" s="3"/>
    </row>
    <row r="267" spans="1:16" s="4" customFormat="1" x14ac:dyDescent="0.25">
      <c r="A267" s="36">
        <f>IF(I267&lt;&gt;"",1+MAX($A$40:A266),"")</f>
        <v>171</v>
      </c>
      <c r="B267" s="27"/>
      <c r="C267" s="27"/>
      <c r="D267" s="28"/>
      <c r="E267" s="111" t="s">
        <v>250</v>
      </c>
      <c r="F267" s="108">
        <v>1</v>
      </c>
      <c r="G267" s="38">
        <f t="shared" ref="G267:G269" si="103">IF(F267=0,"",0)</f>
        <v>0</v>
      </c>
      <c r="H267" s="31">
        <f t="shared" ref="H267:H269" si="104">IF(F267=0,"",F267*(1+G267))</f>
        <v>1</v>
      </c>
      <c r="I267" s="109" t="s">
        <v>118</v>
      </c>
      <c r="J267" s="33">
        <v>2520</v>
      </c>
      <c r="K267" s="33">
        <v>1030</v>
      </c>
      <c r="L267" s="34">
        <f t="shared" ref="L267:L271" si="105">IF(F267=0,"",J267*H267)</f>
        <v>2520</v>
      </c>
      <c r="M267" s="34">
        <f t="shared" ref="M267:M271" si="106">IF(F267=0,"",K267*H267)</f>
        <v>1030</v>
      </c>
      <c r="N267" s="34">
        <f t="shared" ref="N267:N271" si="107">IF(F267=0,"",L267+M267)</f>
        <v>3550</v>
      </c>
      <c r="O267" s="37"/>
      <c r="P267" s="3"/>
    </row>
    <row r="268" spans="1:16" s="4" customFormat="1" x14ac:dyDescent="0.25">
      <c r="A268" s="36">
        <f>IF(I268&lt;&gt;"",1+MAX($A$40:A267),"")</f>
        <v>172</v>
      </c>
      <c r="B268" s="27"/>
      <c r="C268" s="27"/>
      <c r="D268" s="28"/>
      <c r="E268" s="111" t="s">
        <v>251</v>
      </c>
      <c r="F268" s="108">
        <v>1</v>
      </c>
      <c r="G268" s="38">
        <f t="shared" si="103"/>
        <v>0</v>
      </c>
      <c r="H268" s="31">
        <f t="shared" si="104"/>
        <v>1</v>
      </c>
      <c r="I268" s="109" t="s">
        <v>118</v>
      </c>
      <c r="J268" s="33">
        <v>1860</v>
      </c>
      <c r="K268" s="33">
        <v>725</v>
      </c>
      <c r="L268" s="34">
        <f t="shared" si="105"/>
        <v>1860</v>
      </c>
      <c r="M268" s="34">
        <f t="shared" si="106"/>
        <v>725</v>
      </c>
      <c r="N268" s="34">
        <f t="shared" si="107"/>
        <v>2585</v>
      </c>
      <c r="O268" s="37"/>
      <c r="P268" s="3"/>
    </row>
    <row r="269" spans="1:16" s="4" customFormat="1" x14ac:dyDescent="0.25">
      <c r="A269" s="36">
        <f>IF(I269&lt;&gt;"",1+MAX($A$40:A268),"")</f>
        <v>173</v>
      </c>
      <c r="B269" s="27"/>
      <c r="C269" s="27"/>
      <c r="D269" s="28"/>
      <c r="E269" s="111" t="s">
        <v>252</v>
      </c>
      <c r="F269" s="108">
        <v>3</v>
      </c>
      <c r="G269" s="38">
        <f t="shared" si="103"/>
        <v>0</v>
      </c>
      <c r="H269" s="31">
        <f t="shared" si="104"/>
        <v>3</v>
      </c>
      <c r="I269" s="109" t="s">
        <v>118</v>
      </c>
      <c r="J269" s="33">
        <v>365</v>
      </c>
      <c r="K269" s="33">
        <v>140</v>
      </c>
      <c r="L269" s="34">
        <f t="shared" si="105"/>
        <v>1095</v>
      </c>
      <c r="M269" s="34">
        <f t="shared" si="106"/>
        <v>420</v>
      </c>
      <c r="N269" s="34">
        <f t="shared" si="107"/>
        <v>1515</v>
      </c>
      <c r="O269" s="37"/>
      <c r="P269" s="3"/>
    </row>
    <row r="270" spans="1:16" s="4" customFormat="1" ht="17.25" customHeight="1" x14ac:dyDescent="0.2">
      <c r="A270" s="36" t="str">
        <f>IF(I270&lt;&gt;"",1+MAX($A$40:A269),"")</f>
        <v/>
      </c>
      <c r="B270" s="27"/>
      <c r="C270" s="27"/>
      <c r="D270" s="28"/>
      <c r="E270" s="98" t="s">
        <v>270</v>
      </c>
      <c r="F270" s="30"/>
      <c r="G270" s="38"/>
      <c r="H270" s="31"/>
      <c r="I270" s="32"/>
      <c r="J270" s="33"/>
      <c r="K270" s="33"/>
      <c r="L270" s="34" t="str">
        <f t="shared" si="105"/>
        <v/>
      </c>
      <c r="M270" s="34" t="str">
        <f t="shared" si="106"/>
        <v/>
      </c>
      <c r="N270" s="34" t="str">
        <f t="shared" si="107"/>
        <v/>
      </c>
      <c r="O270" s="37"/>
      <c r="P270" s="3"/>
    </row>
    <row r="271" spans="1:16" s="4" customFormat="1" ht="17.25" customHeight="1" x14ac:dyDescent="0.2">
      <c r="A271" s="36">
        <f>IF(I271&lt;&gt;"",1+MAX($A$40:A270),"")</f>
        <v>174</v>
      </c>
      <c r="B271" s="27"/>
      <c r="C271" s="27"/>
      <c r="D271" s="28"/>
      <c r="E271" s="35" t="s">
        <v>278</v>
      </c>
      <c r="F271" s="30">
        <v>1</v>
      </c>
      <c r="G271" s="38">
        <f t="shared" ref="G271" si="108">IF(F271=0,"",0)</f>
        <v>0</v>
      </c>
      <c r="H271" s="31">
        <f t="shared" ref="H271" si="109">IF(F271=0,"",F271*(1+G271))</f>
        <v>1</v>
      </c>
      <c r="I271" s="32" t="s">
        <v>30</v>
      </c>
      <c r="J271" s="33">
        <v>1000</v>
      </c>
      <c r="K271" s="33">
        <v>2000</v>
      </c>
      <c r="L271" s="34">
        <f t="shared" si="105"/>
        <v>1000</v>
      </c>
      <c r="M271" s="34">
        <f t="shared" si="106"/>
        <v>2000</v>
      </c>
      <c r="N271" s="34">
        <f t="shared" si="107"/>
        <v>3000</v>
      </c>
      <c r="O271" s="37"/>
      <c r="P271" s="3"/>
    </row>
    <row r="272" spans="1:16" s="4" customFormat="1" ht="18" customHeight="1" x14ac:dyDescent="0.2">
      <c r="A272" s="59" t="str">
        <f>IF(I272&lt;&gt;"",1+MAX($A$40:A271),"")</f>
        <v/>
      </c>
      <c r="B272" s="60"/>
      <c r="C272" s="60"/>
      <c r="D272" s="61" t="s">
        <v>51</v>
      </c>
      <c r="E272" s="62" t="s">
        <v>50</v>
      </c>
      <c r="F272" s="60"/>
      <c r="G272" s="67"/>
      <c r="H272" s="68"/>
      <c r="I272" s="60"/>
      <c r="J272" s="65"/>
      <c r="K272" s="65"/>
      <c r="L272" s="65"/>
      <c r="M272" s="65"/>
      <c r="N272" s="69"/>
      <c r="O272" s="66">
        <f>SUM(N273:N291)</f>
        <v>43022</v>
      </c>
      <c r="P272" s="3"/>
    </row>
    <row r="273" spans="1:16" s="4" customFormat="1" x14ac:dyDescent="0.2">
      <c r="A273" s="36" t="str">
        <f>IF(I273&lt;&gt;"",1+MAX($A$40:A272),"")</f>
        <v/>
      </c>
      <c r="B273" s="27"/>
      <c r="C273" s="27"/>
      <c r="D273" s="28"/>
      <c r="E273" s="98" t="s">
        <v>253</v>
      </c>
      <c r="F273" s="108"/>
      <c r="G273" s="108"/>
      <c r="H273" s="108"/>
      <c r="I273" s="109"/>
      <c r="J273" s="33"/>
      <c r="K273" s="33"/>
      <c r="L273" s="34" t="str">
        <f t="shared" ref="L273:L291" si="110">IF(F273=0,"",J273*H273)</f>
        <v/>
      </c>
      <c r="M273" s="34" t="str">
        <f t="shared" ref="M273:M291" si="111">IF(F273=0,"",K273*H273)</f>
        <v/>
      </c>
      <c r="N273" s="34" t="str">
        <f t="shared" ref="N273:N291" si="112">IF(F273=0,"",L273+M273)</f>
        <v/>
      </c>
      <c r="O273" s="37"/>
      <c r="P273" s="3"/>
    </row>
    <row r="274" spans="1:16" s="4" customFormat="1" ht="17.25" customHeight="1" x14ac:dyDescent="0.25">
      <c r="A274" s="36">
        <f>IF(I274&lt;&gt;"",1+MAX($A$40:A273),"")</f>
        <v>175</v>
      </c>
      <c r="B274" s="27"/>
      <c r="C274" s="27"/>
      <c r="D274" s="28"/>
      <c r="E274" s="111" t="s">
        <v>254</v>
      </c>
      <c r="F274" s="108">
        <v>8</v>
      </c>
      <c r="G274" s="38">
        <f t="shared" ref="G274:G286" si="113">IF(F274=0,"",0)</f>
        <v>0</v>
      </c>
      <c r="H274" s="31">
        <f t="shared" ref="H274:H286" si="114">IF(F274=0,"",F274*(1+G274))</f>
        <v>8</v>
      </c>
      <c r="I274" s="109" t="s">
        <v>118</v>
      </c>
      <c r="J274" s="33">
        <v>315</v>
      </c>
      <c r="K274" s="33">
        <v>140</v>
      </c>
      <c r="L274" s="34">
        <f t="shared" si="110"/>
        <v>2520</v>
      </c>
      <c r="M274" s="34">
        <f t="shared" si="111"/>
        <v>1120</v>
      </c>
      <c r="N274" s="34">
        <f t="shared" si="112"/>
        <v>3640</v>
      </c>
      <c r="O274" s="37"/>
      <c r="P274" s="3"/>
    </row>
    <row r="275" spans="1:16" s="4" customFormat="1" ht="17.25" customHeight="1" x14ac:dyDescent="0.25">
      <c r="A275" s="36">
        <f>IF(I275&lt;&gt;"",1+MAX($A$40:A274),"")</f>
        <v>176</v>
      </c>
      <c r="B275" s="27"/>
      <c r="C275" s="27"/>
      <c r="D275" s="28"/>
      <c r="E275" s="111" t="s">
        <v>255</v>
      </c>
      <c r="F275" s="108">
        <v>37</v>
      </c>
      <c r="G275" s="38">
        <f t="shared" si="113"/>
        <v>0</v>
      </c>
      <c r="H275" s="31">
        <f t="shared" si="114"/>
        <v>37</v>
      </c>
      <c r="I275" s="109" t="s">
        <v>118</v>
      </c>
      <c r="J275" s="33">
        <v>20</v>
      </c>
      <c r="K275" s="33">
        <v>60</v>
      </c>
      <c r="L275" s="34">
        <f t="shared" si="110"/>
        <v>740</v>
      </c>
      <c r="M275" s="34">
        <f t="shared" si="111"/>
        <v>2220</v>
      </c>
      <c r="N275" s="34">
        <f t="shared" si="112"/>
        <v>2960</v>
      </c>
      <c r="O275" s="37"/>
      <c r="P275" s="3"/>
    </row>
    <row r="276" spans="1:16" s="4" customFormat="1" ht="17.25" customHeight="1" x14ac:dyDescent="0.25">
      <c r="A276" s="36">
        <f>IF(I276&lt;&gt;"",1+MAX($A$40:A275),"")</f>
        <v>177</v>
      </c>
      <c r="B276" s="27"/>
      <c r="C276" s="27"/>
      <c r="D276" s="28"/>
      <c r="E276" s="111" t="s">
        <v>256</v>
      </c>
      <c r="F276" s="108">
        <v>10</v>
      </c>
      <c r="G276" s="38">
        <f t="shared" si="113"/>
        <v>0</v>
      </c>
      <c r="H276" s="31">
        <f t="shared" si="114"/>
        <v>10</v>
      </c>
      <c r="I276" s="109" t="s">
        <v>118</v>
      </c>
      <c r="J276" s="33">
        <v>75</v>
      </c>
      <c r="K276" s="33">
        <v>52</v>
      </c>
      <c r="L276" s="34">
        <f t="shared" si="110"/>
        <v>750</v>
      </c>
      <c r="M276" s="34">
        <f t="shared" si="111"/>
        <v>520</v>
      </c>
      <c r="N276" s="34">
        <f t="shared" si="112"/>
        <v>1270</v>
      </c>
      <c r="O276" s="37"/>
      <c r="P276" s="3"/>
    </row>
    <row r="277" spans="1:16" s="4" customFormat="1" ht="17.25" customHeight="1" x14ac:dyDescent="0.25">
      <c r="A277" s="36">
        <f>IF(I277&lt;&gt;"",1+MAX($A$40:A276),"")</f>
        <v>178</v>
      </c>
      <c r="B277" s="27"/>
      <c r="C277" s="27"/>
      <c r="D277" s="28"/>
      <c r="E277" s="111" t="s">
        <v>257</v>
      </c>
      <c r="F277" s="108">
        <v>11</v>
      </c>
      <c r="G277" s="38">
        <f t="shared" si="113"/>
        <v>0</v>
      </c>
      <c r="H277" s="31">
        <f t="shared" si="114"/>
        <v>11</v>
      </c>
      <c r="I277" s="109" t="s">
        <v>118</v>
      </c>
      <c r="J277" s="33">
        <v>62</v>
      </c>
      <c r="K277" s="33">
        <v>45</v>
      </c>
      <c r="L277" s="34">
        <f t="shared" si="110"/>
        <v>682</v>
      </c>
      <c r="M277" s="34">
        <f t="shared" si="111"/>
        <v>495</v>
      </c>
      <c r="N277" s="34">
        <f t="shared" si="112"/>
        <v>1177</v>
      </c>
      <c r="O277" s="37"/>
      <c r="P277" s="3"/>
    </row>
    <row r="278" spans="1:16" s="4" customFormat="1" ht="17.25" customHeight="1" x14ac:dyDescent="0.25">
      <c r="A278" s="36">
        <f>IF(I278&lt;&gt;"",1+MAX($A$40:A277),"")</f>
        <v>179</v>
      </c>
      <c r="B278" s="27"/>
      <c r="C278" s="27"/>
      <c r="D278" s="28"/>
      <c r="E278" s="111" t="s">
        <v>258</v>
      </c>
      <c r="F278" s="108">
        <v>4</v>
      </c>
      <c r="G278" s="38">
        <f t="shared" si="113"/>
        <v>0</v>
      </c>
      <c r="H278" s="31">
        <f t="shared" si="114"/>
        <v>4</v>
      </c>
      <c r="I278" s="109" t="s">
        <v>118</v>
      </c>
      <c r="J278" s="33">
        <v>40</v>
      </c>
      <c r="K278" s="33">
        <v>90</v>
      </c>
      <c r="L278" s="34">
        <f t="shared" si="110"/>
        <v>160</v>
      </c>
      <c r="M278" s="34">
        <f t="shared" si="111"/>
        <v>360</v>
      </c>
      <c r="N278" s="34">
        <f t="shared" si="112"/>
        <v>520</v>
      </c>
      <c r="O278" s="37"/>
      <c r="P278" s="3"/>
    </row>
    <row r="279" spans="1:16" s="4" customFormat="1" ht="17.25" customHeight="1" x14ac:dyDescent="0.25">
      <c r="A279" s="36">
        <f>IF(I279&lt;&gt;"",1+MAX($A$40:A278),"")</f>
        <v>180</v>
      </c>
      <c r="B279" s="27"/>
      <c r="C279" s="27"/>
      <c r="D279" s="28"/>
      <c r="E279" s="111" t="s">
        <v>259</v>
      </c>
      <c r="F279" s="108">
        <v>21</v>
      </c>
      <c r="G279" s="38">
        <f t="shared" si="113"/>
        <v>0</v>
      </c>
      <c r="H279" s="31">
        <f t="shared" si="114"/>
        <v>21</v>
      </c>
      <c r="I279" s="109" t="s">
        <v>118</v>
      </c>
      <c r="J279" s="33">
        <v>13</v>
      </c>
      <c r="K279" s="33">
        <v>56</v>
      </c>
      <c r="L279" s="34">
        <f t="shared" si="110"/>
        <v>273</v>
      </c>
      <c r="M279" s="34">
        <f t="shared" si="111"/>
        <v>1176</v>
      </c>
      <c r="N279" s="34">
        <f t="shared" si="112"/>
        <v>1449</v>
      </c>
      <c r="O279" s="37"/>
      <c r="P279" s="3"/>
    </row>
    <row r="280" spans="1:16" s="4" customFormat="1" ht="17.25" customHeight="1" x14ac:dyDescent="0.25">
      <c r="A280" s="36">
        <f>IF(I280&lt;&gt;"",1+MAX($A$40:A279),"")</f>
        <v>181</v>
      </c>
      <c r="B280" s="27"/>
      <c r="C280" s="27"/>
      <c r="D280" s="28"/>
      <c r="E280" s="111" t="s">
        <v>260</v>
      </c>
      <c r="F280" s="108">
        <v>4</v>
      </c>
      <c r="G280" s="38">
        <f t="shared" si="113"/>
        <v>0</v>
      </c>
      <c r="H280" s="31">
        <f t="shared" si="114"/>
        <v>4</v>
      </c>
      <c r="I280" s="109" t="s">
        <v>118</v>
      </c>
      <c r="J280" s="33">
        <v>40</v>
      </c>
      <c r="K280" s="33">
        <v>78</v>
      </c>
      <c r="L280" s="34">
        <f t="shared" si="110"/>
        <v>160</v>
      </c>
      <c r="M280" s="34">
        <f t="shared" si="111"/>
        <v>312</v>
      </c>
      <c r="N280" s="34">
        <f t="shared" si="112"/>
        <v>472</v>
      </c>
      <c r="O280" s="37"/>
      <c r="P280" s="3"/>
    </row>
    <row r="281" spans="1:16" s="4" customFormat="1" ht="17.25" customHeight="1" x14ac:dyDescent="0.25">
      <c r="A281" s="36">
        <f>IF(I281&lt;&gt;"",1+MAX($A$40:A280),"")</f>
        <v>182</v>
      </c>
      <c r="B281" s="27"/>
      <c r="C281" s="27"/>
      <c r="D281" s="28"/>
      <c r="E281" s="111" t="s">
        <v>261</v>
      </c>
      <c r="F281" s="108">
        <v>6</v>
      </c>
      <c r="G281" s="38">
        <f t="shared" si="113"/>
        <v>0</v>
      </c>
      <c r="H281" s="31">
        <f t="shared" si="114"/>
        <v>6</v>
      </c>
      <c r="I281" s="109" t="s">
        <v>118</v>
      </c>
      <c r="J281" s="33">
        <v>26</v>
      </c>
      <c r="K281" s="33">
        <v>65</v>
      </c>
      <c r="L281" s="34">
        <f t="shared" si="110"/>
        <v>156</v>
      </c>
      <c r="M281" s="34">
        <f t="shared" si="111"/>
        <v>390</v>
      </c>
      <c r="N281" s="34">
        <f t="shared" si="112"/>
        <v>546</v>
      </c>
      <c r="O281" s="37"/>
      <c r="P281" s="3"/>
    </row>
    <row r="282" spans="1:16" s="4" customFormat="1" ht="17.25" customHeight="1" x14ac:dyDescent="0.25">
      <c r="A282" s="36">
        <f>IF(I282&lt;&gt;"",1+MAX($A$40:A281),"")</f>
        <v>183</v>
      </c>
      <c r="B282" s="27"/>
      <c r="C282" s="27"/>
      <c r="D282" s="28"/>
      <c r="E282" s="111" t="s">
        <v>262</v>
      </c>
      <c r="F282" s="108">
        <v>2</v>
      </c>
      <c r="G282" s="38">
        <f t="shared" si="113"/>
        <v>0</v>
      </c>
      <c r="H282" s="31">
        <f t="shared" si="114"/>
        <v>2</v>
      </c>
      <c r="I282" s="109" t="s">
        <v>118</v>
      </c>
      <c r="J282" s="33">
        <v>180</v>
      </c>
      <c r="K282" s="33">
        <v>75</v>
      </c>
      <c r="L282" s="34">
        <f t="shared" si="110"/>
        <v>360</v>
      </c>
      <c r="M282" s="34">
        <f t="shared" si="111"/>
        <v>150</v>
      </c>
      <c r="N282" s="34">
        <f t="shared" si="112"/>
        <v>510</v>
      </c>
      <c r="O282" s="37"/>
      <c r="P282" s="3"/>
    </row>
    <row r="283" spans="1:16" s="4" customFormat="1" ht="17.25" customHeight="1" x14ac:dyDescent="0.25">
      <c r="A283" s="36">
        <f>IF(I283&lt;&gt;"",1+MAX($A$40:A282),"")</f>
        <v>184</v>
      </c>
      <c r="B283" s="27"/>
      <c r="C283" s="27"/>
      <c r="D283" s="28"/>
      <c r="E283" s="111" t="s">
        <v>263</v>
      </c>
      <c r="F283" s="108">
        <v>5</v>
      </c>
      <c r="G283" s="38">
        <f t="shared" si="113"/>
        <v>0</v>
      </c>
      <c r="H283" s="31">
        <f t="shared" si="114"/>
        <v>5</v>
      </c>
      <c r="I283" s="109" t="s">
        <v>118</v>
      </c>
      <c r="J283" s="33">
        <v>400</v>
      </c>
      <c r="K283" s="33">
        <v>152</v>
      </c>
      <c r="L283" s="34">
        <f t="shared" si="110"/>
        <v>2000</v>
      </c>
      <c r="M283" s="34">
        <f t="shared" si="111"/>
        <v>760</v>
      </c>
      <c r="N283" s="34">
        <f t="shared" si="112"/>
        <v>2760</v>
      </c>
      <c r="O283" s="37"/>
      <c r="P283" s="3"/>
    </row>
    <row r="284" spans="1:16" s="4" customFormat="1" ht="17.25" customHeight="1" x14ac:dyDescent="0.25">
      <c r="A284" s="36">
        <f>IF(I284&lt;&gt;"",1+MAX($A$40:A283),"")</f>
        <v>185</v>
      </c>
      <c r="B284" s="27"/>
      <c r="C284" s="27"/>
      <c r="D284" s="28"/>
      <c r="E284" s="111" t="s">
        <v>264</v>
      </c>
      <c r="F284" s="108">
        <v>1</v>
      </c>
      <c r="G284" s="38">
        <f t="shared" si="113"/>
        <v>0</v>
      </c>
      <c r="H284" s="31">
        <f t="shared" si="114"/>
        <v>1</v>
      </c>
      <c r="I284" s="109" t="s">
        <v>118</v>
      </c>
      <c r="J284" s="33">
        <v>495</v>
      </c>
      <c r="K284" s="33">
        <v>166</v>
      </c>
      <c r="L284" s="34">
        <f t="shared" si="110"/>
        <v>495</v>
      </c>
      <c r="M284" s="34">
        <f t="shared" si="111"/>
        <v>166</v>
      </c>
      <c r="N284" s="34">
        <f t="shared" si="112"/>
        <v>661</v>
      </c>
      <c r="O284" s="37"/>
      <c r="P284" s="3"/>
    </row>
    <row r="285" spans="1:16" s="4" customFormat="1" ht="17.25" customHeight="1" x14ac:dyDescent="0.25">
      <c r="A285" s="36">
        <f>IF(I285&lt;&gt;"",1+MAX($A$40:A284),"")</f>
        <v>186</v>
      </c>
      <c r="B285" s="27"/>
      <c r="C285" s="27"/>
      <c r="D285" s="28"/>
      <c r="E285" s="111" t="s">
        <v>265</v>
      </c>
      <c r="F285" s="108">
        <v>1</v>
      </c>
      <c r="G285" s="38">
        <f t="shared" si="113"/>
        <v>0</v>
      </c>
      <c r="H285" s="31">
        <f t="shared" si="114"/>
        <v>1</v>
      </c>
      <c r="I285" s="109" t="s">
        <v>118</v>
      </c>
      <c r="J285" s="33">
        <v>2260</v>
      </c>
      <c r="K285" s="33">
        <v>1725</v>
      </c>
      <c r="L285" s="34">
        <f t="shared" si="110"/>
        <v>2260</v>
      </c>
      <c r="M285" s="34">
        <f t="shared" si="111"/>
        <v>1725</v>
      </c>
      <c r="N285" s="34">
        <f t="shared" si="112"/>
        <v>3985</v>
      </c>
      <c r="O285" s="37"/>
      <c r="P285" s="3"/>
    </row>
    <row r="286" spans="1:16" s="4" customFormat="1" ht="17.25" customHeight="1" x14ac:dyDescent="0.25">
      <c r="A286" s="36">
        <f>IF(I286&lt;&gt;"",1+MAX($A$40:A285),"")</f>
        <v>187</v>
      </c>
      <c r="B286" s="27"/>
      <c r="C286" s="27"/>
      <c r="D286" s="28"/>
      <c r="E286" s="111" t="s">
        <v>266</v>
      </c>
      <c r="F286" s="108">
        <v>1</v>
      </c>
      <c r="G286" s="38">
        <f t="shared" si="113"/>
        <v>0</v>
      </c>
      <c r="H286" s="31">
        <f t="shared" si="114"/>
        <v>1</v>
      </c>
      <c r="I286" s="109" t="s">
        <v>118</v>
      </c>
      <c r="J286" s="33">
        <v>80</v>
      </c>
      <c r="K286" s="33">
        <v>88</v>
      </c>
      <c r="L286" s="34">
        <f t="shared" si="110"/>
        <v>80</v>
      </c>
      <c r="M286" s="34">
        <f t="shared" si="111"/>
        <v>88</v>
      </c>
      <c r="N286" s="34">
        <f t="shared" si="112"/>
        <v>168</v>
      </c>
      <c r="O286" s="37"/>
      <c r="P286" s="3"/>
    </row>
    <row r="287" spans="1:16" s="4" customFormat="1" ht="17.25" customHeight="1" x14ac:dyDescent="0.2">
      <c r="A287" s="36" t="str">
        <f>IF(I287&lt;&gt;"",1+MAX($A$40:A286),"")</f>
        <v/>
      </c>
      <c r="B287" s="27"/>
      <c r="C287" s="27"/>
      <c r="D287" s="28"/>
      <c r="E287" s="98" t="s">
        <v>267</v>
      </c>
      <c r="F287" s="108"/>
      <c r="G287" s="108"/>
      <c r="H287" s="108"/>
      <c r="I287" s="109"/>
      <c r="J287" s="33"/>
      <c r="K287" s="33"/>
      <c r="L287" s="34" t="str">
        <f t="shared" si="110"/>
        <v/>
      </c>
      <c r="M287" s="34" t="str">
        <f t="shared" si="111"/>
        <v/>
      </c>
      <c r="N287" s="34" t="str">
        <f t="shared" si="112"/>
        <v/>
      </c>
      <c r="O287" s="37"/>
      <c r="P287" s="3"/>
    </row>
    <row r="288" spans="1:16" s="4" customFormat="1" ht="17.25" customHeight="1" x14ac:dyDescent="0.25">
      <c r="A288" s="36">
        <f>IF(I288&lt;&gt;"",1+MAX($A$40:A287),"")</f>
        <v>188</v>
      </c>
      <c r="B288" s="27"/>
      <c r="C288" s="27"/>
      <c r="D288" s="28"/>
      <c r="E288" s="111" t="s">
        <v>268</v>
      </c>
      <c r="F288" s="108">
        <v>44</v>
      </c>
      <c r="G288" s="38">
        <f t="shared" ref="G288:G289" si="115">IF(F288=0,"",0)</f>
        <v>0</v>
      </c>
      <c r="H288" s="31">
        <f t="shared" ref="H288:H289" si="116">IF(F288=0,"",F288*(1+G288))</f>
        <v>44</v>
      </c>
      <c r="I288" s="109" t="s">
        <v>118</v>
      </c>
      <c r="J288" s="33">
        <v>172</v>
      </c>
      <c r="K288" s="33">
        <v>122</v>
      </c>
      <c r="L288" s="34">
        <f t="shared" si="110"/>
        <v>7568</v>
      </c>
      <c r="M288" s="34">
        <f t="shared" si="111"/>
        <v>5368</v>
      </c>
      <c r="N288" s="34">
        <f t="shared" si="112"/>
        <v>12936</v>
      </c>
      <c r="O288" s="37"/>
      <c r="P288" s="3"/>
    </row>
    <row r="289" spans="1:23" s="4" customFormat="1" ht="17.25" customHeight="1" x14ac:dyDescent="0.25">
      <c r="A289" s="36">
        <f>IF(I289&lt;&gt;"",1+MAX($A$40:A288),"")</f>
        <v>189</v>
      </c>
      <c r="B289" s="27"/>
      <c r="C289" s="27"/>
      <c r="D289" s="28"/>
      <c r="E289" s="111" t="s">
        <v>269</v>
      </c>
      <c r="F289" s="108">
        <v>6</v>
      </c>
      <c r="G289" s="38">
        <f t="shared" si="115"/>
        <v>0</v>
      </c>
      <c r="H289" s="31">
        <f t="shared" si="116"/>
        <v>6</v>
      </c>
      <c r="I289" s="109" t="s">
        <v>118</v>
      </c>
      <c r="J289" s="33">
        <v>198</v>
      </c>
      <c r="K289" s="33">
        <v>130</v>
      </c>
      <c r="L289" s="34">
        <f t="shared" si="110"/>
        <v>1188</v>
      </c>
      <c r="M289" s="34">
        <f t="shared" si="111"/>
        <v>780</v>
      </c>
      <c r="N289" s="34">
        <f t="shared" si="112"/>
        <v>1968</v>
      </c>
      <c r="O289" s="37"/>
      <c r="P289" s="3"/>
    </row>
    <row r="290" spans="1:23" s="4" customFormat="1" ht="17.25" customHeight="1" x14ac:dyDescent="0.2">
      <c r="A290" s="36" t="str">
        <f>IF(I290&lt;&gt;"",1+MAX($A$40:A289),"")</f>
        <v/>
      </c>
      <c r="B290" s="27"/>
      <c r="C290" s="27"/>
      <c r="D290" s="28"/>
      <c r="E290" s="98" t="s">
        <v>270</v>
      </c>
      <c r="F290" s="30"/>
      <c r="G290" s="38"/>
      <c r="H290" s="31"/>
      <c r="I290" s="32"/>
      <c r="J290" s="33"/>
      <c r="K290" s="33"/>
      <c r="L290" s="34" t="str">
        <f t="shared" si="110"/>
        <v/>
      </c>
      <c r="M290" s="34" t="str">
        <f t="shared" si="111"/>
        <v/>
      </c>
      <c r="N290" s="34" t="str">
        <f t="shared" si="112"/>
        <v/>
      </c>
      <c r="O290" s="37"/>
      <c r="P290" s="3"/>
    </row>
    <row r="291" spans="1:23" s="4" customFormat="1" ht="17.25" customHeight="1" x14ac:dyDescent="0.2">
      <c r="A291" s="36">
        <f>IF(I291&lt;&gt;"",1+MAX($A$40:A290),"")</f>
        <v>190</v>
      </c>
      <c r="B291" s="27"/>
      <c r="C291" s="27"/>
      <c r="D291" s="28"/>
      <c r="E291" s="35" t="s">
        <v>273</v>
      </c>
      <c r="F291" s="30">
        <v>1</v>
      </c>
      <c r="G291" s="38">
        <f t="shared" ref="G291" si="117">IF(F291=0,"",0)</f>
        <v>0</v>
      </c>
      <c r="H291" s="31">
        <f t="shared" ref="H291" si="118">IF(F291=0,"",F291*(1+G291))</f>
        <v>1</v>
      </c>
      <c r="I291" s="32" t="s">
        <v>30</v>
      </c>
      <c r="J291" s="33">
        <v>2000</v>
      </c>
      <c r="K291" s="33">
        <v>6000</v>
      </c>
      <c r="L291" s="34">
        <f t="shared" si="110"/>
        <v>2000</v>
      </c>
      <c r="M291" s="34">
        <f t="shared" si="111"/>
        <v>6000</v>
      </c>
      <c r="N291" s="34">
        <f t="shared" si="112"/>
        <v>8000</v>
      </c>
      <c r="O291" s="37"/>
      <c r="P291" s="3"/>
    </row>
    <row r="292" spans="1:23" s="4" customFormat="1" ht="18" customHeight="1" x14ac:dyDescent="0.2">
      <c r="A292" s="59" t="str">
        <f>IF(I292&lt;&gt;"",1+MAX($A$40:A291),"")</f>
        <v/>
      </c>
      <c r="B292" s="60"/>
      <c r="C292" s="60"/>
      <c r="D292" s="61" t="s">
        <v>57</v>
      </c>
      <c r="E292" s="62" t="s">
        <v>56</v>
      </c>
      <c r="F292" s="60"/>
      <c r="G292" s="67"/>
      <c r="H292" s="68"/>
      <c r="I292" s="60"/>
      <c r="J292" s="65"/>
      <c r="K292" s="65"/>
      <c r="L292" s="65"/>
      <c r="M292" s="65"/>
      <c r="N292" s="69"/>
      <c r="O292" s="66">
        <f>SUM(N293:N295)</f>
        <v>1713.6119999999999</v>
      </c>
      <c r="P292" s="3"/>
    </row>
    <row r="293" spans="1:23" s="4" customFormat="1" x14ac:dyDescent="0.2">
      <c r="A293" s="36" t="str">
        <f>IF(I293&lt;&gt;"",1+MAX($A$40:A292),"")</f>
        <v/>
      </c>
      <c r="B293" s="27"/>
      <c r="C293" s="27"/>
      <c r="D293" s="28"/>
      <c r="E293" s="98" t="s">
        <v>274</v>
      </c>
      <c r="F293" s="30"/>
      <c r="G293" s="38" t="str">
        <f t="shared" ref="G293" si="119">IF(F293=0,"",0)</f>
        <v/>
      </c>
      <c r="H293" s="31" t="str">
        <f t="shared" ref="H293" si="120">IF(F293=0,"",F293*(1+G293))</f>
        <v/>
      </c>
      <c r="I293" s="32"/>
      <c r="J293" s="33"/>
      <c r="K293" s="33"/>
      <c r="L293" s="34" t="str">
        <f t="shared" ref="L293:L295" si="121">IF(F293=0,"",J293*H293)</f>
        <v/>
      </c>
      <c r="M293" s="34" t="str">
        <f t="shared" ref="M293:M295" si="122">IF(F293=0,"",K293*H293)</f>
        <v/>
      </c>
      <c r="N293" s="34" t="str">
        <f t="shared" ref="N293:N295" si="123">IF(F293=0,"",L293+M293)</f>
        <v/>
      </c>
      <c r="O293" s="37"/>
      <c r="P293" s="3"/>
    </row>
    <row r="294" spans="1:23" s="4" customFormat="1" x14ac:dyDescent="0.2">
      <c r="A294" s="36">
        <f>IF(I294&lt;&gt;"",1+MAX($A$40:A293),"")</f>
        <v>191</v>
      </c>
      <c r="B294" s="27"/>
      <c r="C294" s="27"/>
      <c r="D294" s="28"/>
      <c r="E294" s="35" t="s">
        <v>275</v>
      </c>
      <c r="F294" s="30">
        <v>29</v>
      </c>
      <c r="G294" s="38">
        <v>0.2</v>
      </c>
      <c r="H294" s="31">
        <f>IF(F294=0,"",F294*(1+G294))</f>
        <v>34.799999999999997</v>
      </c>
      <c r="I294" s="32" t="s">
        <v>82</v>
      </c>
      <c r="J294" s="33"/>
      <c r="K294" s="33">
        <v>36.44</v>
      </c>
      <c r="L294" s="34">
        <f t="shared" si="121"/>
        <v>0</v>
      </c>
      <c r="M294" s="34">
        <f t="shared" si="122"/>
        <v>1268.1119999999999</v>
      </c>
      <c r="N294" s="34">
        <f t="shared" si="123"/>
        <v>1268.1119999999999</v>
      </c>
      <c r="O294" s="37"/>
      <c r="P294" s="3"/>
    </row>
    <row r="295" spans="1:23" s="4" customFormat="1" x14ac:dyDescent="0.2">
      <c r="A295" s="36">
        <f>IF(I295&lt;&gt;"",1+MAX($A$40:A294),"")</f>
        <v>192</v>
      </c>
      <c r="B295" s="27"/>
      <c r="C295" s="27"/>
      <c r="D295" s="28"/>
      <c r="E295" s="35" t="s">
        <v>276</v>
      </c>
      <c r="F295" s="30">
        <v>9</v>
      </c>
      <c r="G295" s="38">
        <v>0.2</v>
      </c>
      <c r="H295" s="31">
        <f t="shared" ref="H295" si="124">IF(F295=0,"",F295*(1+G295))</f>
        <v>10.799999999999999</v>
      </c>
      <c r="I295" s="32" t="s">
        <v>82</v>
      </c>
      <c r="J295" s="33"/>
      <c r="K295" s="33">
        <v>41.25</v>
      </c>
      <c r="L295" s="34">
        <f t="shared" si="121"/>
        <v>0</v>
      </c>
      <c r="M295" s="34">
        <f t="shared" si="122"/>
        <v>445.49999999999994</v>
      </c>
      <c r="N295" s="34">
        <f t="shared" si="123"/>
        <v>445.49999999999994</v>
      </c>
      <c r="O295" s="37"/>
      <c r="P295" s="3"/>
    </row>
    <row r="296" spans="1:23" ht="16.5" thickBot="1" x14ac:dyDescent="0.25">
      <c r="A296" s="133" t="s">
        <v>5</v>
      </c>
      <c r="B296" s="134"/>
      <c r="C296" s="79"/>
      <c r="D296" s="80"/>
      <c r="E296" s="81"/>
      <c r="F296" s="82"/>
      <c r="G296" s="83"/>
      <c r="H296" s="82"/>
      <c r="I296" s="79"/>
      <c r="J296" s="84"/>
      <c r="K296" s="84"/>
      <c r="L296" s="84"/>
      <c r="M296" s="84"/>
      <c r="N296" s="85">
        <f>SUM(N40:N295)</f>
        <v>613416.64803676668</v>
      </c>
      <c r="O296" s="85">
        <f>SUM(O40:O295)</f>
        <v>613416.64803676703</v>
      </c>
      <c r="P296" s="2"/>
      <c r="Q296" s="2"/>
      <c r="R296" s="2"/>
      <c r="S296" s="2"/>
      <c r="T296" s="2"/>
      <c r="U296" s="2"/>
      <c r="V296" s="2"/>
      <c r="W296" s="2"/>
    </row>
    <row r="297" spans="1:23" ht="17.25" thickTop="1" thickBot="1" x14ac:dyDescent="0.25">
      <c r="A297" s="123" t="s">
        <v>8</v>
      </c>
      <c r="B297" s="124"/>
      <c r="C297" s="86"/>
      <c r="D297" s="87"/>
      <c r="E297" s="88"/>
      <c r="F297" s="89"/>
      <c r="G297" s="90"/>
      <c r="H297" s="89"/>
      <c r="I297" s="86"/>
      <c r="J297" s="91">
        <v>0</v>
      </c>
      <c r="K297" s="91"/>
      <c r="L297" s="91"/>
      <c r="M297" s="91"/>
      <c r="N297" s="92">
        <f>N296*J297</f>
        <v>0</v>
      </c>
      <c r="O297" s="93">
        <f>O296*J297</f>
        <v>0</v>
      </c>
      <c r="P297" s="2"/>
      <c r="Q297" s="2"/>
      <c r="R297" s="2"/>
      <c r="S297" s="2"/>
      <c r="T297" s="2"/>
      <c r="U297" s="2"/>
      <c r="V297" s="2"/>
      <c r="W297" s="2"/>
    </row>
    <row r="298" spans="1:23" ht="17.25" thickTop="1" thickBot="1" x14ac:dyDescent="0.25">
      <c r="A298" s="94" t="s">
        <v>7</v>
      </c>
      <c r="B298" s="95"/>
      <c r="C298" s="96"/>
      <c r="D298" s="87"/>
      <c r="E298" s="88"/>
      <c r="F298" s="89"/>
      <c r="G298" s="90"/>
      <c r="H298" s="89"/>
      <c r="I298" s="86"/>
      <c r="J298" s="91">
        <v>0.2</v>
      </c>
      <c r="K298" s="91"/>
      <c r="L298" s="91"/>
      <c r="M298" s="91"/>
      <c r="N298" s="92">
        <f>N296*J298</f>
        <v>122683.32960735334</v>
      </c>
      <c r="O298" s="93">
        <f>O296*J298</f>
        <v>122683.32960735341</v>
      </c>
      <c r="P298" s="2"/>
      <c r="Q298" s="2"/>
      <c r="R298" s="2"/>
      <c r="S298" s="2"/>
      <c r="T298" s="2"/>
      <c r="U298" s="2"/>
      <c r="V298" s="2"/>
      <c r="W298" s="2"/>
    </row>
    <row r="299" spans="1:23" ht="17.25" thickTop="1" thickBot="1" x14ac:dyDescent="0.25">
      <c r="A299" s="123" t="s">
        <v>6</v>
      </c>
      <c r="B299" s="124"/>
      <c r="C299" s="86"/>
      <c r="D299" s="87"/>
      <c r="E299" s="88"/>
      <c r="F299" s="89"/>
      <c r="G299" s="90"/>
      <c r="H299" s="89"/>
      <c r="I299" s="86"/>
      <c r="J299" s="97"/>
      <c r="K299" s="97"/>
      <c r="L299" s="97"/>
      <c r="M299" s="97"/>
      <c r="N299" s="92">
        <f>SUM(N296:N298)</f>
        <v>736099.97764411999</v>
      </c>
      <c r="O299" s="93">
        <f>SUM(O296:O298)</f>
        <v>736099.97764412046</v>
      </c>
    </row>
    <row r="300" spans="1:23" ht="16.5" thickTop="1" x14ac:dyDescent="0.2"/>
  </sheetData>
  <mergeCells count="37">
    <mergeCell ref="N17:O17"/>
    <mergeCell ref="A1:O1"/>
    <mergeCell ref="F4:G4"/>
    <mergeCell ref="F5:G5"/>
    <mergeCell ref="F6:G6"/>
    <mergeCell ref="A8:O9"/>
    <mergeCell ref="N11:O11"/>
    <mergeCell ref="N12:O12"/>
    <mergeCell ref="N13:O13"/>
    <mergeCell ref="N14:O14"/>
    <mergeCell ref="N15:O15"/>
    <mergeCell ref="N16:O16"/>
    <mergeCell ref="N29:O29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A299:B299"/>
    <mergeCell ref="N30:O30"/>
    <mergeCell ref="N31:O31"/>
    <mergeCell ref="N32:O32"/>
    <mergeCell ref="H33:I33"/>
    <mergeCell ref="N33:O33"/>
    <mergeCell ref="G34:I34"/>
    <mergeCell ref="N34:O34"/>
    <mergeCell ref="H35:I35"/>
    <mergeCell ref="N35:O35"/>
    <mergeCell ref="A37:O38"/>
    <mergeCell ref="A296:B296"/>
    <mergeCell ref="A297:B297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02"/>
  <sheetViews>
    <sheetView topLeftCell="A50" zoomScale="55" zoomScaleNormal="55" zoomScaleSheetLayoutView="40" workbookViewId="0">
      <selection activeCell="G306" activeCellId="1" sqref="E307 G306"/>
    </sheetView>
  </sheetViews>
  <sheetFormatPr defaultColWidth="8.88671875" defaultRowHeight="15.75" x14ac:dyDescent="0.2"/>
  <cols>
    <col min="1" max="1" width="6" style="14" customWidth="1"/>
    <col min="2" max="3" width="8.6640625" style="14" customWidth="1"/>
    <col min="4" max="4" width="7.88671875" style="15" customWidth="1"/>
    <col min="5" max="5" width="67.5546875" style="16" bestFit="1" customWidth="1"/>
    <col min="6" max="6" width="8.33203125" style="17" customWidth="1"/>
    <col min="7" max="7" width="15.5546875" style="39" customWidth="1"/>
    <col min="8" max="8" width="9.109375" style="17" customWidth="1"/>
    <col min="9" max="9" width="11.44140625" style="14" customWidth="1"/>
    <col min="10" max="13" width="15.109375" style="25" customWidth="1"/>
    <col min="14" max="14" width="14.33203125" style="9" customWidth="1"/>
    <col min="15" max="15" width="15.44140625" style="18" customWidth="1"/>
    <col min="16" max="16" width="9.6640625" style="1"/>
    <col min="17" max="17" width="10.33203125" style="1" bestFit="1" customWidth="1"/>
    <col min="18" max="16384" width="8.88671875" style="1"/>
  </cols>
  <sheetData>
    <row r="1" spans="1:15" s="5" customFormat="1" ht="22.5" x14ac:dyDescent="0.3">
      <c r="A1" s="137" t="s">
        <v>13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x14ac:dyDescent="0.2">
      <c r="A2" s="13"/>
      <c r="G2" s="26"/>
      <c r="J2" s="22"/>
      <c r="K2" s="22"/>
      <c r="L2" s="22"/>
      <c r="M2" s="22"/>
    </row>
    <row r="3" spans="1:15" ht="21" thickBot="1" x14ac:dyDescent="0.35">
      <c r="B3" s="8"/>
      <c r="C3" s="8"/>
      <c r="D3" s="10" t="s">
        <v>16</v>
      </c>
      <c r="E3" s="19">
        <v>45882</v>
      </c>
      <c r="G3" s="26"/>
      <c r="J3" s="23" t="s">
        <v>15</v>
      </c>
      <c r="K3" s="40"/>
      <c r="L3" s="40"/>
      <c r="M3" s="40"/>
      <c r="N3" s="8"/>
    </row>
    <row r="4" spans="1:15" ht="20.25" x14ac:dyDescent="0.3">
      <c r="B4" s="8"/>
      <c r="C4" s="8"/>
      <c r="D4" s="10" t="s">
        <v>17</v>
      </c>
      <c r="E4" s="20" t="s">
        <v>285</v>
      </c>
      <c r="F4" s="139" t="s">
        <v>71</v>
      </c>
      <c r="G4" s="139"/>
      <c r="J4" s="122">
        <f>N32</f>
        <v>627805.52003676689</v>
      </c>
      <c r="K4" s="24"/>
      <c r="L4" s="24"/>
      <c r="M4" s="24"/>
      <c r="N4" s="21"/>
    </row>
    <row r="5" spans="1:15" ht="37.5" customHeight="1" x14ac:dyDescent="0.2">
      <c r="B5" s="8"/>
      <c r="C5" s="8"/>
      <c r="D5" s="11" t="s">
        <v>18</v>
      </c>
      <c r="E5" s="41" t="s">
        <v>286</v>
      </c>
      <c r="F5" s="139" t="s">
        <v>7</v>
      </c>
      <c r="G5" s="139"/>
      <c r="H5" s="26">
        <v>0.2</v>
      </c>
      <c r="J5" s="122">
        <f>SUM(O299:O300)</f>
        <v>125561.10400735338</v>
      </c>
      <c r="K5" s="24"/>
      <c r="L5" s="24"/>
      <c r="M5" s="24"/>
      <c r="N5" s="21"/>
    </row>
    <row r="6" spans="1:15" ht="20.25" x14ac:dyDescent="0.2">
      <c r="A6" s="13"/>
      <c r="F6" s="139" t="s">
        <v>6</v>
      </c>
      <c r="G6" s="139"/>
      <c r="J6" s="122">
        <f>SUM(J4:J5)</f>
        <v>753366.62404412031</v>
      </c>
      <c r="K6" s="24"/>
      <c r="L6" s="24"/>
      <c r="M6" s="24"/>
      <c r="N6" s="21"/>
    </row>
    <row r="7" spans="1:15" ht="20.25" x14ac:dyDescent="0.2">
      <c r="A7" s="13"/>
      <c r="G7" s="26"/>
      <c r="J7" s="24"/>
      <c r="K7" s="24"/>
      <c r="L7" s="24"/>
      <c r="M7" s="24"/>
      <c r="N7" s="21"/>
    </row>
    <row r="8" spans="1:15" ht="20.25" customHeight="1" x14ac:dyDescent="0.2">
      <c r="A8" s="140" t="s">
        <v>14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</row>
    <row r="9" spans="1:15" ht="20.25" customHeight="1" x14ac:dyDescent="0.2">
      <c r="A9" s="140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</row>
    <row r="10" spans="1:15" ht="20.25" x14ac:dyDescent="0.2">
      <c r="A10" s="42"/>
      <c r="B10" s="43"/>
      <c r="C10" s="43"/>
      <c r="D10" s="44"/>
      <c r="E10" s="45"/>
      <c r="F10" s="46"/>
      <c r="G10" s="47"/>
      <c r="H10" s="46"/>
      <c r="I10" s="43"/>
      <c r="J10" s="48"/>
      <c r="K10" s="48"/>
      <c r="L10" s="48"/>
      <c r="M10" s="48"/>
      <c r="N10" s="49"/>
      <c r="O10" s="50" t="s">
        <v>2</v>
      </c>
    </row>
    <row r="11" spans="1:15" s="12" customFormat="1" x14ac:dyDescent="0.2">
      <c r="A11" s="71"/>
      <c r="B11" s="71"/>
      <c r="C11" s="71"/>
      <c r="D11" s="116" t="s">
        <v>31</v>
      </c>
      <c r="E11" s="117" t="s">
        <v>10</v>
      </c>
      <c r="F11" s="71"/>
      <c r="G11" s="118"/>
      <c r="H11" s="119"/>
      <c r="I11" s="119"/>
      <c r="J11" s="120"/>
      <c r="K11" s="121"/>
      <c r="L11" s="121"/>
      <c r="M11" s="121"/>
      <c r="N11" s="135">
        <f>O40</f>
        <v>0</v>
      </c>
      <c r="O11" s="136"/>
    </row>
    <row r="12" spans="1:15" s="12" customFormat="1" x14ac:dyDescent="0.2">
      <c r="A12" s="70"/>
      <c r="B12" s="71"/>
      <c r="C12" s="71"/>
      <c r="D12" s="72" t="s">
        <v>54</v>
      </c>
      <c r="E12" s="73" t="s">
        <v>55</v>
      </c>
      <c r="F12" s="74"/>
      <c r="G12" s="75"/>
      <c r="H12" s="76"/>
      <c r="I12" s="76"/>
      <c r="J12" s="77"/>
      <c r="K12" s="78"/>
      <c r="L12" s="78"/>
      <c r="M12" s="78"/>
      <c r="N12" s="125">
        <v>0</v>
      </c>
      <c r="O12" s="126"/>
    </row>
    <row r="13" spans="1:15" s="12" customFormat="1" x14ac:dyDescent="0.2">
      <c r="A13" s="71"/>
      <c r="B13" s="71"/>
      <c r="C13" s="71"/>
      <c r="D13" s="116" t="s">
        <v>42</v>
      </c>
      <c r="E13" s="117" t="s">
        <v>43</v>
      </c>
      <c r="F13" s="71"/>
      <c r="G13" s="118"/>
      <c r="H13" s="119"/>
      <c r="I13" s="119"/>
      <c r="J13" s="120"/>
      <c r="K13" s="121"/>
      <c r="L13" s="121"/>
      <c r="M13" s="121"/>
      <c r="N13" s="135">
        <f>O51</f>
        <v>67449.932000000015</v>
      </c>
      <c r="O13" s="136"/>
    </row>
    <row r="14" spans="1:15" s="12" customFormat="1" x14ac:dyDescent="0.2">
      <c r="A14" s="71"/>
      <c r="B14" s="71"/>
      <c r="C14" s="71"/>
      <c r="D14" s="116" t="s">
        <v>62</v>
      </c>
      <c r="E14" s="117" t="s">
        <v>63</v>
      </c>
      <c r="F14" s="71"/>
      <c r="G14" s="118"/>
      <c r="H14" s="119"/>
      <c r="I14" s="119"/>
      <c r="J14" s="120"/>
      <c r="K14" s="121"/>
      <c r="L14" s="121"/>
      <c r="M14" s="121"/>
      <c r="N14" s="135">
        <f>O61</f>
        <v>60098.486580000012</v>
      </c>
      <c r="O14" s="136"/>
    </row>
    <row r="15" spans="1:15" s="12" customFormat="1" x14ac:dyDescent="0.2">
      <c r="A15" s="70"/>
      <c r="B15" s="71"/>
      <c r="C15" s="71"/>
      <c r="D15" s="72" t="s">
        <v>36</v>
      </c>
      <c r="E15" s="73" t="s">
        <v>37</v>
      </c>
      <c r="F15" s="74"/>
      <c r="G15" s="75"/>
      <c r="H15" s="76"/>
      <c r="I15" s="76"/>
      <c r="J15" s="77"/>
      <c r="K15" s="78"/>
      <c r="L15" s="78"/>
      <c r="M15" s="78"/>
      <c r="N15" s="125">
        <v>0</v>
      </c>
      <c r="O15" s="126"/>
    </row>
    <row r="16" spans="1:15" s="12" customFormat="1" x14ac:dyDescent="0.2">
      <c r="A16" s="71"/>
      <c r="B16" s="71"/>
      <c r="C16" s="71"/>
      <c r="D16" s="116" t="s">
        <v>52</v>
      </c>
      <c r="E16" s="117" t="s">
        <v>53</v>
      </c>
      <c r="F16" s="71"/>
      <c r="G16" s="118"/>
      <c r="H16" s="119"/>
      <c r="I16" s="119"/>
      <c r="J16" s="120"/>
      <c r="K16" s="121"/>
      <c r="L16" s="121"/>
      <c r="M16" s="121"/>
      <c r="N16" s="135">
        <f>O84</f>
        <v>51087.222699999998</v>
      </c>
      <c r="O16" s="136"/>
    </row>
    <row r="17" spans="1:15" s="12" customFormat="1" x14ac:dyDescent="0.2">
      <c r="A17" s="71"/>
      <c r="B17" s="71"/>
      <c r="C17" s="71"/>
      <c r="D17" s="116" t="s">
        <v>64</v>
      </c>
      <c r="E17" s="117" t="s">
        <v>65</v>
      </c>
      <c r="F17" s="71"/>
      <c r="G17" s="118"/>
      <c r="H17" s="119"/>
      <c r="I17" s="119"/>
      <c r="J17" s="120"/>
      <c r="K17" s="121"/>
      <c r="L17" s="121"/>
      <c r="M17" s="121"/>
      <c r="N17" s="135">
        <f>O98</f>
        <v>116056.99755000001</v>
      </c>
      <c r="O17" s="136"/>
    </row>
    <row r="18" spans="1:15" s="12" customFormat="1" x14ac:dyDescent="0.2">
      <c r="A18" s="71"/>
      <c r="B18" s="71"/>
      <c r="C18" s="71"/>
      <c r="D18" s="116" t="s">
        <v>45</v>
      </c>
      <c r="E18" s="117" t="s">
        <v>44</v>
      </c>
      <c r="F18" s="71"/>
      <c r="G18" s="118"/>
      <c r="H18" s="119"/>
      <c r="I18" s="119"/>
      <c r="J18" s="120"/>
      <c r="K18" s="121"/>
      <c r="L18" s="121"/>
      <c r="M18" s="121"/>
      <c r="N18" s="135">
        <f>O124</f>
        <v>38266</v>
      </c>
      <c r="O18" s="136"/>
    </row>
    <row r="19" spans="1:15" s="12" customFormat="1" x14ac:dyDescent="0.2">
      <c r="A19" s="71"/>
      <c r="B19" s="71"/>
      <c r="C19" s="71"/>
      <c r="D19" s="116" t="s">
        <v>33</v>
      </c>
      <c r="E19" s="117" t="s">
        <v>32</v>
      </c>
      <c r="F19" s="71"/>
      <c r="G19" s="118"/>
      <c r="H19" s="119"/>
      <c r="I19" s="119"/>
      <c r="J19" s="120"/>
      <c r="K19" s="121"/>
      <c r="L19" s="121"/>
      <c r="M19" s="121"/>
      <c r="N19" s="135">
        <f>O141</f>
        <v>126427.34886676693</v>
      </c>
      <c r="O19" s="136"/>
    </row>
    <row r="20" spans="1:15" s="12" customFormat="1" x14ac:dyDescent="0.2">
      <c r="A20" s="71"/>
      <c r="B20" s="71"/>
      <c r="C20" s="71"/>
      <c r="D20" s="116" t="s">
        <v>66</v>
      </c>
      <c r="E20" s="117" t="s">
        <v>67</v>
      </c>
      <c r="F20" s="71"/>
      <c r="G20" s="118"/>
      <c r="H20" s="119"/>
      <c r="I20" s="119"/>
      <c r="J20" s="120"/>
      <c r="K20" s="121"/>
      <c r="L20" s="121"/>
      <c r="M20" s="121"/>
      <c r="N20" s="135">
        <f>O221</f>
        <v>18581.52</v>
      </c>
      <c r="O20" s="136"/>
    </row>
    <row r="21" spans="1:15" s="12" customFormat="1" x14ac:dyDescent="0.2">
      <c r="A21" s="71"/>
      <c r="B21" s="71"/>
      <c r="C21" s="71"/>
      <c r="D21" s="116" t="s">
        <v>68</v>
      </c>
      <c r="E21" s="117" t="s">
        <v>69</v>
      </c>
      <c r="F21" s="71"/>
      <c r="G21" s="118"/>
      <c r="H21" s="119"/>
      <c r="I21" s="119"/>
      <c r="J21" s="120"/>
      <c r="K21" s="121"/>
      <c r="L21" s="121"/>
      <c r="M21" s="121"/>
      <c r="N21" s="135">
        <f>O234</f>
        <v>12246</v>
      </c>
      <c r="O21" s="136"/>
    </row>
    <row r="22" spans="1:15" s="12" customFormat="1" x14ac:dyDescent="0.2">
      <c r="A22" s="71"/>
      <c r="B22" s="71"/>
      <c r="C22" s="71"/>
      <c r="D22" s="116" t="s">
        <v>35</v>
      </c>
      <c r="E22" s="117" t="s">
        <v>34</v>
      </c>
      <c r="F22" s="71"/>
      <c r="G22" s="118"/>
      <c r="H22" s="119"/>
      <c r="I22" s="119"/>
      <c r="J22" s="120"/>
      <c r="K22" s="121"/>
      <c r="L22" s="121"/>
      <c r="M22" s="121"/>
      <c r="N22" s="135">
        <f>O240</f>
        <v>56822.959340000001</v>
      </c>
      <c r="O22" s="136"/>
    </row>
    <row r="23" spans="1:15" s="12" customFormat="1" x14ac:dyDescent="0.2">
      <c r="A23" s="70"/>
      <c r="B23" s="71"/>
      <c r="C23" s="71"/>
      <c r="D23" s="72" t="s">
        <v>70</v>
      </c>
      <c r="E23" s="73" t="s">
        <v>76</v>
      </c>
      <c r="F23" s="74"/>
      <c r="G23" s="75"/>
      <c r="H23" s="76"/>
      <c r="I23" s="76"/>
      <c r="J23" s="77"/>
      <c r="K23" s="78"/>
      <c r="L23" s="78"/>
      <c r="M23" s="78"/>
      <c r="N23" s="125">
        <v>0</v>
      </c>
      <c r="O23" s="126"/>
    </row>
    <row r="24" spans="1:15" s="12" customFormat="1" x14ac:dyDescent="0.2">
      <c r="A24" s="70"/>
      <c r="B24" s="71"/>
      <c r="C24" s="71"/>
      <c r="D24" s="72" t="s">
        <v>60</v>
      </c>
      <c r="E24" s="73" t="s">
        <v>61</v>
      </c>
      <c r="F24" s="74"/>
      <c r="G24" s="75"/>
      <c r="H24" s="76"/>
      <c r="I24" s="76"/>
      <c r="J24" s="77"/>
      <c r="K24" s="78"/>
      <c r="L24" s="78"/>
      <c r="M24" s="78"/>
      <c r="N24" s="125">
        <v>0</v>
      </c>
      <c r="O24" s="126"/>
    </row>
    <row r="25" spans="1:15" s="12" customFormat="1" x14ac:dyDescent="0.2">
      <c r="A25" s="71"/>
      <c r="B25" s="71"/>
      <c r="C25" s="71"/>
      <c r="D25" s="116" t="s">
        <v>40</v>
      </c>
      <c r="E25" s="117" t="s">
        <v>41</v>
      </c>
      <c r="F25" s="71"/>
      <c r="G25" s="118"/>
      <c r="H25" s="119"/>
      <c r="I25" s="119"/>
      <c r="J25" s="120"/>
      <c r="K25" s="121"/>
      <c r="L25" s="121"/>
      <c r="M25" s="121"/>
      <c r="N25" s="135">
        <f>O255</f>
        <v>6000</v>
      </c>
      <c r="O25" s="136"/>
    </row>
    <row r="26" spans="1:15" s="12" customFormat="1" x14ac:dyDescent="0.2">
      <c r="A26" s="71"/>
      <c r="B26" s="71"/>
      <c r="C26" s="71"/>
      <c r="D26" s="116" t="s">
        <v>46</v>
      </c>
      <c r="E26" s="117" t="s">
        <v>47</v>
      </c>
      <c r="F26" s="71"/>
      <c r="G26" s="118"/>
      <c r="H26" s="119"/>
      <c r="I26" s="119"/>
      <c r="J26" s="120"/>
      <c r="K26" s="121"/>
      <c r="L26" s="121"/>
      <c r="M26" s="121"/>
      <c r="N26" s="135">
        <f>O258</f>
        <v>18681</v>
      </c>
      <c r="O26" s="136"/>
    </row>
    <row r="27" spans="1:15" s="12" customFormat="1" x14ac:dyDescent="0.2">
      <c r="A27" s="71"/>
      <c r="B27" s="71"/>
      <c r="C27" s="71"/>
      <c r="D27" s="116" t="s">
        <v>48</v>
      </c>
      <c r="E27" s="117" t="s">
        <v>49</v>
      </c>
      <c r="F27" s="71"/>
      <c r="G27" s="118"/>
      <c r="H27" s="119"/>
      <c r="I27" s="119"/>
      <c r="J27" s="120"/>
      <c r="K27" s="121"/>
      <c r="L27" s="121"/>
      <c r="M27" s="121"/>
      <c r="N27" s="135">
        <f>O268</f>
        <v>10650</v>
      </c>
      <c r="O27" s="136"/>
    </row>
    <row r="28" spans="1:15" s="12" customFormat="1" x14ac:dyDescent="0.2">
      <c r="A28" s="71" t="str">
        <f>IF(I28&lt;&gt;"",1+MAX($A27:A$40),"")</f>
        <v/>
      </c>
      <c r="B28" s="71"/>
      <c r="C28" s="71"/>
      <c r="D28" s="116" t="s">
        <v>51</v>
      </c>
      <c r="E28" s="117" t="s">
        <v>50</v>
      </c>
      <c r="F28" s="71"/>
      <c r="G28" s="118"/>
      <c r="H28" s="119"/>
      <c r="I28" s="119"/>
      <c r="J28" s="120"/>
      <c r="K28" s="121"/>
      <c r="L28" s="121"/>
      <c r="M28" s="121"/>
      <c r="N28" s="135">
        <f>O274</f>
        <v>43022</v>
      </c>
      <c r="O28" s="136"/>
    </row>
    <row r="29" spans="1:15" s="12" customFormat="1" x14ac:dyDescent="0.2">
      <c r="A29" s="71" t="str">
        <f>IF(I29&lt;&gt;"",1+MAX($A28:A$40),"")</f>
        <v/>
      </c>
      <c r="B29" s="71"/>
      <c r="C29" s="71"/>
      <c r="D29" s="116" t="s">
        <v>57</v>
      </c>
      <c r="E29" s="117" t="s">
        <v>56</v>
      </c>
      <c r="F29" s="71"/>
      <c r="G29" s="118"/>
      <c r="H29" s="119"/>
      <c r="I29" s="119"/>
      <c r="J29" s="120"/>
      <c r="K29" s="121"/>
      <c r="L29" s="121"/>
      <c r="M29" s="121"/>
      <c r="N29" s="135">
        <f>O294</f>
        <v>2416.0529999999999</v>
      </c>
      <c r="O29" s="136"/>
    </row>
    <row r="30" spans="1:15" s="12" customFormat="1" x14ac:dyDescent="0.2">
      <c r="A30" s="70" t="str">
        <f>IF(I30&lt;&gt;"",1+MAX($A28:A$40),"")</f>
        <v/>
      </c>
      <c r="B30" s="71"/>
      <c r="C30" s="71"/>
      <c r="D30" s="72" t="s">
        <v>39</v>
      </c>
      <c r="E30" s="73" t="s">
        <v>38</v>
      </c>
      <c r="F30" s="74"/>
      <c r="G30" s="75"/>
      <c r="H30" s="76"/>
      <c r="I30" s="76"/>
      <c r="J30" s="77"/>
      <c r="K30" s="78"/>
      <c r="L30" s="78"/>
      <c r="M30" s="78"/>
      <c r="N30" s="125">
        <v>0</v>
      </c>
      <c r="O30" s="126"/>
    </row>
    <row r="31" spans="1:15" s="12" customFormat="1" x14ac:dyDescent="0.2">
      <c r="A31" s="70" t="str">
        <f>IF(I31&lt;&gt;"",1+MAX($A29:A$40),"")</f>
        <v/>
      </c>
      <c r="B31" s="71"/>
      <c r="C31" s="71"/>
      <c r="D31" s="72" t="s">
        <v>77</v>
      </c>
      <c r="E31" s="73" t="s">
        <v>78</v>
      </c>
      <c r="F31" s="74"/>
      <c r="G31" s="75"/>
      <c r="H31" s="76"/>
      <c r="I31" s="76"/>
      <c r="J31" s="77"/>
      <c r="K31" s="78"/>
      <c r="L31" s="78"/>
      <c r="M31" s="78"/>
      <c r="N31" s="125">
        <v>0</v>
      </c>
      <c r="O31" s="126"/>
    </row>
    <row r="32" spans="1:15" ht="20.25" x14ac:dyDescent="0.2">
      <c r="A32" s="42"/>
      <c r="B32" s="43"/>
      <c r="C32" s="43"/>
      <c r="D32" s="44"/>
      <c r="E32" s="45"/>
      <c r="F32" s="46"/>
      <c r="G32" s="47"/>
      <c r="H32" s="46"/>
      <c r="I32" s="43"/>
      <c r="J32" s="48"/>
      <c r="K32" s="48"/>
      <c r="L32" s="48"/>
      <c r="M32" s="48"/>
      <c r="N32" s="127">
        <f>SUM(N11:O31)</f>
        <v>627805.52003676689</v>
      </c>
      <c r="O32" s="128"/>
    </row>
    <row r="33" spans="1:23" ht="20.25" x14ac:dyDescent="0.2">
      <c r="A33" s="42"/>
      <c r="B33" s="43"/>
      <c r="C33" s="43"/>
      <c r="D33" s="44"/>
      <c r="E33" s="45"/>
      <c r="F33" s="46"/>
      <c r="G33" s="51"/>
      <c r="H33" s="129" t="s">
        <v>8</v>
      </c>
      <c r="I33" s="129"/>
      <c r="J33" s="52">
        <v>0</v>
      </c>
      <c r="K33" s="52"/>
      <c r="L33" s="52"/>
      <c r="M33" s="52"/>
      <c r="N33" s="130">
        <f>N32*J33</f>
        <v>0</v>
      </c>
      <c r="O33" s="130"/>
    </row>
    <row r="34" spans="1:23" ht="20.25" customHeight="1" x14ac:dyDescent="0.2">
      <c r="A34" s="42"/>
      <c r="B34" s="43"/>
      <c r="C34" s="43"/>
      <c r="D34" s="44"/>
      <c r="E34" s="45"/>
      <c r="F34" s="46"/>
      <c r="G34" s="129" t="s">
        <v>7</v>
      </c>
      <c r="H34" s="129"/>
      <c r="I34" s="129"/>
      <c r="J34" s="52">
        <v>0.2</v>
      </c>
      <c r="K34" s="52"/>
      <c r="L34" s="52"/>
      <c r="M34" s="52"/>
      <c r="N34" s="130">
        <f>N32*J34</f>
        <v>125561.10400735338</v>
      </c>
      <c r="O34" s="130"/>
    </row>
    <row r="35" spans="1:23" ht="37.5" customHeight="1" x14ac:dyDescent="0.2">
      <c r="A35" s="42"/>
      <c r="B35" s="43"/>
      <c r="C35" s="43"/>
      <c r="D35" s="44"/>
      <c r="E35" s="45"/>
      <c r="F35" s="46"/>
      <c r="G35" s="51"/>
      <c r="H35" s="129" t="s">
        <v>6</v>
      </c>
      <c r="I35" s="129"/>
      <c r="J35" s="48"/>
      <c r="K35" s="48"/>
      <c r="L35" s="48"/>
      <c r="M35" s="48"/>
      <c r="N35" s="130">
        <f>SUM(N32:O34)</f>
        <v>753366.62404412031</v>
      </c>
      <c r="O35" s="130"/>
    </row>
    <row r="36" spans="1:23" ht="20.25" x14ac:dyDescent="0.2">
      <c r="A36" s="13"/>
      <c r="G36" s="26"/>
      <c r="J36" s="24"/>
      <c r="K36" s="24"/>
      <c r="L36" s="24"/>
      <c r="M36" s="24"/>
      <c r="N36" s="21"/>
    </row>
    <row r="37" spans="1:23" x14ac:dyDescent="0.2">
      <c r="A37" s="131" t="s">
        <v>59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</row>
    <row r="38" spans="1:23" ht="16.5" customHeight="1" thickBot="1" x14ac:dyDescent="0.25">
      <c r="A38" s="131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</row>
    <row r="39" spans="1:23" s="7" customFormat="1" ht="30.6" customHeight="1" x14ac:dyDescent="0.2">
      <c r="A39" s="53" t="s">
        <v>3</v>
      </c>
      <c r="B39" s="54" t="s">
        <v>19</v>
      </c>
      <c r="C39" s="54" t="s">
        <v>29</v>
      </c>
      <c r="D39" s="54" t="s">
        <v>20</v>
      </c>
      <c r="E39" s="55" t="s">
        <v>1</v>
      </c>
      <c r="F39" s="55" t="s">
        <v>4</v>
      </c>
      <c r="G39" s="56" t="s">
        <v>22</v>
      </c>
      <c r="H39" s="55" t="s">
        <v>21</v>
      </c>
      <c r="I39" s="54" t="s">
        <v>0</v>
      </c>
      <c r="J39" s="57" t="s">
        <v>72</v>
      </c>
      <c r="K39" s="57" t="s">
        <v>73</v>
      </c>
      <c r="L39" s="57" t="s">
        <v>74</v>
      </c>
      <c r="M39" s="57" t="s">
        <v>75</v>
      </c>
      <c r="N39" s="55" t="s">
        <v>58</v>
      </c>
      <c r="O39" s="58" t="s">
        <v>2</v>
      </c>
      <c r="P39" s="6"/>
      <c r="Q39" s="6"/>
      <c r="R39" s="6"/>
      <c r="S39" s="6"/>
      <c r="T39" s="6"/>
      <c r="U39" s="6"/>
      <c r="V39" s="6"/>
      <c r="W39" s="6"/>
    </row>
    <row r="40" spans="1:23" s="4" customFormat="1" x14ac:dyDescent="0.2">
      <c r="A40" s="59"/>
      <c r="B40" s="60"/>
      <c r="C40" s="60"/>
      <c r="D40" s="61" t="s">
        <v>31</v>
      </c>
      <c r="E40" s="62" t="s">
        <v>10</v>
      </c>
      <c r="F40" s="60"/>
      <c r="G40" s="63"/>
      <c r="H40" s="64"/>
      <c r="I40" s="64"/>
      <c r="J40" s="65"/>
      <c r="K40" s="65"/>
      <c r="L40" s="65"/>
      <c r="M40" s="65"/>
      <c r="N40" s="64"/>
      <c r="O40" s="66">
        <f>SUM(N41:N50)</f>
        <v>0</v>
      </c>
      <c r="P40" s="3" t="s">
        <v>9</v>
      </c>
    </row>
    <row r="41" spans="1:23" s="4" customFormat="1" x14ac:dyDescent="0.2">
      <c r="A41" s="36"/>
      <c r="B41" s="27"/>
      <c r="C41" s="27"/>
      <c r="D41" s="28"/>
      <c r="E41" s="29"/>
      <c r="F41" s="30"/>
      <c r="G41" s="38"/>
      <c r="H41" s="31"/>
      <c r="I41" s="32"/>
      <c r="J41" s="33"/>
      <c r="K41" s="33"/>
      <c r="L41" s="33"/>
      <c r="M41" s="33"/>
      <c r="N41" s="34"/>
      <c r="O41" s="37"/>
      <c r="P41" s="3"/>
    </row>
    <row r="42" spans="1:23" s="4" customFormat="1" x14ac:dyDescent="0.2">
      <c r="A42" s="36">
        <f>IF(I42&lt;&gt;"",1+MAX($A40:A$40),"")</f>
        <v>1</v>
      </c>
      <c r="B42" s="27"/>
      <c r="C42" s="27"/>
      <c r="D42" s="28"/>
      <c r="E42" s="29" t="s">
        <v>11</v>
      </c>
      <c r="F42" s="30">
        <v>1</v>
      </c>
      <c r="G42" s="38">
        <f t="shared" ref="G42:G43" si="0">IF(F42=0,"",0)</f>
        <v>0</v>
      </c>
      <c r="H42" s="31">
        <f>IF(F42=0,"",F42*(1+G42))</f>
        <v>1</v>
      </c>
      <c r="I42" s="32" t="s">
        <v>30</v>
      </c>
      <c r="J42" s="33"/>
      <c r="K42" s="33"/>
      <c r="L42" s="34">
        <f t="shared" ref="L42" si="1">IF(F42=0,"",J42*H42)</f>
        <v>0</v>
      </c>
      <c r="M42" s="34">
        <f t="shared" ref="M42" si="2">IF(F42=0,"",K42*H42)</f>
        <v>0</v>
      </c>
      <c r="N42" s="34">
        <f t="shared" ref="N42" si="3">IF(F42=0,"",L42+M42)</f>
        <v>0</v>
      </c>
      <c r="O42" s="37"/>
      <c r="P42" s="3"/>
    </row>
    <row r="43" spans="1:23" s="4" customFormat="1" x14ac:dyDescent="0.2">
      <c r="A43" s="36">
        <f>IF(I43&lt;&gt;"",1+MAX($A$40:A42),"")</f>
        <v>2</v>
      </c>
      <c r="B43" s="27"/>
      <c r="C43" s="27"/>
      <c r="D43" s="28"/>
      <c r="E43" s="29" t="s">
        <v>12</v>
      </c>
      <c r="F43" s="30">
        <v>1</v>
      </c>
      <c r="G43" s="38">
        <f t="shared" si="0"/>
        <v>0</v>
      </c>
      <c r="H43" s="31">
        <f t="shared" ref="H43:H50" si="4">IF(F43=0,"",F43*(1+G43))</f>
        <v>1</v>
      </c>
      <c r="I43" s="32" t="s">
        <v>30</v>
      </c>
      <c r="J43" s="33"/>
      <c r="K43" s="33"/>
      <c r="L43" s="34">
        <f t="shared" ref="L43:L50" si="5">IF(F43=0,"",J43*H43)</f>
        <v>0</v>
      </c>
      <c r="M43" s="34">
        <f t="shared" ref="M43:M50" si="6">IF(F43=0,"",K43*H43)</f>
        <v>0</v>
      </c>
      <c r="N43" s="34">
        <f t="shared" ref="N43:N50" si="7">IF(F43=0,"",L43+M43)</f>
        <v>0</v>
      </c>
      <c r="O43" s="37"/>
      <c r="P43" s="3"/>
    </row>
    <row r="44" spans="1:23" s="4" customFormat="1" x14ac:dyDescent="0.2">
      <c r="A44" s="36">
        <f>IF(I44&lt;&gt;"",1+MAX($A$40:A43),"")</f>
        <v>3</v>
      </c>
      <c r="B44" s="27"/>
      <c r="C44" s="27"/>
      <c r="D44" s="28"/>
      <c r="E44" s="29" t="s">
        <v>23</v>
      </c>
      <c r="F44" s="30">
        <v>1</v>
      </c>
      <c r="G44" s="38">
        <f>IF(F44=0,"",0)</f>
        <v>0</v>
      </c>
      <c r="H44" s="31">
        <f t="shared" si="4"/>
        <v>1</v>
      </c>
      <c r="I44" s="32" t="s">
        <v>30</v>
      </c>
      <c r="J44" s="33"/>
      <c r="K44" s="33"/>
      <c r="L44" s="34">
        <f t="shared" si="5"/>
        <v>0</v>
      </c>
      <c r="M44" s="34">
        <f t="shared" si="6"/>
        <v>0</v>
      </c>
      <c r="N44" s="34">
        <f t="shared" si="7"/>
        <v>0</v>
      </c>
      <c r="O44" s="37"/>
      <c r="P44" s="3"/>
    </row>
    <row r="45" spans="1:23" s="4" customFormat="1" x14ac:dyDescent="0.2">
      <c r="A45" s="36">
        <f>IF(I45&lt;&gt;"",1+MAX($A$40:A44),"")</f>
        <v>4</v>
      </c>
      <c r="B45" s="27"/>
      <c r="C45" s="27"/>
      <c r="D45" s="28"/>
      <c r="E45" s="29" t="s">
        <v>24</v>
      </c>
      <c r="F45" s="30">
        <v>1</v>
      </c>
      <c r="G45" s="38">
        <f t="shared" ref="G45:G50" si="8">IF(F45=0,"",0)</f>
        <v>0</v>
      </c>
      <c r="H45" s="31">
        <f t="shared" si="4"/>
        <v>1</v>
      </c>
      <c r="I45" s="32" t="s">
        <v>30</v>
      </c>
      <c r="J45" s="33"/>
      <c r="K45" s="33"/>
      <c r="L45" s="34">
        <f t="shared" si="5"/>
        <v>0</v>
      </c>
      <c r="M45" s="34">
        <f t="shared" si="6"/>
        <v>0</v>
      </c>
      <c r="N45" s="34">
        <f t="shared" si="7"/>
        <v>0</v>
      </c>
      <c r="O45" s="37"/>
      <c r="P45" s="3"/>
    </row>
    <row r="46" spans="1:23" s="4" customFormat="1" x14ac:dyDescent="0.2">
      <c r="A46" s="36">
        <f>IF(I46&lt;&gt;"",1+MAX($A$40:A45),"")</f>
        <v>5</v>
      </c>
      <c r="B46" s="27"/>
      <c r="C46" s="27"/>
      <c r="D46" s="28"/>
      <c r="E46" s="29" t="s">
        <v>25</v>
      </c>
      <c r="F46" s="30">
        <v>1</v>
      </c>
      <c r="G46" s="38">
        <f t="shared" si="8"/>
        <v>0</v>
      </c>
      <c r="H46" s="31">
        <f t="shared" si="4"/>
        <v>1</v>
      </c>
      <c r="I46" s="32" t="s">
        <v>30</v>
      </c>
      <c r="J46" s="33"/>
      <c r="K46" s="33"/>
      <c r="L46" s="34">
        <f t="shared" si="5"/>
        <v>0</v>
      </c>
      <c r="M46" s="34">
        <f t="shared" si="6"/>
        <v>0</v>
      </c>
      <c r="N46" s="34">
        <f t="shared" si="7"/>
        <v>0</v>
      </c>
      <c r="O46" s="37"/>
      <c r="P46" s="3"/>
    </row>
    <row r="47" spans="1:23" s="4" customFormat="1" x14ac:dyDescent="0.2">
      <c r="A47" s="36">
        <f>IF(I47&lt;&gt;"",1+MAX($A$40:A46),"")</f>
        <v>6</v>
      </c>
      <c r="B47" s="27"/>
      <c r="C47" s="27"/>
      <c r="D47" s="28"/>
      <c r="E47" s="29" t="s">
        <v>26</v>
      </c>
      <c r="F47" s="30">
        <v>1</v>
      </c>
      <c r="G47" s="38">
        <f t="shared" si="8"/>
        <v>0</v>
      </c>
      <c r="H47" s="31">
        <f t="shared" si="4"/>
        <v>1</v>
      </c>
      <c r="I47" s="32" t="s">
        <v>30</v>
      </c>
      <c r="J47" s="33"/>
      <c r="K47" s="33"/>
      <c r="L47" s="34">
        <f t="shared" si="5"/>
        <v>0</v>
      </c>
      <c r="M47" s="34">
        <f t="shared" si="6"/>
        <v>0</v>
      </c>
      <c r="N47" s="34">
        <f t="shared" si="7"/>
        <v>0</v>
      </c>
      <c r="O47" s="37"/>
      <c r="P47" s="3"/>
    </row>
    <row r="48" spans="1:23" s="4" customFormat="1" x14ac:dyDescent="0.2">
      <c r="A48" s="36">
        <f>IF(I48&lt;&gt;"",1+MAX($A$40:A47),"")</f>
        <v>7</v>
      </c>
      <c r="B48" s="27"/>
      <c r="C48" s="27"/>
      <c r="D48" s="28"/>
      <c r="E48" s="29" t="s">
        <v>27</v>
      </c>
      <c r="F48" s="30">
        <v>1</v>
      </c>
      <c r="G48" s="38">
        <f t="shared" si="8"/>
        <v>0</v>
      </c>
      <c r="H48" s="31">
        <f t="shared" si="4"/>
        <v>1</v>
      </c>
      <c r="I48" s="32" t="s">
        <v>30</v>
      </c>
      <c r="J48" s="33"/>
      <c r="K48" s="33"/>
      <c r="L48" s="34">
        <f t="shared" si="5"/>
        <v>0</v>
      </c>
      <c r="M48" s="34">
        <f t="shared" si="6"/>
        <v>0</v>
      </c>
      <c r="N48" s="34">
        <f t="shared" si="7"/>
        <v>0</v>
      </c>
      <c r="O48" s="37"/>
      <c r="P48" s="3"/>
    </row>
    <row r="49" spans="1:16" s="4" customFormat="1" x14ac:dyDescent="0.2">
      <c r="A49" s="36">
        <f>IF(I49&lt;&gt;"",1+MAX($A$40:A48),"")</f>
        <v>8</v>
      </c>
      <c r="B49" s="27"/>
      <c r="C49" s="27"/>
      <c r="D49" s="28"/>
      <c r="E49" s="29" t="s">
        <v>28</v>
      </c>
      <c r="F49" s="30">
        <v>1</v>
      </c>
      <c r="G49" s="38">
        <f t="shared" si="8"/>
        <v>0</v>
      </c>
      <c r="H49" s="31">
        <f t="shared" si="4"/>
        <v>1</v>
      </c>
      <c r="I49" s="32" t="s">
        <v>30</v>
      </c>
      <c r="J49" s="33"/>
      <c r="K49" s="33"/>
      <c r="L49" s="34">
        <f t="shared" si="5"/>
        <v>0</v>
      </c>
      <c r="M49" s="34">
        <f t="shared" si="6"/>
        <v>0</v>
      </c>
      <c r="N49" s="34">
        <f t="shared" si="7"/>
        <v>0</v>
      </c>
      <c r="O49" s="37"/>
      <c r="P49" s="3"/>
    </row>
    <row r="50" spans="1:16" s="4" customFormat="1" x14ac:dyDescent="0.2">
      <c r="A50" s="36">
        <f>IF(I50&lt;&gt;"",1+MAX($A$40:A49),"")</f>
        <v>9</v>
      </c>
      <c r="B50" s="27"/>
      <c r="C50" s="27"/>
      <c r="D50" s="28"/>
      <c r="E50" s="29" t="s">
        <v>79</v>
      </c>
      <c r="F50" s="30">
        <v>1</v>
      </c>
      <c r="G50" s="38">
        <f t="shared" si="8"/>
        <v>0</v>
      </c>
      <c r="H50" s="31">
        <f t="shared" si="4"/>
        <v>1</v>
      </c>
      <c r="I50" s="32" t="s">
        <v>30</v>
      </c>
      <c r="J50" s="33"/>
      <c r="K50" s="33"/>
      <c r="L50" s="34">
        <f t="shared" si="5"/>
        <v>0</v>
      </c>
      <c r="M50" s="34">
        <f t="shared" si="6"/>
        <v>0</v>
      </c>
      <c r="N50" s="34">
        <f t="shared" si="7"/>
        <v>0</v>
      </c>
      <c r="O50" s="37"/>
      <c r="P50" s="3"/>
    </row>
    <row r="51" spans="1:16" s="4" customFormat="1" ht="18" customHeight="1" x14ac:dyDescent="0.2">
      <c r="A51" s="59" t="str">
        <f>IF(I51&lt;&gt;"",1+MAX($A$40:A50),"")</f>
        <v/>
      </c>
      <c r="B51" s="60"/>
      <c r="C51" s="60"/>
      <c r="D51" s="61" t="s">
        <v>42</v>
      </c>
      <c r="E51" s="62" t="s">
        <v>43</v>
      </c>
      <c r="F51" s="60"/>
      <c r="G51" s="67"/>
      <c r="H51" s="68"/>
      <c r="I51" s="60"/>
      <c r="J51" s="65"/>
      <c r="K51" s="65"/>
      <c r="L51" s="65"/>
      <c r="M51" s="65"/>
      <c r="N51" s="69"/>
      <c r="O51" s="66">
        <f>SUM(N52:N60)</f>
        <v>67449.932000000015</v>
      </c>
      <c r="P51" s="3"/>
    </row>
    <row r="52" spans="1:16" s="4" customFormat="1" x14ac:dyDescent="0.2">
      <c r="A52" s="36" t="str">
        <f>IF(I52&lt;&gt;"",1+MAX($A$40:A51),"")</f>
        <v/>
      </c>
      <c r="B52" s="27"/>
      <c r="C52" s="27"/>
      <c r="D52" s="28"/>
      <c r="E52" s="98" t="s">
        <v>281</v>
      </c>
      <c r="F52" s="108"/>
      <c r="G52" s="108"/>
      <c r="H52" s="108"/>
      <c r="I52" s="109"/>
      <c r="J52" s="33"/>
      <c r="K52" s="33"/>
      <c r="L52" s="34" t="str">
        <f t="shared" ref="L52:L55" si="9">IF(F52=0,"",J52*H52)</f>
        <v/>
      </c>
      <c r="M52" s="34" t="str">
        <f t="shared" ref="M52:M55" si="10">IF(F52=0,"",K52*H52)</f>
        <v/>
      </c>
      <c r="N52" s="34" t="str">
        <f t="shared" ref="N52:N53" si="11">IF(F52=0,"",L52+M52)</f>
        <v/>
      </c>
      <c r="O52" s="37"/>
      <c r="P52" s="3"/>
    </row>
    <row r="53" spans="1:16" s="4" customFormat="1" ht="31.5" x14ac:dyDescent="0.25">
      <c r="A53" s="36">
        <f>IF(I53&lt;&gt;"",1+MAX($A$40:A52),"")</f>
        <v>10</v>
      </c>
      <c r="B53" s="27"/>
      <c r="C53" s="27"/>
      <c r="D53" s="28"/>
      <c r="E53" s="110" t="s">
        <v>282</v>
      </c>
      <c r="F53" s="108">
        <v>24.55</v>
      </c>
      <c r="G53" s="38">
        <v>0.1</v>
      </c>
      <c r="H53" s="31">
        <f t="shared" ref="H53" si="12">IF(F53=0,"",F53*(1+G53))</f>
        <v>27.005000000000003</v>
      </c>
      <c r="I53" s="109" t="s">
        <v>82</v>
      </c>
      <c r="J53" s="33">
        <v>376</v>
      </c>
      <c r="K53" s="33">
        <v>294</v>
      </c>
      <c r="L53" s="34">
        <f t="shared" si="9"/>
        <v>10153.880000000001</v>
      </c>
      <c r="M53" s="34">
        <f t="shared" si="10"/>
        <v>7939.4700000000012</v>
      </c>
      <c r="N53" s="34">
        <f t="shared" si="11"/>
        <v>18093.350000000002</v>
      </c>
      <c r="O53" s="37"/>
      <c r="P53" s="3"/>
    </row>
    <row r="54" spans="1:16" s="4" customFormat="1" x14ac:dyDescent="0.2">
      <c r="A54" s="36" t="str">
        <f>IF(I54&lt;&gt;"",1+MAX($A$40:A53),"")</f>
        <v/>
      </c>
      <c r="B54" s="27"/>
      <c r="C54" s="27"/>
      <c r="D54" s="28"/>
      <c r="E54" s="98" t="s">
        <v>83</v>
      </c>
      <c r="F54" s="108"/>
      <c r="G54" s="108"/>
      <c r="H54" s="108"/>
      <c r="I54" s="109"/>
      <c r="J54" s="33"/>
      <c r="K54" s="33"/>
      <c r="L54" s="34" t="str">
        <f t="shared" si="9"/>
        <v/>
      </c>
      <c r="M54" s="34" t="str">
        <f t="shared" si="10"/>
        <v/>
      </c>
      <c r="N54" s="34" t="str">
        <f>IF(F54=0,"",L54+M54)</f>
        <v/>
      </c>
      <c r="O54" s="37"/>
      <c r="P54" s="3"/>
    </row>
    <row r="55" spans="1:16" s="4" customFormat="1" x14ac:dyDescent="0.25">
      <c r="A55" s="36">
        <f>IF(I55&lt;&gt;"",1+MAX($A$40:A54),"")</f>
        <v>11</v>
      </c>
      <c r="B55" s="27"/>
      <c r="C55" s="27"/>
      <c r="D55" s="28"/>
      <c r="E55" s="110" t="s">
        <v>84</v>
      </c>
      <c r="F55" s="108">
        <v>3.44</v>
      </c>
      <c r="G55" s="38">
        <v>0.1</v>
      </c>
      <c r="H55" s="31">
        <f t="shared" ref="H55" si="13">IF(F55=0,"",F55*(1+G55))</f>
        <v>3.7840000000000003</v>
      </c>
      <c r="I55" s="109" t="s">
        <v>82</v>
      </c>
      <c r="J55" s="33">
        <v>376</v>
      </c>
      <c r="K55" s="33">
        <v>294</v>
      </c>
      <c r="L55" s="34">
        <f t="shared" si="9"/>
        <v>1422.7840000000001</v>
      </c>
      <c r="M55" s="34">
        <f t="shared" si="10"/>
        <v>1112.4960000000001</v>
      </c>
      <c r="N55" s="34">
        <f t="shared" ref="N55" si="14">IF(F55=0,"",L55+M55)</f>
        <v>2535.2800000000002</v>
      </c>
      <c r="O55" s="37"/>
      <c r="P55" s="3"/>
    </row>
    <row r="56" spans="1:16" s="4" customFormat="1" x14ac:dyDescent="0.2">
      <c r="A56" s="36" t="str">
        <f>IF(I56&lt;&gt;"",1+MAX($A$40:A55),"")</f>
        <v/>
      </c>
      <c r="B56" s="27"/>
      <c r="C56" s="27"/>
      <c r="D56" s="28"/>
      <c r="E56" s="98" t="s">
        <v>85</v>
      </c>
      <c r="F56" s="108"/>
      <c r="G56" s="108"/>
      <c r="H56" s="108"/>
      <c r="I56" s="109"/>
      <c r="J56" s="33"/>
      <c r="K56" s="33"/>
      <c r="L56" s="34" t="str">
        <f t="shared" ref="L56:L60" si="15">IF(F56=0,"",J56*H56)</f>
        <v/>
      </c>
      <c r="M56" s="34" t="str">
        <f t="shared" ref="M56:M60" si="16">IF(F56=0,"",K56*H56)</f>
        <v/>
      </c>
      <c r="N56" s="34" t="str">
        <f t="shared" ref="N56:N60" si="17">IF(F56=0,"",L56+M56)</f>
        <v/>
      </c>
      <c r="O56" s="37"/>
      <c r="P56" s="3"/>
    </row>
    <row r="57" spans="1:16" s="4" customFormat="1" x14ac:dyDescent="0.25">
      <c r="A57" s="36">
        <f>IF(I57&lt;&gt;"",1+MAX($A$40:A56),"")</f>
        <v>12</v>
      </c>
      <c r="B57" s="27"/>
      <c r="C57" s="27"/>
      <c r="D57" s="28"/>
      <c r="E57" s="111" t="s">
        <v>86</v>
      </c>
      <c r="F57" s="108">
        <v>332</v>
      </c>
      <c r="G57" s="38">
        <v>0.1</v>
      </c>
      <c r="H57" s="31">
        <f t="shared" ref="H57" si="18">IF(F57=0,"",F57*(1+G57))</f>
        <v>365.20000000000005</v>
      </c>
      <c r="I57" s="109" t="s">
        <v>87</v>
      </c>
      <c r="J57" s="33">
        <v>14.85</v>
      </c>
      <c r="K57" s="33">
        <v>6.66</v>
      </c>
      <c r="L57" s="34">
        <f t="shared" si="15"/>
        <v>5423.22</v>
      </c>
      <c r="M57" s="34">
        <f t="shared" si="16"/>
        <v>2432.2320000000004</v>
      </c>
      <c r="N57" s="34">
        <f t="shared" si="17"/>
        <v>7855.4520000000011</v>
      </c>
      <c r="O57" s="37"/>
      <c r="P57" s="3"/>
    </row>
    <row r="58" spans="1:16" s="4" customFormat="1" x14ac:dyDescent="0.2">
      <c r="A58" s="36" t="str">
        <f>IF(I58&lt;&gt;"",1+MAX($A$40:A57),"")</f>
        <v/>
      </c>
      <c r="B58" s="27"/>
      <c r="C58" s="27"/>
      <c r="D58" s="28"/>
      <c r="E58" s="98" t="s">
        <v>88</v>
      </c>
      <c r="F58" s="108"/>
      <c r="G58" s="108"/>
      <c r="H58" s="108"/>
      <c r="I58" s="109"/>
      <c r="J58" s="33"/>
      <c r="K58" s="33"/>
      <c r="L58" s="34" t="str">
        <f t="shared" si="15"/>
        <v/>
      </c>
      <c r="M58" s="34" t="str">
        <f t="shared" si="16"/>
        <v/>
      </c>
      <c r="N58" s="34" t="str">
        <f t="shared" si="17"/>
        <v/>
      </c>
      <c r="O58" s="37"/>
      <c r="P58" s="3"/>
    </row>
    <row r="59" spans="1:16" s="4" customFormat="1" ht="63" x14ac:dyDescent="0.25">
      <c r="A59" s="36">
        <f>IF(I59&lt;&gt;"",1+MAX($A$40:A58),"")</f>
        <v>13</v>
      </c>
      <c r="B59" s="27"/>
      <c r="C59" s="27"/>
      <c r="D59" s="28"/>
      <c r="E59" s="110" t="s">
        <v>89</v>
      </c>
      <c r="F59" s="108">
        <v>48.35</v>
      </c>
      <c r="G59" s="38">
        <v>0.1</v>
      </c>
      <c r="H59" s="31">
        <f t="shared" ref="H59:H60" si="19">IF(F59=0,"",F59*(1+G59))</f>
        <v>53.185000000000009</v>
      </c>
      <c r="I59" s="109" t="s">
        <v>82</v>
      </c>
      <c r="J59" s="33">
        <v>405</v>
      </c>
      <c r="K59" s="33">
        <v>320</v>
      </c>
      <c r="L59" s="34">
        <f t="shared" si="15"/>
        <v>21539.925000000003</v>
      </c>
      <c r="M59" s="34">
        <f t="shared" si="16"/>
        <v>17019.200000000004</v>
      </c>
      <c r="N59" s="34">
        <f t="shared" si="17"/>
        <v>38559.125000000007</v>
      </c>
      <c r="O59" s="37"/>
      <c r="P59" s="3"/>
    </row>
    <row r="60" spans="1:16" s="4" customFormat="1" ht="78.75" x14ac:dyDescent="0.25">
      <c r="A60" s="36">
        <f>IF(I60&lt;&gt;"",1+MAX($A$40:A59),"")</f>
        <v>14</v>
      </c>
      <c r="B60" s="27"/>
      <c r="C60" s="27"/>
      <c r="D60" s="28"/>
      <c r="E60" s="110" t="s">
        <v>90</v>
      </c>
      <c r="F60" s="108">
        <v>0.51</v>
      </c>
      <c r="G60" s="38">
        <v>0.1</v>
      </c>
      <c r="H60" s="31">
        <f t="shared" si="19"/>
        <v>0.56100000000000005</v>
      </c>
      <c r="I60" s="109" t="s">
        <v>82</v>
      </c>
      <c r="J60" s="33">
        <v>405</v>
      </c>
      <c r="K60" s="33">
        <v>320</v>
      </c>
      <c r="L60" s="34">
        <f t="shared" si="15"/>
        <v>227.20500000000001</v>
      </c>
      <c r="M60" s="34">
        <f t="shared" si="16"/>
        <v>179.52</v>
      </c>
      <c r="N60" s="34">
        <f t="shared" si="17"/>
        <v>406.72500000000002</v>
      </c>
      <c r="O60" s="37"/>
      <c r="P60" s="3"/>
    </row>
    <row r="61" spans="1:16" s="4" customFormat="1" ht="18" customHeight="1" x14ac:dyDescent="0.2">
      <c r="A61" s="59" t="str">
        <f>IF(I61&lt;&gt;"",1+MAX($A$40:A60),"")</f>
        <v/>
      </c>
      <c r="B61" s="60"/>
      <c r="C61" s="60"/>
      <c r="D61" s="61" t="s">
        <v>62</v>
      </c>
      <c r="E61" s="62" t="s">
        <v>63</v>
      </c>
      <c r="F61" s="60"/>
      <c r="G61" s="67"/>
      <c r="H61" s="68"/>
      <c r="I61" s="60"/>
      <c r="J61" s="65"/>
      <c r="K61" s="65"/>
      <c r="L61" s="65"/>
      <c r="M61" s="65"/>
      <c r="N61" s="69"/>
      <c r="O61" s="66">
        <f>SUM(N62:N83)</f>
        <v>60098.486580000012</v>
      </c>
      <c r="P61" s="3"/>
    </row>
    <row r="62" spans="1:16" s="4" customFormat="1" x14ac:dyDescent="0.2">
      <c r="A62" s="36" t="str">
        <f>IF(I62&lt;&gt;"",1+MAX($A$40:A61),"")</f>
        <v/>
      </c>
      <c r="B62" s="27"/>
      <c r="C62" s="27"/>
      <c r="D62" s="28"/>
      <c r="E62" s="98" t="s">
        <v>91</v>
      </c>
      <c r="F62" s="108"/>
      <c r="G62" s="108"/>
      <c r="H62" s="108"/>
      <c r="I62" s="109"/>
      <c r="J62" s="33"/>
      <c r="K62" s="33"/>
      <c r="L62" s="34" t="str">
        <f t="shared" ref="L62:L65" si="20">IF(F62=0,"",J62*H62)</f>
        <v/>
      </c>
      <c r="M62" s="34" t="str">
        <f t="shared" ref="M62:M65" si="21">IF(F62=0,"",K62*H62)</f>
        <v/>
      </c>
      <c r="N62" s="34" t="str">
        <f t="shared" ref="N62:N63" si="22">IF(F62=0,"",L62+M62)</f>
        <v/>
      </c>
      <c r="O62" s="37"/>
      <c r="P62" s="3"/>
    </row>
    <row r="63" spans="1:16" s="4" customFormat="1" ht="31.5" x14ac:dyDescent="0.25">
      <c r="A63" s="36">
        <f>IF(I63&lt;&gt;"",1+MAX($A$40:A62),"")</f>
        <v>15</v>
      </c>
      <c r="B63" s="27"/>
      <c r="C63" s="27"/>
      <c r="D63" s="28"/>
      <c r="E63" s="110" t="s">
        <v>92</v>
      </c>
      <c r="F63" s="108">
        <v>2093</v>
      </c>
      <c r="G63" s="38">
        <v>0.1</v>
      </c>
      <c r="H63" s="31">
        <f t="shared" ref="H63" si="23">IF(F63=0,"",F63*(1+G63))</f>
        <v>2302.3000000000002</v>
      </c>
      <c r="I63" s="109" t="s">
        <v>93</v>
      </c>
      <c r="J63" s="33">
        <v>4.76</v>
      </c>
      <c r="K63" s="33">
        <v>10.95</v>
      </c>
      <c r="L63" s="34">
        <f t="shared" si="20"/>
        <v>10958.948</v>
      </c>
      <c r="M63" s="34">
        <f t="shared" si="21"/>
        <v>25210.185000000001</v>
      </c>
      <c r="N63" s="34">
        <f t="shared" si="22"/>
        <v>36169.133000000002</v>
      </c>
      <c r="O63" s="37"/>
      <c r="P63" s="3"/>
    </row>
    <row r="64" spans="1:16" s="4" customFormat="1" x14ac:dyDescent="0.2">
      <c r="A64" s="36" t="str">
        <f>IF(I64&lt;&gt;"",1+MAX($A$40:A63),"")</f>
        <v/>
      </c>
      <c r="B64" s="27"/>
      <c r="C64" s="27"/>
      <c r="D64" s="28"/>
      <c r="E64" s="98" t="s">
        <v>94</v>
      </c>
      <c r="F64" s="108"/>
      <c r="G64" s="108"/>
      <c r="H64" s="108"/>
      <c r="I64" s="109"/>
      <c r="J64" s="33"/>
      <c r="K64" s="33"/>
      <c r="L64" s="34" t="str">
        <f t="shared" si="20"/>
        <v/>
      </c>
      <c r="M64" s="34" t="str">
        <f t="shared" si="21"/>
        <v/>
      </c>
      <c r="N64" s="34" t="str">
        <f>IF(F64=0,"",L64+M64)</f>
        <v/>
      </c>
      <c r="O64" s="37"/>
      <c r="P64" s="3"/>
    </row>
    <row r="65" spans="1:16" s="4" customFormat="1" x14ac:dyDescent="0.25">
      <c r="A65" s="36">
        <f>IF(I65&lt;&gt;"",1+MAX($A$40:A64),"")</f>
        <v>16</v>
      </c>
      <c r="B65" s="27"/>
      <c r="C65" s="27"/>
      <c r="D65" s="28"/>
      <c r="E65" s="110" t="s">
        <v>95</v>
      </c>
      <c r="F65" s="108">
        <v>226</v>
      </c>
      <c r="G65" s="38">
        <v>0.1</v>
      </c>
      <c r="H65" s="31">
        <f t="shared" ref="H65" si="24">IF(F65=0,"",F65*(1+G65))</f>
        <v>248.60000000000002</v>
      </c>
      <c r="I65" s="109" t="s">
        <v>87</v>
      </c>
      <c r="J65" s="33">
        <v>7.32</v>
      </c>
      <c r="K65" s="33">
        <v>14</v>
      </c>
      <c r="L65" s="34">
        <f t="shared" si="20"/>
        <v>1819.7520000000002</v>
      </c>
      <c r="M65" s="34">
        <f t="shared" si="21"/>
        <v>3480.4000000000005</v>
      </c>
      <c r="N65" s="34">
        <f t="shared" ref="N65" si="25">IF(F65=0,"",L65+M65)</f>
        <v>5300.152000000001</v>
      </c>
      <c r="O65" s="37"/>
      <c r="P65" s="3"/>
    </row>
    <row r="66" spans="1:16" s="4" customFormat="1" x14ac:dyDescent="0.2">
      <c r="A66" s="36" t="str">
        <f>IF(I66&lt;&gt;"",1+MAX($A$40:A65),"")</f>
        <v/>
      </c>
      <c r="B66" s="27"/>
      <c r="C66" s="27"/>
      <c r="D66" s="28"/>
      <c r="E66" s="98" t="s">
        <v>96</v>
      </c>
      <c r="F66" s="108"/>
      <c r="G66" s="108"/>
      <c r="H66" s="108"/>
      <c r="I66" s="109"/>
      <c r="J66" s="33"/>
      <c r="K66" s="33"/>
      <c r="L66" s="34" t="str">
        <f t="shared" ref="L66:L77" si="26">IF(F66=0,"",J66*H66)</f>
        <v/>
      </c>
      <c r="M66" s="34" t="str">
        <f t="shared" ref="M66:M77" si="27">IF(F66=0,"",K66*H66)</f>
        <v/>
      </c>
      <c r="N66" s="34" t="str">
        <f t="shared" ref="N66:N77" si="28">IF(F66=0,"",L66+M66)</f>
        <v/>
      </c>
      <c r="O66" s="37"/>
      <c r="P66" s="3"/>
    </row>
    <row r="67" spans="1:16" s="4" customFormat="1" x14ac:dyDescent="0.25">
      <c r="A67" s="36">
        <f>IF(I67&lt;&gt;"",1+MAX($A$40:A66),"")</f>
        <v>17</v>
      </c>
      <c r="B67" s="27"/>
      <c r="C67" s="27"/>
      <c r="D67" s="28"/>
      <c r="E67" s="111" t="s">
        <v>97</v>
      </c>
      <c r="F67" s="112">
        <v>46.9</v>
      </c>
      <c r="G67" s="38">
        <v>0.1</v>
      </c>
      <c r="H67" s="31">
        <f t="shared" ref="H67" si="29">IF(F67=0,"",F67*(1+G67))</f>
        <v>51.59</v>
      </c>
      <c r="I67" s="109" t="s">
        <v>93</v>
      </c>
      <c r="J67" s="33">
        <v>6.3</v>
      </c>
      <c r="K67" s="33">
        <v>12</v>
      </c>
      <c r="L67" s="34">
        <f t="shared" si="26"/>
        <v>325.017</v>
      </c>
      <c r="M67" s="34">
        <f t="shared" si="27"/>
        <v>619.08000000000004</v>
      </c>
      <c r="N67" s="34">
        <f t="shared" si="28"/>
        <v>944.09699999999998</v>
      </c>
      <c r="O67" s="37"/>
      <c r="P67" s="3"/>
    </row>
    <row r="68" spans="1:16" s="4" customFormat="1" x14ac:dyDescent="0.2">
      <c r="A68" s="36" t="str">
        <f>IF(I68&lt;&gt;"",1+MAX($A$40:A67),"")</f>
        <v/>
      </c>
      <c r="B68" s="27"/>
      <c r="C68" s="27"/>
      <c r="D68" s="28"/>
      <c r="E68" s="98" t="s">
        <v>283</v>
      </c>
      <c r="F68" s="108"/>
      <c r="G68" s="108"/>
      <c r="H68" s="108"/>
      <c r="I68" s="109"/>
      <c r="J68" s="33"/>
      <c r="K68" s="33"/>
      <c r="L68" s="34" t="str">
        <f t="shared" si="26"/>
        <v/>
      </c>
      <c r="M68" s="34" t="str">
        <f t="shared" si="27"/>
        <v/>
      </c>
      <c r="N68" s="34" t="str">
        <f t="shared" si="28"/>
        <v/>
      </c>
      <c r="O68" s="37"/>
      <c r="P68" s="3"/>
    </row>
    <row r="69" spans="1:16" s="4" customFormat="1" ht="31.5" x14ac:dyDescent="0.25">
      <c r="A69" s="36">
        <f>IF(I69&lt;&gt;"",1+MAX($A$40:A68),"")</f>
        <v>18</v>
      </c>
      <c r="B69" s="27"/>
      <c r="C69" s="27"/>
      <c r="D69" s="28"/>
      <c r="E69" s="110" t="s">
        <v>284</v>
      </c>
      <c r="F69" s="108">
        <v>441</v>
      </c>
      <c r="G69" s="38">
        <v>0.1</v>
      </c>
      <c r="H69" s="31">
        <f t="shared" ref="H69" si="30">IF(F69=0,"",F69*(1+G69))</f>
        <v>485.1</v>
      </c>
      <c r="I69" s="109" t="s">
        <v>93</v>
      </c>
      <c r="J69" s="33">
        <v>4.76</v>
      </c>
      <c r="K69" s="33">
        <v>10.95</v>
      </c>
      <c r="L69" s="34">
        <f t="shared" si="26"/>
        <v>2309.076</v>
      </c>
      <c r="M69" s="34">
        <f t="shared" si="27"/>
        <v>5311.8450000000003</v>
      </c>
      <c r="N69" s="34">
        <f t="shared" si="28"/>
        <v>7620.9210000000003</v>
      </c>
      <c r="O69" s="37"/>
      <c r="P69" s="3"/>
    </row>
    <row r="70" spans="1:16" s="4" customFormat="1" x14ac:dyDescent="0.2">
      <c r="A70" s="36" t="str">
        <f>IF(I70&lt;&gt;"",1+MAX($A$40:A69),"")</f>
        <v/>
      </c>
      <c r="B70" s="27"/>
      <c r="C70" s="27"/>
      <c r="D70" s="28"/>
      <c r="E70" s="98" t="s">
        <v>98</v>
      </c>
      <c r="F70" s="112"/>
      <c r="G70" s="112"/>
      <c r="H70" s="112"/>
      <c r="I70" s="109"/>
      <c r="J70" s="33"/>
      <c r="K70" s="33"/>
      <c r="L70" s="34" t="str">
        <f t="shared" si="26"/>
        <v/>
      </c>
      <c r="M70" s="34" t="str">
        <f t="shared" si="27"/>
        <v/>
      </c>
      <c r="N70" s="34" t="str">
        <f t="shared" si="28"/>
        <v/>
      </c>
      <c r="O70" s="37"/>
      <c r="P70" s="3"/>
    </row>
    <row r="71" spans="1:16" s="4" customFormat="1" x14ac:dyDescent="0.25">
      <c r="A71" s="36">
        <f>IF(I71&lt;&gt;"",1+MAX($A$40:A70),"")</f>
        <v>19</v>
      </c>
      <c r="B71" s="27"/>
      <c r="C71" s="27"/>
      <c r="D71" s="28"/>
      <c r="E71" s="111" t="s">
        <v>99</v>
      </c>
      <c r="F71" s="112">
        <v>27.1</v>
      </c>
      <c r="G71" s="38">
        <v>0.1</v>
      </c>
      <c r="H71" s="31">
        <f t="shared" ref="H71:H80" si="31">IF(F71=0,"",F71*(1+G71))</f>
        <v>29.810000000000002</v>
      </c>
      <c r="I71" s="109" t="s">
        <v>87</v>
      </c>
      <c r="J71" s="33">
        <v>18.54</v>
      </c>
      <c r="K71" s="33">
        <v>8</v>
      </c>
      <c r="L71" s="34">
        <f t="shared" si="26"/>
        <v>552.67740000000003</v>
      </c>
      <c r="M71" s="34">
        <f t="shared" si="27"/>
        <v>238.48000000000002</v>
      </c>
      <c r="N71" s="34">
        <f t="shared" si="28"/>
        <v>791.15740000000005</v>
      </c>
      <c r="O71" s="37"/>
      <c r="P71" s="3"/>
    </row>
    <row r="72" spans="1:16" s="4" customFormat="1" x14ac:dyDescent="0.25">
      <c r="A72" s="36">
        <f>IF(I72&lt;&gt;"",1+MAX($A$40:A71),"")</f>
        <v>20</v>
      </c>
      <c r="B72" s="27"/>
      <c r="C72" s="27"/>
      <c r="D72" s="28"/>
      <c r="E72" s="111" t="s">
        <v>100</v>
      </c>
      <c r="F72" s="112">
        <v>18</v>
      </c>
      <c r="G72" s="38">
        <v>0.1</v>
      </c>
      <c r="H72" s="31">
        <f t="shared" si="31"/>
        <v>19.8</v>
      </c>
      <c r="I72" s="109" t="s">
        <v>87</v>
      </c>
      <c r="J72" s="33">
        <v>18.54</v>
      </c>
      <c r="K72" s="33">
        <v>8</v>
      </c>
      <c r="L72" s="34">
        <f t="shared" si="26"/>
        <v>367.09199999999998</v>
      </c>
      <c r="M72" s="34">
        <f t="shared" si="27"/>
        <v>158.4</v>
      </c>
      <c r="N72" s="34">
        <f t="shared" si="28"/>
        <v>525.49199999999996</v>
      </c>
      <c r="O72" s="37"/>
      <c r="P72" s="3"/>
    </row>
    <row r="73" spans="1:16" s="4" customFormat="1" x14ac:dyDescent="0.25">
      <c r="A73" s="36">
        <f>IF(I73&lt;&gt;"",1+MAX($A$40:A72),"")</f>
        <v>21</v>
      </c>
      <c r="B73" s="27"/>
      <c r="C73" s="27"/>
      <c r="D73" s="28"/>
      <c r="E73" s="111" t="s">
        <v>101</v>
      </c>
      <c r="F73" s="112">
        <v>28.03</v>
      </c>
      <c r="G73" s="38">
        <v>0.1</v>
      </c>
      <c r="H73" s="31">
        <f t="shared" si="31"/>
        <v>30.833000000000006</v>
      </c>
      <c r="I73" s="109" t="s">
        <v>87</v>
      </c>
      <c r="J73" s="33">
        <v>18.54</v>
      </c>
      <c r="K73" s="33">
        <v>8</v>
      </c>
      <c r="L73" s="34">
        <f t="shared" si="26"/>
        <v>571.64382000000012</v>
      </c>
      <c r="M73" s="34">
        <f t="shared" si="27"/>
        <v>246.66400000000004</v>
      </c>
      <c r="N73" s="34">
        <f t="shared" si="28"/>
        <v>818.30782000000022</v>
      </c>
      <c r="O73" s="37"/>
      <c r="P73" s="3"/>
    </row>
    <row r="74" spans="1:16" s="4" customFormat="1" x14ac:dyDescent="0.25">
      <c r="A74" s="36">
        <f>IF(I74&lt;&gt;"",1+MAX($A$40:A73),"")</f>
        <v>22</v>
      </c>
      <c r="B74" s="27"/>
      <c r="C74" s="27"/>
      <c r="D74" s="28"/>
      <c r="E74" s="111" t="s">
        <v>102</v>
      </c>
      <c r="F74" s="112">
        <v>32.17</v>
      </c>
      <c r="G74" s="38">
        <v>0.1</v>
      </c>
      <c r="H74" s="31">
        <f t="shared" si="31"/>
        <v>35.387000000000008</v>
      </c>
      <c r="I74" s="109" t="s">
        <v>87</v>
      </c>
      <c r="J74" s="33">
        <v>18.54</v>
      </c>
      <c r="K74" s="33">
        <v>8</v>
      </c>
      <c r="L74" s="34">
        <f t="shared" si="26"/>
        <v>656.0749800000001</v>
      </c>
      <c r="M74" s="34">
        <f t="shared" si="27"/>
        <v>283.09600000000006</v>
      </c>
      <c r="N74" s="34">
        <f t="shared" si="28"/>
        <v>939.1709800000001</v>
      </c>
      <c r="O74" s="37"/>
      <c r="P74" s="3"/>
    </row>
    <row r="75" spans="1:16" s="4" customFormat="1" x14ac:dyDescent="0.25">
      <c r="A75" s="36">
        <f>IF(I75&lt;&gt;"",1+MAX($A$40:A74),"")</f>
        <v>23</v>
      </c>
      <c r="B75" s="27"/>
      <c r="C75" s="27"/>
      <c r="D75" s="28"/>
      <c r="E75" s="111" t="s">
        <v>103</v>
      </c>
      <c r="F75" s="112">
        <v>4.99</v>
      </c>
      <c r="G75" s="38">
        <v>0.1</v>
      </c>
      <c r="H75" s="31">
        <f t="shared" si="31"/>
        <v>5.4890000000000008</v>
      </c>
      <c r="I75" s="109" t="s">
        <v>87</v>
      </c>
      <c r="J75" s="33">
        <v>18.54</v>
      </c>
      <c r="K75" s="33">
        <v>8</v>
      </c>
      <c r="L75" s="34">
        <f t="shared" si="26"/>
        <v>101.76606000000001</v>
      </c>
      <c r="M75" s="34">
        <f t="shared" si="27"/>
        <v>43.912000000000006</v>
      </c>
      <c r="N75" s="34">
        <f t="shared" si="28"/>
        <v>145.67806000000002</v>
      </c>
      <c r="O75" s="37"/>
      <c r="P75" s="3"/>
    </row>
    <row r="76" spans="1:16" s="4" customFormat="1" x14ac:dyDescent="0.25">
      <c r="A76" s="36">
        <f>IF(I76&lt;&gt;"",1+MAX($A$40:A75),"")</f>
        <v>24</v>
      </c>
      <c r="B76" s="27"/>
      <c r="C76" s="27"/>
      <c r="D76" s="28"/>
      <c r="E76" s="111" t="s">
        <v>104</v>
      </c>
      <c r="F76" s="112">
        <v>21.21</v>
      </c>
      <c r="G76" s="38">
        <v>0.1</v>
      </c>
      <c r="H76" s="31">
        <f t="shared" si="31"/>
        <v>23.331000000000003</v>
      </c>
      <c r="I76" s="109" t="s">
        <v>87</v>
      </c>
      <c r="J76" s="33">
        <v>18.54</v>
      </c>
      <c r="K76" s="33">
        <v>8</v>
      </c>
      <c r="L76" s="34">
        <f t="shared" si="26"/>
        <v>432.55674000000005</v>
      </c>
      <c r="M76" s="34">
        <f t="shared" si="27"/>
        <v>186.64800000000002</v>
      </c>
      <c r="N76" s="34">
        <f t="shared" si="28"/>
        <v>619.20474000000013</v>
      </c>
      <c r="O76" s="37"/>
      <c r="P76" s="3"/>
    </row>
    <row r="77" spans="1:16" s="4" customFormat="1" x14ac:dyDescent="0.25">
      <c r="A77" s="36">
        <f>IF(I77&lt;&gt;"",1+MAX($A$40:A76),"")</f>
        <v>25</v>
      </c>
      <c r="B77" s="27"/>
      <c r="C77" s="27"/>
      <c r="D77" s="28"/>
      <c r="E77" s="111" t="s">
        <v>105</v>
      </c>
      <c r="F77" s="112">
        <v>10.67</v>
      </c>
      <c r="G77" s="38">
        <v>0.1</v>
      </c>
      <c r="H77" s="31">
        <f t="shared" si="31"/>
        <v>11.737</v>
      </c>
      <c r="I77" s="109" t="s">
        <v>87</v>
      </c>
      <c r="J77" s="33">
        <v>18.54</v>
      </c>
      <c r="K77" s="33">
        <v>8</v>
      </c>
      <c r="L77" s="34">
        <f t="shared" si="26"/>
        <v>217.60397999999998</v>
      </c>
      <c r="M77" s="34">
        <f t="shared" si="27"/>
        <v>93.896000000000001</v>
      </c>
      <c r="N77" s="34">
        <f t="shared" si="28"/>
        <v>311.49997999999999</v>
      </c>
      <c r="O77" s="37"/>
      <c r="P77" s="3"/>
    </row>
    <row r="78" spans="1:16" s="4" customFormat="1" x14ac:dyDescent="0.25">
      <c r="A78" s="36">
        <f>IF(I78&lt;&gt;"",1+MAX($A$40:A77),"")</f>
        <v>26</v>
      </c>
      <c r="B78" s="27"/>
      <c r="C78" s="27"/>
      <c r="D78" s="28"/>
      <c r="E78" s="111" t="s">
        <v>106</v>
      </c>
      <c r="F78" s="112">
        <v>16.02</v>
      </c>
      <c r="G78" s="38">
        <v>0.1</v>
      </c>
      <c r="H78" s="31">
        <f t="shared" si="31"/>
        <v>17.622</v>
      </c>
      <c r="I78" s="109" t="s">
        <v>87</v>
      </c>
      <c r="J78" s="33">
        <v>18.54</v>
      </c>
      <c r="K78" s="33">
        <v>8</v>
      </c>
      <c r="L78" s="34">
        <f t="shared" ref="L78:L83" si="32">IF(F78=0,"",J78*H78)</f>
        <v>326.71188000000001</v>
      </c>
      <c r="M78" s="34">
        <f t="shared" ref="M78:M83" si="33">IF(F78=0,"",K78*H78)</f>
        <v>140.976</v>
      </c>
      <c r="N78" s="34">
        <f t="shared" ref="N78:N83" si="34">IF(F78=0,"",L78+M78)</f>
        <v>467.68788000000001</v>
      </c>
      <c r="O78" s="37"/>
      <c r="P78" s="3"/>
    </row>
    <row r="79" spans="1:16" s="4" customFormat="1" x14ac:dyDescent="0.25">
      <c r="A79" s="36">
        <f>IF(I79&lt;&gt;"",1+MAX($A$40:A78),"")</f>
        <v>27</v>
      </c>
      <c r="B79" s="27"/>
      <c r="C79" s="27"/>
      <c r="D79" s="28"/>
      <c r="E79" s="111" t="s">
        <v>107</v>
      </c>
      <c r="F79" s="112">
        <v>8</v>
      </c>
      <c r="G79" s="38">
        <v>0.1</v>
      </c>
      <c r="H79" s="31">
        <f t="shared" si="31"/>
        <v>8.8000000000000007</v>
      </c>
      <c r="I79" s="109" t="s">
        <v>87</v>
      </c>
      <c r="J79" s="33">
        <v>18.54</v>
      </c>
      <c r="K79" s="33">
        <v>8</v>
      </c>
      <c r="L79" s="34">
        <f t="shared" si="32"/>
        <v>163.15200000000002</v>
      </c>
      <c r="M79" s="34">
        <f t="shared" si="33"/>
        <v>70.400000000000006</v>
      </c>
      <c r="N79" s="34">
        <f t="shared" si="34"/>
        <v>233.55200000000002</v>
      </c>
      <c r="O79" s="37"/>
      <c r="P79" s="3"/>
    </row>
    <row r="80" spans="1:16" s="4" customFormat="1" x14ac:dyDescent="0.25">
      <c r="A80" s="36">
        <f>IF(I80&lt;&gt;"",1+MAX($A$40:A79),"")</f>
        <v>28</v>
      </c>
      <c r="B80" s="27"/>
      <c r="C80" s="27"/>
      <c r="D80" s="28"/>
      <c r="E80" s="111" t="s">
        <v>108</v>
      </c>
      <c r="F80" s="112">
        <v>4.03</v>
      </c>
      <c r="G80" s="38">
        <v>0.1</v>
      </c>
      <c r="H80" s="31">
        <f t="shared" si="31"/>
        <v>4.4330000000000007</v>
      </c>
      <c r="I80" s="109" t="s">
        <v>87</v>
      </c>
      <c r="J80" s="33">
        <v>18.54</v>
      </c>
      <c r="K80" s="33">
        <v>8</v>
      </c>
      <c r="L80" s="34">
        <f t="shared" si="32"/>
        <v>82.187820000000016</v>
      </c>
      <c r="M80" s="34">
        <f t="shared" si="33"/>
        <v>35.464000000000006</v>
      </c>
      <c r="N80" s="34">
        <f t="shared" si="34"/>
        <v>117.65182000000001</v>
      </c>
      <c r="O80" s="37"/>
      <c r="P80" s="3"/>
    </row>
    <row r="81" spans="1:16" s="4" customFormat="1" x14ac:dyDescent="0.2">
      <c r="A81" s="36" t="str">
        <f>IF(I81&lt;&gt;"",1+MAX($A$40:A80),"")</f>
        <v/>
      </c>
      <c r="B81" s="27"/>
      <c r="C81" s="27"/>
      <c r="D81" s="28"/>
      <c r="E81" s="98" t="s">
        <v>109</v>
      </c>
      <c r="F81" s="112"/>
      <c r="G81" s="112"/>
      <c r="H81" s="112"/>
      <c r="I81" s="109"/>
      <c r="J81" s="33"/>
      <c r="K81" s="33"/>
      <c r="L81" s="34" t="str">
        <f t="shared" si="32"/>
        <v/>
      </c>
      <c r="M81" s="34" t="str">
        <f t="shared" si="33"/>
        <v/>
      </c>
      <c r="N81" s="34" t="str">
        <f t="shared" si="34"/>
        <v/>
      </c>
      <c r="O81" s="37"/>
      <c r="P81" s="3"/>
    </row>
    <row r="82" spans="1:16" s="4" customFormat="1" x14ac:dyDescent="0.25">
      <c r="A82" s="36">
        <f>IF(I82&lt;&gt;"",1+MAX($A$40:A81),"")</f>
        <v>29</v>
      </c>
      <c r="B82" s="27"/>
      <c r="C82" s="27"/>
      <c r="D82" s="28"/>
      <c r="E82" s="111" t="s">
        <v>110</v>
      </c>
      <c r="F82" s="112">
        <v>170.59</v>
      </c>
      <c r="G82" s="38">
        <v>0.1</v>
      </c>
      <c r="H82" s="31">
        <f t="shared" ref="H82:H83" si="35">IF(F82=0,"",F82*(1+G82))</f>
        <v>187.64900000000003</v>
      </c>
      <c r="I82" s="109" t="s">
        <v>87</v>
      </c>
      <c r="J82" s="33">
        <v>14.55</v>
      </c>
      <c r="K82" s="33">
        <v>6.3</v>
      </c>
      <c r="L82" s="34">
        <f t="shared" si="32"/>
        <v>2730.2929500000005</v>
      </c>
      <c r="M82" s="34">
        <f t="shared" si="33"/>
        <v>1182.1887000000002</v>
      </c>
      <c r="N82" s="34">
        <f t="shared" si="34"/>
        <v>3912.4816500000006</v>
      </c>
      <c r="O82" s="37"/>
      <c r="P82" s="3"/>
    </row>
    <row r="83" spans="1:16" s="4" customFormat="1" ht="14.25" customHeight="1" x14ac:dyDescent="0.25">
      <c r="A83" s="36">
        <f>IF(I83&lt;&gt;"",1+MAX($A$40:A82),"")</f>
        <v>30</v>
      </c>
      <c r="B83" s="27"/>
      <c r="C83" s="27"/>
      <c r="D83" s="28"/>
      <c r="E83" s="111" t="s">
        <v>111</v>
      </c>
      <c r="F83" s="112">
        <v>51.55</v>
      </c>
      <c r="G83" s="38">
        <v>0.1</v>
      </c>
      <c r="H83" s="31">
        <f t="shared" si="35"/>
        <v>56.704999999999998</v>
      </c>
      <c r="I83" s="109" t="s">
        <v>87</v>
      </c>
      <c r="J83" s="33">
        <v>14.55</v>
      </c>
      <c r="K83" s="33">
        <v>6.3</v>
      </c>
      <c r="L83" s="34">
        <f t="shared" si="32"/>
        <v>825.05775000000006</v>
      </c>
      <c r="M83" s="34">
        <f t="shared" si="33"/>
        <v>357.24149999999997</v>
      </c>
      <c r="N83" s="34">
        <f t="shared" si="34"/>
        <v>1182.29925</v>
      </c>
      <c r="O83" s="37"/>
      <c r="P83" s="3"/>
    </row>
    <row r="84" spans="1:16" s="4" customFormat="1" ht="18" customHeight="1" x14ac:dyDescent="0.2">
      <c r="A84" s="59" t="str">
        <f>IF(I84&lt;&gt;"",1+MAX($A$40:A83),"")</f>
        <v/>
      </c>
      <c r="B84" s="60"/>
      <c r="C84" s="60"/>
      <c r="D84" s="61" t="s">
        <v>52</v>
      </c>
      <c r="E84" s="62" t="s">
        <v>53</v>
      </c>
      <c r="F84" s="60"/>
      <c r="G84" s="67"/>
      <c r="H84" s="68"/>
      <c r="I84" s="60"/>
      <c r="J84" s="65"/>
      <c r="K84" s="65"/>
      <c r="L84" s="65"/>
      <c r="M84" s="65"/>
      <c r="N84" s="69"/>
      <c r="O84" s="66">
        <f>SUM(N85:N97)</f>
        <v>51087.222699999998</v>
      </c>
      <c r="P84" s="3"/>
    </row>
    <row r="85" spans="1:16" s="4" customFormat="1" x14ac:dyDescent="0.2">
      <c r="A85" s="36" t="str">
        <f>IF(I85&lt;&gt;"",1+MAX($A$40:A84),"")</f>
        <v/>
      </c>
      <c r="B85" s="27"/>
      <c r="C85" s="27"/>
      <c r="D85" s="28"/>
      <c r="E85" s="98" t="s">
        <v>112</v>
      </c>
      <c r="F85" s="108"/>
      <c r="G85" s="108"/>
      <c r="H85" s="108"/>
      <c r="I85" s="109"/>
      <c r="J85" s="33"/>
      <c r="K85" s="33"/>
      <c r="L85" s="34" t="str">
        <f t="shared" ref="L85:L88" si="36">IF(F85=0,"",J85*H85)</f>
        <v/>
      </c>
      <c r="M85" s="34" t="str">
        <f t="shared" ref="M85:M88" si="37">IF(F85=0,"",K85*H85)</f>
        <v/>
      </c>
      <c r="N85" s="34" t="str">
        <f t="shared" ref="N85:N86" si="38">IF(F85=0,"",L85+M85)</f>
        <v/>
      </c>
      <c r="O85" s="37"/>
      <c r="P85" s="3"/>
    </row>
    <row r="86" spans="1:16" s="4" customFormat="1" x14ac:dyDescent="0.25">
      <c r="A86" s="36">
        <f>IF(I86&lt;&gt;"",1+MAX($A$40:A85),"")</f>
        <v>31</v>
      </c>
      <c r="B86" s="27"/>
      <c r="C86" s="27"/>
      <c r="D86" s="28"/>
      <c r="E86" s="111" t="s">
        <v>113</v>
      </c>
      <c r="F86" s="108">
        <v>3794</v>
      </c>
      <c r="G86" s="38">
        <v>0.1</v>
      </c>
      <c r="H86" s="31">
        <f t="shared" ref="H86" si="39">IF(F86=0,"",F86*(1+G86))</f>
        <v>4173.4000000000005</v>
      </c>
      <c r="I86" s="109" t="s">
        <v>93</v>
      </c>
      <c r="J86" s="33">
        <v>3.78</v>
      </c>
      <c r="K86" s="33">
        <v>1.42</v>
      </c>
      <c r="L86" s="34">
        <f t="shared" si="36"/>
        <v>15775.452000000001</v>
      </c>
      <c r="M86" s="34">
        <f t="shared" si="37"/>
        <v>5926.2280000000001</v>
      </c>
      <c r="N86" s="34">
        <f t="shared" si="38"/>
        <v>21701.68</v>
      </c>
      <c r="O86" s="37"/>
      <c r="P86" s="3"/>
    </row>
    <row r="87" spans="1:16" s="4" customFormat="1" x14ac:dyDescent="0.2">
      <c r="A87" s="36" t="str">
        <f>IF(I87&lt;&gt;"",1+MAX($A$40:A86),"")</f>
        <v/>
      </c>
      <c r="B87" s="27"/>
      <c r="C87" s="27"/>
      <c r="D87" s="28"/>
      <c r="E87" s="98" t="s">
        <v>114</v>
      </c>
      <c r="F87" s="112"/>
      <c r="G87" s="112"/>
      <c r="H87" s="112"/>
      <c r="I87" s="109"/>
      <c r="J87" s="33"/>
      <c r="K87" s="33"/>
      <c r="L87" s="34" t="str">
        <f t="shared" si="36"/>
        <v/>
      </c>
      <c r="M87" s="34" t="str">
        <f t="shared" si="37"/>
        <v/>
      </c>
      <c r="N87" s="34" t="str">
        <f>IF(F87=0,"",L87+M87)</f>
        <v/>
      </c>
      <c r="O87" s="37"/>
      <c r="P87" s="3"/>
    </row>
    <row r="88" spans="1:16" s="4" customFormat="1" ht="31.5" x14ac:dyDescent="0.25">
      <c r="A88" s="36">
        <f>IF(I88&lt;&gt;"",1+MAX($A$40:A87),"")</f>
        <v>32</v>
      </c>
      <c r="B88" s="27"/>
      <c r="C88" s="27"/>
      <c r="D88" s="28"/>
      <c r="E88" s="110" t="s">
        <v>115</v>
      </c>
      <c r="F88" s="112">
        <v>4242</v>
      </c>
      <c r="G88" s="38">
        <v>0.1</v>
      </c>
      <c r="H88" s="31">
        <f t="shared" ref="H88" si="40">IF(F88=0,"",F88*(1+G88))</f>
        <v>4666.2000000000007</v>
      </c>
      <c r="I88" s="109" t="s">
        <v>93</v>
      </c>
      <c r="J88" s="33">
        <v>2.44</v>
      </c>
      <c r="K88" s="33">
        <v>1.6</v>
      </c>
      <c r="L88" s="34">
        <f t="shared" si="36"/>
        <v>11385.528000000002</v>
      </c>
      <c r="M88" s="34">
        <f t="shared" si="37"/>
        <v>7465.9200000000019</v>
      </c>
      <c r="N88" s="34">
        <f t="shared" ref="N88" si="41">IF(F88=0,"",L88+M88)</f>
        <v>18851.448000000004</v>
      </c>
      <c r="O88" s="37"/>
      <c r="P88" s="3"/>
    </row>
    <row r="89" spans="1:16" s="4" customFormat="1" x14ac:dyDescent="0.2">
      <c r="A89" s="36" t="str">
        <f>IF(I89&lt;&gt;"",1+MAX($A$40:A88),"")</f>
        <v/>
      </c>
      <c r="B89" s="27"/>
      <c r="C89" s="27"/>
      <c r="D89" s="28"/>
      <c r="E89" s="98" t="s">
        <v>116</v>
      </c>
      <c r="F89" s="112"/>
      <c r="G89" s="112"/>
      <c r="H89" s="112"/>
      <c r="I89" s="109"/>
      <c r="J89" s="33"/>
      <c r="K89" s="33"/>
      <c r="L89" s="34" t="str">
        <f t="shared" ref="L89:L97" si="42">IF(F89=0,"",J89*H89)</f>
        <v/>
      </c>
      <c r="M89" s="34" t="str">
        <f t="shared" ref="M89:M97" si="43">IF(F89=0,"",K89*H89)</f>
        <v/>
      </c>
      <c r="N89" s="34" t="str">
        <f t="shared" ref="N89:N97" si="44">IF(F89=0,"",L89+M89)</f>
        <v/>
      </c>
      <c r="O89" s="37"/>
      <c r="P89" s="3"/>
    </row>
    <row r="90" spans="1:16" s="4" customFormat="1" x14ac:dyDescent="0.25">
      <c r="A90" s="36">
        <f>IF(I90&lt;&gt;"",1+MAX($A$40:A89),"")</f>
        <v>33</v>
      </c>
      <c r="B90" s="27"/>
      <c r="C90" s="27"/>
      <c r="D90" s="28"/>
      <c r="E90" s="111" t="s">
        <v>117</v>
      </c>
      <c r="F90" s="112">
        <v>300</v>
      </c>
      <c r="G90" s="38">
        <f t="shared" ref="G90" si="45">IF(F90=0,"",0)</f>
        <v>0</v>
      </c>
      <c r="H90" s="31">
        <f t="shared" ref="H90" si="46">IF(F90=0,"",F90*(1+G90))</f>
        <v>300</v>
      </c>
      <c r="I90" s="109" t="s">
        <v>118</v>
      </c>
      <c r="J90" s="33">
        <v>8</v>
      </c>
      <c r="K90" s="33">
        <v>2</v>
      </c>
      <c r="L90" s="34">
        <f t="shared" si="42"/>
        <v>2400</v>
      </c>
      <c r="M90" s="34">
        <f t="shared" si="43"/>
        <v>600</v>
      </c>
      <c r="N90" s="34">
        <f t="shared" si="44"/>
        <v>3000</v>
      </c>
      <c r="O90" s="37"/>
      <c r="P90" s="3"/>
    </row>
    <row r="91" spans="1:16" s="4" customFormat="1" x14ac:dyDescent="0.2">
      <c r="A91" s="36" t="str">
        <f>IF(I91&lt;&gt;"",1+MAX($A$40:A90),"")</f>
        <v/>
      </c>
      <c r="B91" s="27"/>
      <c r="C91" s="27"/>
      <c r="D91" s="28"/>
      <c r="E91" s="98" t="s">
        <v>119</v>
      </c>
      <c r="F91" s="112"/>
      <c r="G91" s="112"/>
      <c r="H91" s="112"/>
      <c r="I91" s="109"/>
      <c r="J91" s="33"/>
      <c r="K91" s="33"/>
      <c r="L91" s="34" t="str">
        <f t="shared" si="42"/>
        <v/>
      </c>
      <c r="M91" s="34" t="str">
        <f t="shared" si="43"/>
        <v/>
      </c>
      <c r="N91" s="34" t="str">
        <f t="shared" si="44"/>
        <v/>
      </c>
      <c r="O91" s="37"/>
      <c r="P91" s="3"/>
    </row>
    <row r="92" spans="1:16" s="4" customFormat="1" ht="31.5" x14ac:dyDescent="0.25">
      <c r="A92" s="36">
        <f>IF(I92&lt;&gt;"",1+MAX($A$40:A91),"")</f>
        <v>34</v>
      </c>
      <c r="B92" s="27"/>
      <c r="C92" s="27"/>
      <c r="D92" s="28"/>
      <c r="E92" s="110" t="s">
        <v>120</v>
      </c>
      <c r="F92" s="112">
        <v>272.05</v>
      </c>
      <c r="G92" s="38">
        <v>0.1</v>
      </c>
      <c r="H92" s="31">
        <f t="shared" ref="H92" si="47">IF(F92=0,"",F92*(1+G92))</f>
        <v>299.25500000000005</v>
      </c>
      <c r="I92" s="109" t="s">
        <v>87</v>
      </c>
      <c r="J92" s="33">
        <v>4.2</v>
      </c>
      <c r="K92" s="33">
        <v>1.5</v>
      </c>
      <c r="L92" s="34">
        <f t="shared" si="42"/>
        <v>1256.8710000000003</v>
      </c>
      <c r="M92" s="34">
        <f t="shared" si="43"/>
        <v>448.88250000000005</v>
      </c>
      <c r="N92" s="34">
        <f t="shared" si="44"/>
        <v>1705.7535000000003</v>
      </c>
      <c r="O92" s="37"/>
      <c r="P92" s="3"/>
    </row>
    <row r="93" spans="1:16" s="4" customFormat="1" x14ac:dyDescent="0.2">
      <c r="A93" s="36" t="str">
        <f>IF(I93&lt;&gt;"",1+MAX($A$40:A92),"")</f>
        <v/>
      </c>
      <c r="B93" s="27"/>
      <c r="C93" s="27"/>
      <c r="D93" s="28"/>
      <c r="E93" s="98" t="s">
        <v>121</v>
      </c>
      <c r="F93" s="112"/>
      <c r="G93" s="112"/>
      <c r="H93" s="112"/>
      <c r="I93" s="109"/>
      <c r="J93" s="33"/>
      <c r="K93" s="33"/>
      <c r="L93" s="34" t="str">
        <f t="shared" si="42"/>
        <v/>
      </c>
      <c r="M93" s="34" t="str">
        <f t="shared" si="43"/>
        <v/>
      </c>
      <c r="N93" s="34" t="str">
        <f t="shared" si="44"/>
        <v/>
      </c>
      <c r="O93" s="37"/>
      <c r="P93" s="3"/>
    </row>
    <row r="94" spans="1:16" s="4" customFormat="1" x14ac:dyDescent="0.25">
      <c r="A94" s="36">
        <f>IF(I94&lt;&gt;"",1+MAX($A$40:A93),"")</f>
        <v>35</v>
      </c>
      <c r="B94" s="27"/>
      <c r="C94" s="27"/>
      <c r="D94" s="28"/>
      <c r="E94" s="111" t="s">
        <v>122</v>
      </c>
      <c r="F94" s="112">
        <v>116.36</v>
      </c>
      <c r="G94" s="38">
        <v>0.1</v>
      </c>
      <c r="H94" s="31">
        <f t="shared" ref="H94" si="48">IF(F94=0,"",F94*(1+G94))</f>
        <v>127.99600000000001</v>
      </c>
      <c r="I94" s="109" t="s">
        <v>87</v>
      </c>
      <c r="J94" s="33">
        <v>4.2</v>
      </c>
      <c r="K94" s="33">
        <v>1.5</v>
      </c>
      <c r="L94" s="34">
        <f t="shared" si="42"/>
        <v>537.58320000000003</v>
      </c>
      <c r="M94" s="34">
        <f t="shared" si="43"/>
        <v>191.99400000000003</v>
      </c>
      <c r="N94" s="34">
        <f t="shared" si="44"/>
        <v>729.57720000000006</v>
      </c>
      <c r="O94" s="37"/>
      <c r="P94" s="3"/>
    </row>
    <row r="95" spans="1:16" s="4" customFormat="1" x14ac:dyDescent="0.2">
      <c r="A95" s="36" t="str">
        <f>IF(I95&lt;&gt;"",1+MAX($A$40:A94),"")</f>
        <v/>
      </c>
      <c r="B95" s="27"/>
      <c r="C95" s="27"/>
      <c r="D95" s="28"/>
      <c r="E95" s="98" t="s">
        <v>123</v>
      </c>
      <c r="F95" s="108"/>
      <c r="G95" s="108"/>
      <c r="H95" s="108"/>
      <c r="I95" s="109"/>
      <c r="J95" s="33"/>
      <c r="K95" s="33"/>
      <c r="L95" s="34" t="str">
        <f t="shared" si="42"/>
        <v/>
      </c>
      <c r="M95" s="34" t="str">
        <f t="shared" si="43"/>
        <v/>
      </c>
      <c r="N95" s="34" t="str">
        <f t="shared" si="44"/>
        <v/>
      </c>
      <c r="O95" s="37"/>
      <c r="P95" s="3"/>
    </row>
    <row r="96" spans="1:16" s="4" customFormat="1" x14ac:dyDescent="0.25">
      <c r="A96" s="36">
        <f>IF(I96&lt;&gt;"",1+MAX($A$40:A95),"")</f>
        <v>36</v>
      </c>
      <c r="B96" s="27"/>
      <c r="C96" s="27"/>
      <c r="D96" s="28"/>
      <c r="E96" s="111" t="s">
        <v>123</v>
      </c>
      <c r="F96" s="108">
        <v>494</v>
      </c>
      <c r="G96" s="38">
        <v>0.1</v>
      </c>
      <c r="H96" s="31">
        <f t="shared" ref="H96:H97" si="49">IF(F96=0,"",F96*(1+G96))</f>
        <v>543.40000000000009</v>
      </c>
      <c r="I96" s="109" t="s">
        <v>87</v>
      </c>
      <c r="J96" s="33">
        <v>3</v>
      </c>
      <c r="K96" s="33">
        <v>3.7</v>
      </c>
      <c r="L96" s="34">
        <f t="shared" si="42"/>
        <v>1630.2000000000003</v>
      </c>
      <c r="M96" s="34">
        <f t="shared" si="43"/>
        <v>2010.5800000000004</v>
      </c>
      <c r="N96" s="34">
        <f t="shared" si="44"/>
        <v>3640.7800000000007</v>
      </c>
      <c r="O96" s="37"/>
      <c r="P96" s="3"/>
    </row>
    <row r="97" spans="1:16" s="4" customFormat="1" x14ac:dyDescent="0.2">
      <c r="A97" s="36">
        <f>IF(I97&lt;&gt;"",1+MAX($A$40:A96),"")</f>
        <v>37</v>
      </c>
      <c r="B97" s="27"/>
      <c r="C97" s="27"/>
      <c r="D97" s="28"/>
      <c r="E97" s="35" t="s">
        <v>279</v>
      </c>
      <c r="F97" s="30">
        <v>218</v>
      </c>
      <c r="G97" s="38">
        <v>0.1</v>
      </c>
      <c r="H97" s="31">
        <f t="shared" si="49"/>
        <v>239.8</v>
      </c>
      <c r="I97" s="109" t="s">
        <v>87</v>
      </c>
      <c r="J97" s="33">
        <v>3.96</v>
      </c>
      <c r="K97" s="33">
        <v>2.12</v>
      </c>
      <c r="L97" s="34">
        <f t="shared" si="42"/>
        <v>949.60800000000006</v>
      </c>
      <c r="M97" s="34">
        <f t="shared" si="43"/>
        <v>508.37600000000003</v>
      </c>
      <c r="N97" s="34">
        <f t="shared" si="44"/>
        <v>1457.9840000000002</v>
      </c>
      <c r="O97" s="37"/>
      <c r="P97" s="3"/>
    </row>
    <row r="98" spans="1:16" s="4" customFormat="1" ht="18" customHeight="1" x14ac:dyDescent="0.2">
      <c r="A98" s="59" t="str">
        <f>IF(I98&lt;&gt;"",1+MAX($A$40:A97),"")</f>
        <v/>
      </c>
      <c r="B98" s="60"/>
      <c r="C98" s="60"/>
      <c r="D98" s="61" t="s">
        <v>64</v>
      </c>
      <c r="E98" s="62" t="s">
        <v>65</v>
      </c>
      <c r="F98" s="60"/>
      <c r="G98" s="67"/>
      <c r="H98" s="68"/>
      <c r="I98" s="60"/>
      <c r="J98" s="65"/>
      <c r="K98" s="65"/>
      <c r="L98" s="65"/>
      <c r="M98" s="65"/>
      <c r="N98" s="69"/>
      <c r="O98" s="66">
        <f>SUM(N99:N123)</f>
        <v>116056.99755000001</v>
      </c>
      <c r="P98" s="3"/>
    </row>
    <row r="99" spans="1:16" s="4" customFormat="1" x14ac:dyDescent="0.2">
      <c r="A99" s="36" t="str">
        <f>IF(I99&lt;&gt;"",1+MAX($A$40:A98),"")</f>
        <v/>
      </c>
      <c r="B99" s="27"/>
      <c r="C99" s="27"/>
      <c r="D99" s="28"/>
      <c r="E99" s="98" t="s">
        <v>124</v>
      </c>
      <c r="F99" s="108"/>
      <c r="G99" s="108"/>
      <c r="H99" s="108"/>
      <c r="I99" s="109"/>
      <c r="J99" s="33"/>
      <c r="K99" s="33"/>
      <c r="L99" s="34" t="str">
        <f t="shared" ref="L99:L108" si="50">IF(F99=0,"",J99*H99)</f>
        <v/>
      </c>
      <c r="M99" s="34" t="str">
        <f t="shared" ref="M99:M108" si="51">IF(F99=0,"",K99*H99)</f>
        <v/>
      </c>
      <c r="N99" s="34" t="str">
        <f t="shared" ref="N99:N108" si="52">IF(F99=0,"",L99+M99)</f>
        <v/>
      </c>
      <c r="O99" s="37"/>
      <c r="P99" s="3"/>
    </row>
    <row r="100" spans="1:16" s="4" customFormat="1" x14ac:dyDescent="0.25">
      <c r="A100" s="36">
        <f>IF(I100&lt;&gt;"",1+MAX($A$40:A99),"")</f>
        <v>38</v>
      </c>
      <c r="B100" s="27"/>
      <c r="C100" s="27"/>
      <c r="D100" s="28"/>
      <c r="E100" s="111" t="s">
        <v>125</v>
      </c>
      <c r="F100" s="112">
        <v>4242</v>
      </c>
      <c r="G100" s="38">
        <v>0.1</v>
      </c>
      <c r="H100" s="31">
        <f t="shared" ref="H100:H108" si="53">IF(F100=0,"",F100*(1+G100))</f>
        <v>4666.2000000000007</v>
      </c>
      <c r="I100" s="109" t="s">
        <v>93</v>
      </c>
      <c r="J100" s="33">
        <v>5.86</v>
      </c>
      <c r="K100" s="33">
        <v>2.12</v>
      </c>
      <c r="L100" s="34">
        <f t="shared" si="50"/>
        <v>27343.932000000004</v>
      </c>
      <c r="M100" s="34">
        <f t="shared" si="51"/>
        <v>9892.3440000000028</v>
      </c>
      <c r="N100" s="34">
        <f t="shared" si="52"/>
        <v>37236.276000000005</v>
      </c>
      <c r="O100" s="37"/>
      <c r="P100" s="3"/>
    </row>
    <row r="101" spans="1:16" s="4" customFormat="1" x14ac:dyDescent="0.25">
      <c r="A101" s="36">
        <f>IF(I101&lt;&gt;"",1+MAX($A$40:A100),"")</f>
        <v>39</v>
      </c>
      <c r="B101" s="27"/>
      <c r="C101" s="27"/>
      <c r="D101" s="28"/>
      <c r="E101" s="111" t="s">
        <v>126</v>
      </c>
      <c r="F101" s="112">
        <v>4242</v>
      </c>
      <c r="G101" s="38">
        <v>0.1</v>
      </c>
      <c r="H101" s="31">
        <f t="shared" si="53"/>
        <v>4666.2000000000007</v>
      </c>
      <c r="I101" s="109" t="s">
        <v>93</v>
      </c>
      <c r="J101" s="33">
        <v>0.45</v>
      </c>
      <c r="K101" s="33">
        <v>1.08</v>
      </c>
      <c r="L101" s="34">
        <f t="shared" si="50"/>
        <v>2099.7900000000004</v>
      </c>
      <c r="M101" s="34">
        <f t="shared" si="51"/>
        <v>5039.496000000001</v>
      </c>
      <c r="N101" s="34">
        <f t="shared" si="52"/>
        <v>7139.2860000000019</v>
      </c>
      <c r="O101" s="37"/>
      <c r="P101" s="3"/>
    </row>
    <row r="102" spans="1:16" s="4" customFormat="1" x14ac:dyDescent="0.25">
      <c r="A102" s="36">
        <f>IF(I102&lt;&gt;"",1+MAX($A$40:A101),"")</f>
        <v>40</v>
      </c>
      <c r="B102" s="27"/>
      <c r="C102" s="27"/>
      <c r="D102" s="28"/>
      <c r="E102" s="111" t="s">
        <v>127</v>
      </c>
      <c r="F102" s="112">
        <v>523.66</v>
      </c>
      <c r="G102" s="38">
        <v>0.1</v>
      </c>
      <c r="H102" s="31">
        <f t="shared" si="53"/>
        <v>576.02600000000007</v>
      </c>
      <c r="I102" s="109" t="s">
        <v>93</v>
      </c>
      <c r="J102" s="33">
        <v>7.66</v>
      </c>
      <c r="K102" s="33">
        <v>3</v>
      </c>
      <c r="L102" s="34">
        <f t="shared" si="50"/>
        <v>4412.3591600000009</v>
      </c>
      <c r="M102" s="34">
        <f t="shared" si="51"/>
        <v>1728.0780000000002</v>
      </c>
      <c r="N102" s="34">
        <f t="shared" si="52"/>
        <v>6140.4371600000013</v>
      </c>
      <c r="O102" s="37"/>
      <c r="P102" s="3"/>
    </row>
    <row r="103" spans="1:16" s="4" customFormat="1" x14ac:dyDescent="0.25">
      <c r="A103" s="36">
        <f>IF(I103&lt;&gt;"",1+MAX($A$40:A102),"")</f>
        <v>41</v>
      </c>
      <c r="B103" s="27"/>
      <c r="C103" s="27"/>
      <c r="D103" s="28"/>
      <c r="E103" s="111" t="s">
        <v>128</v>
      </c>
      <c r="F103" s="112">
        <v>87.06</v>
      </c>
      <c r="G103" s="38">
        <v>0.1</v>
      </c>
      <c r="H103" s="31">
        <f t="shared" si="53"/>
        <v>95.766000000000005</v>
      </c>
      <c r="I103" s="109" t="s">
        <v>87</v>
      </c>
      <c r="J103" s="33">
        <v>2.8</v>
      </c>
      <c r="K103" s="33">
        <v>5.6</v>
      </c>
      <c r="L103" s="34">
        <f t="shared" si="50"/>
        <v>268.14479999999998</v>
      </c>
      <c r="M103" s="34">
        <f t="shared" si="51"/>
        <v>536.28959999999995</v>
      </c>
      <c r="N103" s="34">
        <f t="shared" si="52"/>
        <v>804.43439999999987</v>
      </c>
      <c r="O103" s="37"/>
      <c r="P103" s="3"/>
    </row>
    <row r="104" spans="1:16" s="4" customFormat="1" x14ac:dyDescent="0.25">
      <c r="A104" s="36">
        <f>IF(I104&lt;&gt;"",1+MAX($A$40:A103),"")</f>
        <v>42</v>
      </c>
      <c r="B104" s="27"/>
      <c r="C104" s="27"/>
      <c r="D104" s="28"/>
      <c r="E104" s="111" t="s">
        <v>129</v>
      </c>
      <c r="F104" s="112">
        <v>40.020000000000003</v>
      </c>
      <c r="G104" s="38">
        <v>0.1</v>
      </c>
      <c r="H104" s="31">
        <f t="shared" si="53"/>
        <v>44.022000000000006</v>
      </c>
      <c r="I104" s="109" t="s">
        <v>87</v>
      </c>
      <c r="J104" s="33">
        <v>2.8</v>
      </c>
      <c r="K104" s="33">
        <v>5.6</v>
      </c>
      <c r="L104" s="34">
        <f t="shared" si="50"/>
        <v>123.2616</v>
      </c>
      <c r="M104" s="34">
        <f t="shared" si="51"/>
        <v>246.5232</v>
      </c>
      <c r="N104" s="34">
        <f t="shared" si="52"/>
        <v>369.78480000000002</v>
      </c>
      <c r="O104" s="37"/>
      <c r="P104" s="3"/>
    </row>
    <row r="105" spans="1:16" s="4" customFormat="1" x14ac:dyDescent="0.25">
      <c r="A105" s="36">
        <f>IF(I105&lt;&gt;"",1+MAX($A$40:A104),"")</f>
        <v>43</v>
      </c>
      <c r="B105" s="27"/>
      <c r="C105" s="27"/>
      <c r="D105" s="28"/>
      <c r="E105" s="111" t="s">
        <v>130</v>
      </c>
      <c r="F105" s="112">
        <v>22.65</v>
      </c>
      <c r="G105" s="38">
        <v>0.1</v>
      </c>
      <c r="H105" s="31">
        <f t="shared" si="53"/>
        <v>24.914999999999999</v>
      </c>
      <c r="I105" s="109" t="s">
        <v>87</v>
      </c>
      <c r="J105" s="33">
        <v>2.8</v>
      </c>
      <c r="K105" s="33">
        <v>5.6</v>
      </c>
      <c r="L105" s="34">
        <f t="shared" si="50"/>
        <v>69.761999999999986</v>
      </c>
      <c r="M105" s="34">
        <f t="shared" si="51"/>
        <v>139.52399999999997</v>
      </c>
      <c r="N105" s="34">
        <f t="shared" si="52"/>
        <v>209.28599999999994</v>
      </c>
      <c r="O105" s="37"/>
      <c r="P105" s="3"/>
    </row>
    <row r="106" spans="1:16" s="4" customFormat="1" x14ac:dyDescent="0.25">
      <c r="A106" s="36">
        <f>IF(I106&lt;&gt;"",1+MAX($A$40:A105),"")</f>
        <v>44</v>
      </c>
      <c r="B106" s="27"/>
      <c r="C106" s="27"/>
      <c r="D106" s="28"/>
      <c r="E106" s="111" t="s">
        <v>131</v>
      </c>
      <c r="F106" s="112">
        <v>200</v>
      </c>
      <c r="G106" s="38">
        <v>0.1</v>
      </c>
      <c r="H106" s="31">
        <f t="shared" si="53"/>
        <v>220.00000000000003</v>
      </c>
      <c r="I106" s="109" t="s">
        <v>87</v>
      </c>
      <c r="J106" s="33">
        <v>2.5</v>
      </c>
      <c r="K106" s="33">
        <v>5.25</v>
      </c>
      <c r="L106" s="34">
        <f t="shared" si="50"/>
        <v>550.00000000000011</v>
      </c>
      <c r="M106" s="34">
        <f t="shared" si="51"/>
        <v>1155.0000000000002</v>
      </c>
      <c r="N106" s="34">
        <f t="shared" si="52"/>
        <v>1705.0000000000005</v>
      </c>
      <c r="O106" s="37"/>
      <c r="P106" s="3"/>
    </row>
    <row r="107" spans="1:16" s="4" customFormat="1" x14ac:dyDescent="0.25">
      <c r="A107" s="36">
        <f>IF(I107&lt;&gt;"",1+MAX($A$40:A106),"")</f>
        <v>45</v>
      </c>
      <c r="B107" s="27"/>
      <c r="C107" s="27"/>
      <c r="D107" s="28"/>
      <c r="E107" s="111" t="s">
        <v>132</v>
      </c>
      <c r="F107" s="112">
        <v>92</v>
      </c>
      <c r="G107" s="38">
        <v>0.1</v>
      </c>
      <c r="H107" s="31">
        <f t="shared" si="53"/>
        <v>101.2</v>
      </c>
      <c r="I107" s="109" t="s">
        <v>87</v>
      </c>
      <c r="J107" s="33">
        <v>2.5</v>
      </c>
      <c r="K107" s="33">
        <v>5.25</v>
      </c>
      <c r="L107" s="34">
        <f t="shared" si="50"/>
        <v>253</v>
      </c>
      <c r="M107" s="34">
        <f t="shared" si="51"/>
        <v>531.30000000000007</v>
      </c>
      <c r="N107" s="34">
        <f t="shared" si="52"/>
        <v>784.30000000000007</v>
      </c>
      <c r="O107" s="37"/>
      <c r="P107" s="3"/>
    </row>
    <row r="108" spans="1:16" s="4" customFormat="1" x14ac:dyDescent="0.25">
      <c r="A108" s="36">
        <f>IF(I108&lt;&gt;"",1+MAX($A$40:A107),"")</f>
        <v>46</v>
      </c>
      <c r="B108" s="27"/>
      <c r="C108" s="27"/>
      <c r="D108" s="28"/>
      <c r="E108" s="111" t="s">
        <v>133</v>
      </c>
      <c r="F108" s="112">
        <v>32</v>
      </c>
      <c r="G108" s="38">
        <v>0.1</v>
      </c>
      <c r="H108" s="31">
        <f t="shared" si="53"/>
        <v>35.200000000000003</v>
      </c>
      <c r="I108" s="109" t="s">
        <v>87</v>
      </c>
      <c r="J108" s="33">
        <v>2.8</v>
      </c>
      <c r="K108" s="33">
        <v>5.6</v>
      </c>
      <c r="L108" s="34">
        <f t="shared" si="50"/>
        <v>98.56</v>
      </c>
      <c r="M108" s="34">
        <f t="shared" si="51"/>
        <v>197.12</v>
      </c>
      <c r="N108" s="34">
        <f t="shared" si="52"/>
        <v>295.68</v>
      </c>
      <c r="O108" s="37"/>
      <c r="P108" s="3"/>
    </row>
    <row r="109" spans="1:16" s="4" customFormat="1" x14ac:dyDescent="0.2">
      <c r="A109" s="36" t="str">
        <f>IF(I109&lt;&gt;"",1+MAX($A$40:A108),"")</f>
        <v/>
      </c>
      <c r="B109" s="27"/>
      <c r="C109" s="27"/>
      <c r="D109" s="28"/>
      <c r="E109" s="98" t="s">
        <v>134</v>
      </c>
      <c r="F109" s="112"/>
      <c r="G109" s="112"/>
      <c r="H109" s="112"/>
      <c r="I109" s="109"/>
      <c r="J109" s="33"/>
      <c r="K109" s="33"/>
      <c r="L109" s="34" t="str">
        <f t="shared" ref="L109:L123" si="54">IF(F109=0,"",J109*H109)</f>
        <v/>
      </c>
      <c r="M109" s="34" t="str">
        <f t="shared" ref="M109:M123" si="55">IF(F109=0,"",K109*H109)</f>
        <v/>
      </c>
      <c r="N109" s="34" t="str">
        <f t="shared" ref="N109:N123" si="56">IF(F109=0,"",L109+M109)</f>
        <v/>
      </c>
      <c r="O109" s="37"/>
      <c r="P109" s="3"/>
    </row>
    <row r="110" spans="1:16" s="4" customFormat="1" x14ac:dyDescent="0.25">
      <c r="A110" s="36">
        <f>IF(I110&lt;&gt;"",1+MAX($A$40:A109),"")</f>
        <v>47</v>
      </c>
      <c r="B110" s="27"/>
      <c r="C110" s="27"/>
      <c r="D110" s="28"/>
      <c r="E110" s="111" t="s">
        <v>135</v>
      </c>
      <c r="F110" s="112">
        <v>3794</v>
      </c>
      <c r="G110" s="38">
        <v>0.1</v>
      </c>
      <c r="H110" s="31">
        <f t="shared" ref="H110" si="57">IF(F110=0,"",F110*(1+G110))</f>
        <v>4173.4000000000005</v>
      </c>
      <c r="I110" s="109" t="s">
        <v>93</v>
      </c>
      <c r="J110" s="33">
        <v>1.9</v>
      </c>
      <c r="K110" s="33">
        <v>0.96</v>
      </c>
      <c r="L110" s="34">
        <f t="shared" si="54"/>
        <v>7929.4600000000009</v>
      </c>
      <c r="M110" s="34">
        <f t="shared" si="55"/>
        <v>4006.4640000000004</v>
      </c>
      <c r="N110" s="34">
        <f t="shared" si="56"/>
        <v>11935.924000000001</v>
      </c>
      <c r="O110" s="37"/>
      <c r="P110" s="3"/>
    </row>
    <row r="111" spans="1:16" s="4" customFormat="1" x14ac:dyDescent="0.2">
      <c r="A111" s="36" t="str">
        <f>IF(I111&lt;&gt;"",1+MAX($A$40:A110),"")</f>
        <v/>
      </c>
      <c r="B111" s="27"/>
      <c r="C111" s="27"/>
      <c r="D111" s="28"/>
      <c r="E111" s="98" t="s">
        <v>136</v>
      </c>
      <c r="F111" s="112"/>
      <c r="G111" s="112"/>
      <c r="H111" s="112"/>
      <c r="I111" s="109"/>
      <c r="J111" s="33"/>
      <c r="K111" s="33"/>
      <c r="L111" s="34" t="str">
        <f t="shared" si="54"/>
        <v/>
      </c>
      <c r="M111" s="34" t="str">
        <f t="shared" si="55"/>
        <v/>
      </c>
      <c r="N111" s="34" t="str">
        <f t="shared" si="56"/>
        <v/>
      </c>
      <c r="O111" s="37"/>
      <c r="P111" s="3"/>
    </row>
    <row r="112" spans="1:16" s="4" customFormat="1" x14ac:dyDescent="0.25">
      <c r="A112" s="36">
        <f>IF(I112&lt;&gt;"",1+MAX($A$40:A111),"")</f>
        <v>48</v>
      </c>
      <c r="B112" s="27"/>
      <c r="C112" s="27"/>
      <c r="D112" s="28"/>
      <c r="E112" s="111" t="s">
        <v>137</v>
      </c>
      <c r="F112" s="112">
        <v>2734.5</v>
      </c>
      <c r="G112" s="38">
        <v>0.1</v>
      </c>
      <c r="H112" s="31">
        <f t="shared" ref="H112:H116" si="58">IF(F112=0,"",F112*(1+G112))</f>
        <v>3007.9500000000003</v>
      </c>
      <c r="I112" s="109" t="s">
        <v>93</v>
      </c>
      <c r="J112" s="33">
        <v>5.22</v>
      </c>
      <c r="K112" s="33">
        <v>2</v>
      </c>
      <c r="L112" s="34">
        <f t="shared" si="54"/>
        <v>15701.499</v>
      </c>
      <c r="M112" s="34">
        <f t="shared" si="55"/>
        <v>6015.9000000000005</v>
      </c>
      <c r="N112" s="34">
        <f t="shared" si="56"/>
        <v>21717.399000000001</v>
      </c>
      <c r="O112" s="37"/>
      <c r="P112" s="3"/>
    </row>
    <row r="113" spans="1:16" s="4" customFormat="1" ht="47.25" x14ac:dyDescent="0.25">
      <c r="A113" s="36">
        <f>IF(I113&lt;&gt;"",1+MAX($A$40:A112),"")</f>
        <v>49</v>
      </c>
      <c r="B113" s="27"/>
      <c r="C113" s="27"/>
      <c r="D113" s="28"/>
      <c r="E113" s="110" t="s">
        <v>138</v>
      </c>
      <c r="F113" s="108">
        <v>396</v>
      </c>
      <c r="G113" s="38">
        <v>0.1</v>
      </c>
      <c r="H113" s="31">
        <f t="shared" si="58"/>
        <v>435.6</v>
      </c>
      <c r="I113" s="109" t="s">
        <v>93</v>
      </c>
      <c r="J113" s="33">
        <v>2.66</v>
      </c>
      <c r="K113" s="33">
        <v>6.3</v>
      </c>
      <c r="L113" s="34">
        <f t="shared" si="54"/>
        <v>1158.6960000000001</v>
      </c>
      <c r="M113" s="34">
        <f t="shared" si="55"/>
        <v>2744.28</v>
      </c>
      <c r="N113" s="34">
        <f t="shared" si="56"/>
        <v>3902.9760000000006</v>
      </c>
      <c r="O113" s="37"/>
      <c r="P113" s="3"/>
    </row>
    <row r="114" spans="1:16" s="4" customFormat="1" x14ac:dyDescent="0.25">
      <c r="A114" s="36">
        <f>IF(I114&lt;&gt;"",1+MAX($A$40:A113),"")</f>
        <v>50</v>
      </c>
      <c r="B114" s="27"/>
      <c r="C114" s="27"/>
      <c r="D114" s="28"/>
      <c r="E114" s="111" t="s">
        <v>139</v>
      </c>
      <c r="F114" s="112">
        <v>396</v>
      </c>
      <c r="G114" s="38">
        <v>0.1</v>
      </c>
      <c r="H114" s="31">
        <f t="shared" si="58"/>
        <v>435.6</v>
      </c>
      <c r="I114" s="109" t="s">
        <v>93</v>
      </c>
      <c r="J114" s="33">
        <v>1.45</v>
      </c>
      <c r="K114" s="33">
        <v>0.52</v>
      </c>
      <c r="L114" s="34">
        <f t="shared" si="54"/>
        <v>631.62</v>
      </c>
      <c r="M114" s="34">
        <f t="shared" si="55"/>
        <v>226.51200000000003</v>
      </c>
      <c r="N114" s="34">
        <f t="shared" si="56"/>
        <v>858.13200000000006</v>
      </c>
      <c r="O114" s="37"/>
      <c r="P114" s="3"/>
    </row>
    <row r="115" spans="1:16" s="4" customFormat="1" x14ac:dyDescent="0.25">
      <c r="A115" s="36">
        <f>IF(I115&lt;&gt;"",1+MAX($A$40:A114),"")</f>
        <v>51</v>
      </c>
      <c r="B115" s="27"/>
      <c r="C115" s="27"/>
      <c r="D115" s="28"/>
      <c r="E115" s="111" t="s">
        <v>140</v>
      </c>
      <c r="F115" s="112">
        <v>4</v>
      </c>
      <c r="G115" s="38">
        <f t="shared" ref="G115:G116" si="59">IF(F115=0,"",0)</f>
        <v>0</v>
      </c>
      <c r="H115" s="31">
        <f t="shared" si="58"/>
        <v>4</v>
      </c>
      <c r="I115" s="109" t="s">
        <v>118</v>
      </c>
      <c r="J115" s="33">
        <v>596</v>
      </c>
      <c r="K115" s="33">
        <v>222</v>
      </c>
      <c r="L115" s="34">
        <f t="shared" si="54"/>
        <v>2384</v>
      </c>
      <c r="M115" s="34">
        <f t="shared" si="55"/>
        <v>888</v>
      </c>
      <c r="N115" s="34">
        <f t="shared" si="56"/>
        <v>3272</v>
      </c>
      <c r="O115" s="37"/>
      <c r="P115" s="3"/>
    </row>
    <row r="116" spans="1:16" s="4" customFormat="1" x14ac:dyDescent="0.25">
      <c r="A116" s="36">
        <f>IF(I116&lt;&gt;"",1+MAX($A$40:A115),"")</f>
        <v>52</v>
      </c>
      <c r="B116" s="27"/>
      <c r="C116" s="27"/>
      <c r="D116" s="28"/>
      <c r="E116" s="111" t="s">
        <v>141</v>
      </c>
      <c r="F116" s="112">
        <v>4</v>
      </c>
      <c r="G116" s="38">
        <f t="shared" si="59"/>
        <v>0</v>
      </c>
      <c r="H116" s="31">
        <f t="shared" si="58"/>
        <v>4</v>
      </c>
      <c r="I116" s="109" t="s">
        <v>118</v>
      </c>
      <c r="J116" s="33">
        <v>442</v>
      </c>
      <c r="K116" s="33">
        <v>178</v>
      </c>
      <c r="L116" s="34">
        <f t="shared" si="54"/>
        <v>1768</v>
      </c>
      <c r="M116" s="34">
        <f t="shared" si="55"/>
        <v>712</v>
      </c>
      <c r="N116" s="34">
        <f t="shared" si="56"/>
        <v>2480</v>
      </c>
      <c r="O116" s="37"/>
      <c r="P116" s="3"/>
    </row>
    <row r="117" spans="1:16" s="4" customFormat="1" x14ac:dyDescent="0.25">
      <c r="A117" s="36">
        <f>IF(I117&lt;&gt;"",1+MAX($A$40:A116),"")</f>
        <v>53</v>
      </c>
      <c r="B117" s="27"/>
      <c r="C117" s="27"/>
      <c r="D117" s="28"/>
      <c r="E117" s="111" t="s">
        <v>271</v>
      </c>
      <c r="F117" s="112">
        <v>272.64</v>
      </c>
      <c r="G117" s="38">
        <v>0.1</v>
      </c>
      <c r="H117" s="31">
        <f t="shared" ref="H117:H123" si="60">IF(F117=0,"",F117*(1+G117))</f>
        <v>299.904</v>
      </c>
      <c r="I117" s="109" t="s">
        <v>87</v>
      </c>
      <c r="J117" s="33">
        <v>4.66</v>
      </c>
      <c r="K117" s="33">
        <v>1.8</v>
      </c>
      <c r="L117" s="34">
        <f t="shared" si="54"/>
        <v>1397.5526400000001</v>
      </c>
      <c r="M117" s="34">
        <f t="shared" si="55"/>
        <v>539.82720000000006</v>
      </c>
      <c r="N117" s="34">
        <f t="shared" si="56"/>
        <v>1937.3798400000001</v>
      </c>
      <c r="O117" s="37"/>
      <c r="P117" s="3"/>
    </row>
    <row r="118" spans="1:16" s="4" customFormat="1" x14ac:dyDescent="0.25">
      <c r="A118" s="36">
        <f>IF(I118&lt;&gt;"",1+MAX($A$40:A117),"")</f>
        <v>54</v>
      </c>
      <c r="B118" s="27"/>
      <c r="C118" s="27"/>
      <c r="D118" s="28"/>
      <c r="E118" s="111" t="s">
        <v>142</v>
      </c>
      <c r="F118" s="112">
        <v>449.13</v>
      </c>
      <c r="G118" s="38">
        <v>0.1</v>
      </c>
      <c r="H118" s="31">
        <f t="shared" si="60"/>
        <v>494.04300000000006</v>
      </c>
      <c r="I118" s="109" t="s">
        <v>87</v>
      </c>
      <c r="J118" s="33">
        <v>6.25</v>
      </c>
      <c r="K118" s="33">
        <v>2.38</v>
      </c>
      <c r="L118" s="34">
        <f t="shared" si="54"/>
        <v>3087.7687500000002</v>
      </c>
      <c r="M118" s="34">
        <f t="shared" si="55"/>
        <v>1175.8223400000002</v>
      </c>
      <c r="N118" s="34">
        <f t="shared" si="56"/>
        <v>4263.5910899999999</v>
      </c>
      <c r="O118" s="37"/>
      <c r="P118" s="3"/>
    </row>
    <row r="119" spans="1:16" s="4" customFormat="1" x14ac:dyDescent="0.25">
      <c r="A119" s="36">
        <f>IF(I119&lt;&gt;"",1+MAX($A$40:A118),"")</f>
        <v>55</v>
      </c>
      <c r="B119" s="27"/>
      <c r="C119" s="27"/>
      <c r="D119" s="28"/>
      <c r="E119" s="111" t="s">
        <v>143</v>
      </c>
      <c r="F119" s="112">
        <v>449.13</v>
      </c>
      <c r="G119" s="38">
        <v>0.1</v>
      </c>
      <c r="H119" s="31">
        <f t="shared" si="60"/>
        <v>494.04300000000006</v>
      </c>
      <c r="I119" s="109" t="s">
        <v>87</v>
      </c>
      <c r="J119" s="33">
        <v>4.8499999999999996</v>
      </c>
      <c r="K119" s="33">
        <v>1.66</v>
      </c>
      <c r="L119" s="34">
        <f t="shared" si="54"/>
        <v>2396.1085499999999</v>
      </c>
      <c r="M119" s="34">
        <f t="shared" si="55"/>
        <v>820.11138000000005</v>
      </c>
      <c r="N119" s="34">
        <f t="shared" si="56"/>
        <v>3216.2199300000002</v>
      </c>
      <c r="O119" s="37"/>
      <c r="P119" s="3"/>
    </row>
    <row r="120" spans="1:16" s="4" customFormat="1" x14ac:dyDescent="0.25">
      <c r="A120" s="36">
        <f>IF(I120&lt;&gt;"",1+MAX($A$40:A119),"")</f>
        <v>56</v>
      </c>
      <c r="B120" s="27"/>
      <c r="C120" s="27"/>
      <c r="D120" s="28"/>
      <c r="E120" s="111" t="s">
        <v>144</v>
      </c>
      <c r="F120" s="112">
        <v>449.13</v>
      </c>
      <c r="G120" s="38">
        <v>0.1</v>
      </c>
      <c r="H120" s="31">
        <f t="shared" si="60"/>
        <v>494.04300000000006</v>
      </c>
      <c r="I120" s="109" t="s">
        <v>87</v>
      </c>
      <c r="J120" s="33">
        <v>2.6</v>
      </c>
      <c r="K120" s="33">
        <v>5.4</v>
      </c>
      <c r="L120" s="34">
        <f t="shared" si="54"/>
        <v>1284.5118000000002</v>
      </c>
      <c r="M120" s="34">
        <f t="shared" si="55"/>
        <v>2667.8322000000007</v>
      </c>
      <c r="N120" s="34">
        <f t="shared" si="56"/>
        <v>3952.344000000001</v>
      </c>
      <c r="O120" s="37"/>
      <c r="P120" s="3"/>
    </row>
    <row r="121" spans="1:16" s="4" customFormat="1" x14ac:dyDescent="0.25">
      <c r="A121" s="36">
        <f>IF(I121&lt;&gt;"",1+MAX($A$40:A120),"")</f>
        <v>57</v>
      </c>
      <c r="B121" s="27"/>
      <c r="C121" s="27"/>
      <c r="D121" s="28"/>
      <c r="E121" s="111" t="s">
        <v>145</v>
      </c>
      <c r="F121" s="112">
        <v>449.13</v>
      </c>
      <c r="G121" s="38">
        <v>0.1</v>
      </c>
      <c r="H121" s="31">
        <f t="shared" si="60"/>
        <v>494.04300000000006</v>
      </c>
      <c r="I121" s="109" t="s">
        <v>87</v>
      </c>
      <c r="J121" s="33">
        <v>4.1500000000000004</v>
      </c>
      <c r="K121" s="33">
        <v>1.6</v>
      </c>
      <c r="L121" s="34">
        <f t="shared" si="54"/>
        <v>2050.2784500000002</v>
      </c>
      <c r="M121" s="34">
        <f t="shared" si="55"/>
        <v>790.4688000000001</v>
      </c>
      <c r="N121" s="34">
        <f t="shared" si="56"/>
        <v>2840.7472500000003</v>
      </c>
      <c r="O121" s="37"/>
      <c r="P121" s="3"/>
    </row>
    <row r="122" spans="1:16" s="4" customFormat="1" x14ac:dyDescent="0.25">
      <c r="A122" s="36">
        <f>IF(I122&lt;&gt;"",1+MAX($A$40:A121),"")</f>
        <v>58</v>
      </c>
      <c r="B122" s="27"/>
      <c r="C122" s="27"/>
      <c r="D122" s="28"/>
      <c r="E122" s="111" t="s">
        <v>146</v>
      </c>
      <c r="F122" s="112">
        <v>104.88</v>
      </c>
      <c r="G122" s="38">
        <v>0.1</v>
      </c>
      <c r="H122" s="31">
        <f t="shared" si="60"/>
        <v>115.36800000000001</v>
      </c>
      <c r="I122" s="109" t="s">
        <v>87</v>
      </c>
      <c r="J122" s="33">
        <v>4.9000000000000004</v>
      </c>
      <c r="K122" s="33">
        <v>1.78</v>
      </c>
      <c r="L122" s="34">
        <f t="shared" si="54"/>
        <v>565.30320000000006</v>
      </c>
      <c r="M122" s="34">
        <f t="shared" si="55"/>
        <v>205.35504000000003</v>
      </c>
      <c r="N122" s="34">
        <f t="shared" si="56"/>
        <v>770.65824000000009</v>
      </c>
      <c r="O122" s="37"/>
      <c r="P122" s="3"/>
    </row>
    <row r="123" spans="1:16" s="4" customFormat="1" x14ac:dyDescent="0.25">
      <c r="A123" s="36">
        <f>IF(I123&lt;&gt;"",1+MAX($A$40:A122),"")</f>
        <v>59</v>
      </c>
      <c r="B123" s="27"/>
      <c r="C123" s="27"/>
      <c r="D123" s="28"/>
      <c r="E123" s="111" t="s">
        <v>147</v>
      </c>
      <c r="F123" s="112">
        <v>36.68</v>
      </c>
      <c r="G123" s="38">
        <v>0.1</v>
      </c>
      <c r="H123" s="31">
        <f t="shared" si="60"/>
        <v>40.348000000000006</v>
      </c>
      <c r="I123" s="109" t="s">
        <v>87</v>
      </c>
      <c r="J123" s="33">
        <v>4.0599999999999996</v>
      </c>
      <c r="K123" s="33">
        <v>1.52</v>
      </c>
      <c r="L123" s="34">
        <f t="shared" si="54"/>
        <v>163.81288000000001</v>
      </c>
      <c r="M123" s="34">
        <f t="shared" si="55"/>
        <v>61.328960000000009</v>
      </c>
      <c r="N123" s="34">
        <f t="shared" si="56"/>
        <v>225.14184</v>
      </c>
      <c r="O123" s="37"/>
      <c r="P123" s="3"/>
    </row>
    <row r="124" spans="1:16" s="4" customFormat="1" ht="18" customHeight="1" x14ac:dyDescent="0.2">
      <c r="A124" s="59" t="str">
        <f>IF(I124&lt;&gt;"",1+MAX($A$40:A123),"")</f>
        <v/>
      </c>
      <c r="B124" s="60"/>
      <c r="C124" s="60"/>
      <c r="D124" s="61" t="s">
        <v>45</v>
      </c>
      <c r="E124" s="62" t="s">
        <v>44</v>
      </c>
      <c r="F124" s="60"/>
      <c r="G124" s="67"/>
      <c r="H124" s="68"/>
      <c r="I124" s="60"/>
      <c r="J124" s="65"/>
      <c r="K124" s="65"/>
      <c r="L124" s="65"/>
      <c r="M124" s="65"/>
      <c r="N124" s="69"/>
      <c r="O124" s="66">
        <f>SUM(N125:N140)</f>
        <v>38266</v>
      </c>
      <c r="P124" s="3"/>
    </row>
    <row r="125" spans="1:16" s="4" customFormat="1" x14ac:dyDescent="0.2">
      <c r="A125" s="36" t="str">
        <f>IF(I125&lt;&gt;"",1+MAX($A$40:A124),"")</f>
        <v/>
      </c>
      <c r="B125" s="27"/>
      <c r="C125" s="27"/>
      <c r="D125" s="28"/>
      <c r="E125" s="98" t="s">
        <v>148</v>
      </c>
      <c r="F125" s="108"/>
      <c r="G125" s="108"/>
      <c r="H125" s="108"/>
      <c r="I125" s="109"/>
      <c r="J125" s="33"/>
      <c r="K125" s="33"/>
      <c r="L125" s="34" t="str">
        <f t="shared" ref="L125:L130" si="61">IF(F125=0,"",J125*H125)</f>
        <v/>
      </c>
      <c r="M125" s="34" t="str">
        <f t="shared" ref="M125:M130" si="62">IF(F125=0,"",K125*H125)</f>
        <v/>
      </c>
      <c r="N125" s="34" t="str">
        <f t="shared" ref="N125:N130" si="63">IF(F125=0,"",L125+M125)</f>
        <v/>
      </c>
      <c r="O125" s="37"/>
      <c r="P125" s="3"/>
    </row>
    <row r="126" spans="1:16" s="4" customFormat="1" ht="31.5" x14ac:dyDescent="0.25">
      <c r="A126" s="36">
        <f>IF(I126&lt;&gt;"",1+MAX($A$40:A125),"")</f>
        <v>60</v>
      </c>
      <c r="B126" s="27"/>
      <c r="C126" s="27"/>
      <c r="D126" s="28"/>
      <c r="E126" s="110" t="s">
        <v>149</v>
      </c>
      <c r="F126" s="108">
        <v>7</v>
      </c>
      <c r="G126" s="38">
        <f t="shared" ref="G126:G130" si="64">IF(F126=0,"",0)</f>
        <v>0</v>
      </c>
      <c r="H126" s="31">
        <f t="shared" ref="H126:H130" si="65">IF(F126=0,"",F126*(1+G126))</f>
        <v>7</v>
      </c>
      <c r="I126" s="109" t="s">
        <v>118</v>
      </c>
      <c r="J126" s="33">
        <v>478</v>
      </c>
      <c r="K126" s="33">
        <v>160</v>
      </c>
      <c r="L126" s="34">
        <f t="shared" si="61"/>
        <v>3346</v>
      </c>
      <c r="M126" s="34">
        <f t="shared" si="62"/>
        <v>1120</v>
      </c>
      <c r="N126" s="34">
        <f t="shared" si="63"/>
        <v>4466</v>
      </c>
      <c r="O126" s="37"/>
      <c r="P126" s="3"/>
    </row>
    <row r="127" spans="1:16" s="4" customFormat="1" ht="31.5" x14ac:dyDescent="0.25">
      <c r="A127" s="36">
        <f>IF(I127&lt;&gt;"",1+MAX($A$40:A126),"")</f>
        <v>61</v>
      </c>
      <c r="B127" s="27"/>
      <c r="C127" s="27"/>
      <c r="D127" s="28"/>
      <c r="E127" s="110" t="s">
        <v>150</v>
      </c>
      <c r="F127" s="108">
        <v>2</v>
      </c>
      <c r="G127" s="38">
        <f t="shared" si="64"/>
        <v>0</v>
      </c>
      <c r="H127" s="31">
        <f t="shared" si="65"/>
        <v>2</v>
      </c>
      <c r="I127" s="109" t="s">
        <v>118</v>
      </c>
      <c r="J127" s="33">
        <v>430</v>
      </c>
      <c r="K127" s="33">
        <v>142</v>
      </c>
      <c r="L127" s="34">
        <f t="shared" si="61"/>
        <v>860</v>
      </c>
      <c r="M127" s="34">
        <f t="shared" si="62"/>
        <v>284</v>
      </c>
      <c r="N127" s="34">
        <f t="shared" si="63"/>
        <v>1144</v>
      </c>
      <c r="O127" s="37"/>
      <c r="P127" s="3"/>
    </row>
    <row r="128" spans="1:16" s="4" customFormat="1" ht="31.5" x14ac:dyDescent="0.25">
      <c r="A128" s="36">
        <f>IF(I128&lt;&gt;"",1+MAX($A$40:A127),"")</f>
        <v>62</v>
      </c>
      <c r="B128" s="27"/>
      <c r="C128" s="27"/>
      <c r="D128" s="28"/>
      <c r="E128" s="110" t="s">
        <v>150</v>
      </c>
      <c r="F128" s="108">
        <v>1</v>
      </c>
      <c r="G128" s="38">
        <f t="shared" si="64"/>
        <v>0</v>
      </c>
      <c r="H128" s="31">
        <f t="shared" si="65"/>
        <v>1</v>
      </c>
      <c r="I128" s="109" t="s">
        <v>118</v>
      </c>
      <c r="J128" s="33">
        <v>430</v>
      </c>
      <c r="K128" s="33">
        <v>142</v>
      </c>
      <c r="L128" s="34">
        <f t="shared" si="61"/>
        <v>430</v>
      </c>
      <c r="M128" s="34">
        <f t="shared" si="62"/>
        <v>142</v>
      </c>
      <c r="N128" s="34">
        <f t="shared" si="63"/>
        <v>572</v>
      </c>
      <c r="O128" s="37"/>
      <c r="P128" s="3"/>
    </row>
    <row r="129" spans="1:16" s="4" customFormat="1" ht="31.5" x14ac:dyDescent="0.25">
      <c r="A129" s="36">
        <f>IF(I129&lt;&gt;"",1+MAX($A$40:A128),"")</f>
        <v>63</v>
      </c>
      <c r="B129" s="27"/>
      <c r="C129" s="27"/>
      <c r="D129" s="28"/>
      <c r="E129" s="110" t="s">
        <v>150</v>
      </c>
      <c r="F129" s="108">
        <v>1</v>
      </c>
      <c r="G129" s="38">
        <f t="shared" si="64"/>
        <v>0</v>
      </c>
      <c r="H129" s="31">
        <f t="shared" si="65"/>
        <v>1</v>
      </c>
      <c r="I129" s="109" t="s">
        <v>118</v>
      </c>
      <c r="J129" s="33">
        <v>430</v>
      </c>
      <c r="K129" s="33">
        <v>142</v>
      </c>
      <c r="L129" s="34">
        <f t="shared" si="61"/>
        <v>430</v>
      </c>
      <c r="M129" s="34">
        <f t="shared" si="62"/>
        <v>142</v>
      </c>
      <c r="N129" s="34">
        <f t="shared" si="63"/>
        <v>572</v>
      </c>
      <c r="O129" s="37"/>
      <c r="P129" s="3"/>
    </row>
    <row r="130" spans="1:16" s="4" customFormat="1" ht="31.5" x14ac:dyDescent="0.25">
      <c r="A130" s="36">
        <f>IF(I130&lt;&gt;"",1+MAX($A$40:A129),"")</f>
        <v>64</v>
      </c>
      <c r="B130" s="27"/>
      <c r="C130" s="27"/>
      <c r="D130" s="28"/>
      <c r="E130" s="110" t="s">
        <v>151</v>
      </c>
      <c r="F130" s="108">
        <v>1</v>
      </c>
      <c r="G130" s="38">
        <f t="shared" si="64"/>
        <v>0</v>
      </c>
      <c r="H130" s="31">
        <f t="shared" si="65"/>
        <v>1</v>
      </c>
      <c r="I130" s="109" t="s">
        <v>118</v>
      </c>
      <c r="J130" s="33">
        <v>430</v>
      </c>
      <c r="K130" s="33">
        <v>142</v>
      </c>
      <c r="L130" s="34">
        <f t="shared" si="61"/>
        <v>430</v>
      </c>
      <c r="M130" s="34">
        <f t="shared" si="62"/>
        <v>142</v>
      </c>
      <c r="N130" s="34">
        <f t="shared" si="63"/>
        <v>572</v>
      </c>
      <c r="O130" s="37"/>
      <c r="P130" s="3"/>
    </row>
    <row r="131" spans="1:16" s="4" customFormat="1" x14ac:dyDescent="0.2">
      <c r="A131" s="36" t="str">
        <f>IF(I131&lt;&gt;"",1+MAX($A$40:A130),"")</f>
        <v/>
      </c>
      <c r="B131" s="27"/>
      <c r="C131" s="27"/>
      <c r="D131" s="28"/>
      <c r="E131" s="98" t="s">
        <v>152</v>
      </c>
      <c r="F131" s="108"/>
      <c r="G131" s="108"/>
      <c r="H131" s="108"/>
      <c r="I131" s="109"/>
      <c r="J131" s="33"/>
      <c r="K131" s="33"/>
      <c r="L131" s="34" t="str">
        <f t="shared" ref="L131:L140" si="66">IF(F131=0,"",J131*H131)</f>
        <v/>
      </c>
      <c r="M131" s="34" t="str">
        <f t="shared" ref="M131:M140" si="67">IF(F131=0,"",K131*H131)</f>
        <v/>
      </c>
      <c r="N131" s="34"/>
      <c r="O131" s="37"/>
      <c r="P131" s="3"/>
    </row>
    <row r="132" spans="1:16" s="4" customFormat="1" x14ac:dyDescent="0.25">
      <c r="A132" s="36">
        <f>IF(I132&lt;&gt;"",1+MAX($A$40:A131),"")</f>
        <v>65</v>
      </c>
      <c r="B132" s="27"/>
      <c r="C132" s="27"/>
      <c r="D132" s="28"/>
      <c r="E132" s="111" t="s">
        <v>153</v>
      </c>
      <c r="F132" s="108">
        <v>1</v>
      </c>
      <c r="G132" s="38">
        <f t="shared" ref="G132:G138" si="68">IF(F132=0,"",0)</f>
        <v>0</v>
      </c>
      <c r="H132" s="31">
        <f t="shared" ref="H132:H138" si="69">IF(F132=0,"",F132*(1+G132))</f>
        <v>1</v>
      </c>
      <c r="I132" s="109" t="s">
        <v>118</v>
      </c>
      <c r="J132" s="33">
        <v>2210</v>
      </c>
      <c r="K132" s="33">
        <v>852</v>
      </c>
      <c r="L132" s="34">
        <f t="shared" si="66"/>
        <v>2210</v>
      </c>
      <c r="M132" s="34">
        <f t="shared" si="67"/>
        <v>852</v>
      </c>
      <c r="N132" s="34">
        <f t="shared" ref="N132:N138" si="70">IF(F132=0,"",L132+M132)</f>
        <v>3062</v>
      </c>
      <c r="O132" s="37"/>
      <c r="P132" s="3"/>
    </row>
    <row r="133" spans="1:16" s="4" customFormat="1" x14ac:dyDescent="0.25">
      <c r="A133" s="36">
        <f>IF(I133&lt;&gt;"",1+MAX($A$40:A132),"")</f>
        <v>66</v>
      </c>
      <c r="B133" s="27"/>
      <c r="C133" s="27"/>
      <c r="D133" s="28"/>
      <c r="E133" s="111" t="s">
        <v>154</v>
      </c>
      <c r="F133" s="108">
        <v>2</v>
      </c>
      <c r="G133" s="38">
        <f t="shared" si="68"/>
        <v>0</v>
      </c>
      <c r="H133" s="31">
        <f t="shared" si="69"/>
        <v>2</v>
      </c>
      <c r="I133" s="109" t="s">
        <v>118</v>
      </c>
      <c r="J133" s="33">
        <v>818</v>
      </c>
      <c r="K133" s="33">
        <v>320</v>
      </c>
      <c r="L133" s="34">
        <f t="shared" si="66"/>
        <v>1636</v>
      </c>
      <c r="M133" s="34">
        <f t="shared" si="67"/>
        <v>640</v>
      </c>
      <c r="N133" s="34">
        <f t="shared" si="70"/>
        <v>2276</v>
      </c>
      <c r="O133" s="37"/>
      <c r="P133" s="3"/>
    </row>
    <row r="134" spans="1:16" s="4" customFormat="1" x14ac:dyDescent="0.25">
      <c r="A134" s="36">
        <f>IF(I134&lt;&gt;"",1+MAX($A$40:A133),"")</f>
        <v>67</v>
      </c>
      <c r="B134" s="27"/>
      <c r="C134" s="27"/>
      <c r="D134" s="28"/>
      <c r="E134" s="111" t="s">
        <v>155</v>
      </c>
      <c r="F134" s="108">
        <v>2</v>
      </c>
      <c r="G134" s="38">
        <f t="shared" si="68"/>
        <v>0</v>
      </c>
      <c r="H134" s="31">
        <f t="shared" si="69"/>
        <v>2</v>
      </c>
      <c r="I134" s="109" t="s">
        <v>118</v>
      </c>
      <c r="J134" s="33">
        <v>780</v>
      </c>
      <c r="K134" s="33">
        <v>295</v>
      </c>
      <c r="L134" s="34">
        <f t="shared" si="66"/>
        <v>1560</v>
      </c>
      <c r="M134" s="34">
        <f t="shared" si="67"/>
        <v>590</v>
      </c>
      <c r="N134" s="34">
        <f t="shared" si="70"/>
        <v>2150</v>
      </c>
      <c r="O134" s="37"/>
      <c r="P134" s="3"/>
    </row>
    <row r="135" spans="1:16" s="4" customFormat="1" x14ac:dyDescent="0.25">
      <c r="A135" s="36">
        <f>IF(I135&lt;&gt;"",1+MAX($A$40:A134),"")</f>
        <v>68</v>
      </c>
      <c r="B135" s="27"/>
      <c r="C135" s="27"/>
      <c r="D135" s="28"/>
      <c r="E135" s="111" t="s">
        <v>156</v>
      </c>
      <c r="F135" s="108">
        <v>9</v>
      </c>
      <c r="G135" s="38">
        <f t="shared" si="68"/>
        <v>0</v>
      </c>
      <c r="H135" s="31">
        <f t="shared" si="69"/>
        <v>9</v>
      </c>
      <c r="I135" s="109" t="s">
        <v>118</v>
      </c>
      <c r="J135" s="33">
        <v>796</v>
      </c>
      <c r="K135" s="33">
        <v>306</v>
      </c>
      <c r="L135" s="34">
        <f t="shared" si="66"/>
        <v>7164</v>
      </c>
      <c r="M135" s="34">
        <f t="shared" si="67"/>
        <v>2754</v>
      </c>
      <c r="N135" s="34">
        <f t="shared" si="70"/>
        <v>9918</v>
      </c>
      <c r="O135" s="37"/>
      <c r="P135" s="3"/>
    </row>
    <row r="136" spans="1:16" s="4" customFormat="1" x14ac:dyDescent="0.25">
      <c r="A136" s="36">
        <f>IF(I136&lt;&gt;"",1+MAX($A$40:A135),"")</f>
        <v>69</v>
      </c>
      <c r="B136" s="27"/>
      <c r="C136" s="27"/>
      <c r="D136" s="28"/>
      <c r="E136" s="111" t="s">
        <v>157</v>
      </c>
      <c r="F136" s="108">
        <v>1</v>
      </c>
      <c r="G136" s="38">
        <f t="shared" si="68"/>
        <v>0</v>
      </c>
      <c r="H136" s="31">
        <f t="shared" si="69"/>
        <v>1</v>
      </c>
      <c r="I136" s="109" t="s">
        <v>118</v>
      </c>
      <c r="J136" s="33">
        <v>922</v>
      </c>
      <c r="K136" s="33">
        <v>390</v>
      </c>
      <c r="L136" s="34">
        <f t="shared" si="66"/>
        <v>922</v>
      </c>
      <c r="M136" s="34">
        <f t="shared" si="67"/>
        <v>390</v>
      </c>
      <c r="N136" s="34">
        <f t="shared" si="70"/>
        <v>1312</v>
      </c>
      <c r="O136" s="37"/>
      <c r="P136" s="3"/>
    </row>
    <row r="137" spans="1:16" s="4" customFormat="1" x14ac:dyDescent="0.25">
      <c r="A137" s="36">
        <f>IF(I137&lt;&gt;"",1+MAX($A$40:A136),"")</f>
        <v>70</v>
      </c>
      <c r="B137" s="27"/>
      <c r="C137" s="27"/>
      <c r="D137" s="28"/>
      <c r="E137" s="111" t="s">
        <v>158</v>
      </c>
      <c r="F137" s="108">
        <v>1</v>
      </c>
      <c r="G137" s="38">
        <f t="shared" si="68"/>
        <v>0</v>
      </c>
      <c r="H137" s="31">
        <f t="shared" si="69"/>
        <v>1</v>
      </c>
      <c r="I137" s="109" t="s">
        <v>118</v>
      </c>
      <c r="J137" s="33">
        <v>1420</v>
      </c>
      <c r="K137" s="33">
        <v>600</v>
      </c>
      <c r="L137" s="34">
        <f t="shared" si="66"/>
        <v>1420</v>
      </c>
      <c r="M137" s="34">
        <f t="shared" si="67"/>
        <v>600</v>
      </c>
      <c r="N137" s="34">
        <f t="shared" si="70"/>
        <v>2020</v>
      </c>
      <c r="O137" s="37"/>
      <c r="P137" s="3"/>
    </row>
    <row r="138" spans="1:16" s="4" customFormat="1" x14ac:dyDescent="0.25">
      <c r="A138" s="36">
        <f>IF(I138&lt;&gt;"",1+MAX($A$40:A137),"")</f>
        <v>71</v>
      </c>
      <c r="B138" s="27"/>
      <c r="C138" s="27"/>
      <c r="D138" s="28"/>
      <c r="E138" s="111" t="s">
        <v>159</v>
      </c>
      <c r="F138" s="108">
        <v>1</v>
      </c>
      <c r="G138" s="38">
        <f t="shared" si="68"/>
        <v>0</v>
      </c>
      <c r="H138" s="31">
        <f t="shared" si="69"/>
        <v>1</v>
      </c>
      <c r="I138" s="109" t="s">
        <v>118</v>
      </c>
      <c r="J138" s="33">
        <v>2210</v>
      </c>
      <c r="K138" s="33">
        <v>852</v>
      </c>
      <c r="L138" s="34">
        <f t="shared" si="66"/>
        <v>2210</v>
      </c>
      <c r="M138" s="34">
        <f t="shared" si="67"/>
        <v>852</v>
      </c>
      <c r="N138" s="34">
        <f t="shared" si="70"/>
        <v>3062</v>
      </c>
      <c r="O138" s="37"/>
      <c r="P138" s="3"/>
    </row>
    <row r="139" spans="1:16" s="4" customFormat="1" x14ac:dyDescent="0.2">
      <c r="A139" s="36" t="str">
        <f>IF(I139&lt;&gt;"",1+MAX($A$40:A138),"")</f>
        <v/>
      </c>
      <c r="B139" s="27"/>
      <c r="C139" s="27"/>
      <c r="D139" s="28"/>
      <c r="E139" s="98" t="s">
        <v>160</v>
      </c>
      <c r="F139" s="108"/>
      <c r="G139" s="108"/>
      <c r="H139" s="108"/>
      <c r="I139" s="109"/>
      <c r="J139" s="33"/>
      <c r="K139" s="33"/>
      <c r="L139" s="34" t="str">
        <f t="shared" si="66"/>
        <v/>
      </c>
      <c r="M139" s="34" t="str">
        <f t="shared" si="67"/>
        <v/>
      </c>
      <c r="N139" s="34"/>
      <c r="O139" s="37"/>
      <c r="P139" s="3"/>
    </row>
    <row r="140" spans="1:16" s="4" customFormat="1" x14ac:dyDescent="0.25">
      <c r="A140" s="36">
        <f>IF(I140&lt;&gt;"",1+MAX($A$40:A139),"")</f>
        <v>72</v>
      </c>
      <c r="B140" s="27"/>
      <c r="C140" s="27"/>
      <c r="D140" s="28"/>
      <c r="E140" s="111" t="s">
        <v>160</v>
      </c>
      <c r="F140" s="108">
        <v>17</v>
      </c>
      <c r="G140" s="38">
        <f t="shared" ref="G140" si="71">IF(F140=0,"",0)</f>
        <v>0</v>
      </c>
      <c r="H140" s="31">
        <f t="shared" ref="H140" si="72">IF(F140=0,"",F140*(1+G140))</f>
        <v>17</v>
      </c>
      <c r="I140" s="109" t="s">
        <v>118</v>
      </c>
      <c r="J140" s="33">
        <v>320</v>
      </c>
      <c r="K140" s="33">
        <v>100</v>
      </c>
      <c r="L140" s="34">
        <f t="shared" si="66"/>
        <v>5440</v>
      </c>
      <c r="M140" s="34">
        <f t="shared" si="67"/>
        <v>1700</v>
      </c>
      <c r="N140" s="34">
        <f t="shared" ref="N140" si="73">IF(F140=0,"",L140+M140)</f>
        <v>7140</v>
      </c>
      <c r="O140" s="37"/>
      <c r="P140" s="3"/>
    </row>
    <row r="141" spans="1:16" s="4" customFormat="1" ht="18" customHeight="1" x14ac:dyDescent="0.2">
      <c r="A141" s="59" t="str">
        <f>IF(I141&lt;&gt;"",1+MAX($A$40:A140),"")</f>
        <v/>
      </c>
      <c r="B141" s="60"/>
      <c r="C141" s="60"/>
      <c r="D141" s="61" t="s">
        <v>33</v>
      </c>
      <c r="E141" s="62" t="s">
        <v>32</v>
      </c>
      <c r="F141" s="60"/>
      <c r="G141" s="67"/>
      <c r="H141" s="68"/>
      <c r="I141" s="60"/>
      <c r="J141" s="65"/>
      <c r="K141" s="65"/>
      <c r="L141" s="65"/>
      <c r="M141" s="65"/>
      <c r="N141" s="69"/>
      <c r="O141" s="66">
        <f>SUM(N142:N220)</f>
        <v>126427.34886676693</v>
      </c>
      <c r="P141" s="3"/>
    </row>
    <row r="142" spans="1:16" s="4" customFormat="1" x14ac:dyDescent="0.2">
      <c r="A142" s="36" t="str">
        <f>IF(I142&lt;&gt;"",1+MAX($A$40:A141),"")</f>
        <v/>
      </c>
      <c r="B142" s="27"/>
      <c r="C142" s="27"/>
      <c r="D142" s="28"/>
      <c r="E142" s="98" t="s">
        <v>161</v>
      </c>
      <c r="F142" s="108"/>
      <c r="G142" s="108"/>
      <c r="H142" s="108"/>
      <c r="I142" s="109"/>
      <c r="J142" s="33"/>
      <c r="K142" s="33"/>
      <c r="L142" s="34" t="str">
        <f t="shared" ref="L142:L148" si="74">IF(F142=0,"",J142*H142)</f>
        <v/>
      </c>
      <c r="M142" s="34" t="str">
        <f t="shared" ref="M142:M148" si="75">IF(F142=0,"",K142*H142)</f>
        <v/>
      </c>
      <c r="N142" s="34" t="str">
        <f t="shared" ref="N142:N148" si="76">IF(F142=0,"",L142+M142)</f>
        <v/>
      </c>
      <c r="O142" s="37"/>
      <c r="P142" s="3"/>
    </row>
    <row r="143" spans="1:16" s="4" customFormat="1" x14ac:dyDescent="0.25">
      <c r="A143" s="36" t="str">
        <f>IF(I143&lt;&gt;"",1+MAX($A$40:A142),"")</f>
        <v/>
      </c>
      <c r="B143" s="27"/>
      <c r="C143" s="27"/>
      <c r="D143" s="28"/>
      <c r="E143" s="113" t="s">
        <v>162</v>
      </c>
      <c r="F143" s="108"/>
      <c r="G143" s="108"/>
      <c r="H143" s="108"/>
      <c r="I143" s="109"/>
      <c r="J143" s="33"/>
      <c r="K143" s="33"/>
      <c r="L143" s="34" t="str">
        <f t="shared" si="74"/>
        <v/>
      </c>
      <c r="M143" s="34" t="str">
        <f t="shared" si="75"/>
        <v/>
      </c>
      <c r="N143" s="34" t="str">
        <f t="shared" si="76"/>
        <v/>
      </c>
      <c r="O143" s="37"/>
      <c r="P143" s="3"/>
    </row>
    <row r="144" spans="1:16" s="4" customFormat="1" x14ac:dyDescent="0.25">
      <c r="A144" s="36">
        <f>IF(I144&lt;&gt;"",1+MAX($A$40:A143),"")</f>
        <v>73</v>
      </c>
      <c r="B144" s="27"/>
      <c r="C144" s="27"/>
      <c r="D144" s="28"/>
      <c r="E144" s="111" t="s">
        <v>163</v>
      </c>
      <c r="F144" s="112">
        <v>620.61</v>
      </c>
      <c r="G144" s="38">
        <v>0.1</v>
      </c>
      <c r="H144" s="31">
        <f t="shared" ref="H144:H148" si="77">IF(F144=0,"",F144*(1+G144))</f>
        <v>682.67100000000005</v>
      </c>
      <c r="I144" s="109" t="s">
        <v>87</v>
      </c>
      <c r="J144" s="33">
        <v>1.89</v>
      </c>
      <c r="K144" s="33">
        <v>1.86</v>
      </c>
      <c r="L144" s="34">
        <f t="shared" si="74"/>
        <v>1290.24819</v>
      </c>
      <c r="M144" s="34">
        <f t="shared" si="75"/>
        <v>1269.7680600000001</v>
      </c>
      <c r="N144" s="34">
        <f t="shared" si="76"/>
        <v>2560.0162500000001</v>
      </c>
      <c r="O144" s="37"/>
      <c r="P144" s="3"/>
    </row>
    <row r="145" spans="1:16" s="4" customFormat="1" x14ac:dyDescent="0.25">
      <c r="A145" s="36">
        <f>IF(I145&lt;&gt;"",1+MAX($A$40:A144),"")</f>
        <v>74</v>
      </c>
      <c r="B145" s="27"/>
      <c r="C145" s="27"/>
      <c r="D145" s="28"/>
      <c r="E145" s="111" t="s">
        <v>164</v>
      </c>
      <c r="F145" s="112">
        <v>1556.4135338345864</v>
      </c>
      <c r="G145" s="38">
        <v>0.1</v>
      </c>
      <c r="H145" s="31">
        <f t="shared" si="77"/>
        <v>1712.0548872180452</v>
      </c>
      <c r="I145" s="109" t="s">
        <v>87</v>
      </c>
      <c r="J145" s="33">
        <v>1.3</v>
      </c>
      <c r="K145" s="33">
        <v>1.27</v>
      </c>
      <c r="L145" s="34">
        <f t="shared" si="74"/>
        <v>2225.6713533834591</v>
      </c>
      <c r="M145" s="34">
        <f t="shared" si="75"/>
        <v>2174.3097067669173</v>
      </c>
      <c r="N145" s="34">
        <f t="shared" si="76"/>
        <v>4399.9810601503759</v>
      </c>
      <c r="O145" s="37"/>
      <c r="P145" s="3"/>
    </row>
    <row r="146" spans="1:16" s="4" customFormat="1" x14ac:dyDescent="0.25">
      <c r="A146" s="36">
        <f>IF(I146&lt;&gt;"",1+MAX($A$40:A145),"")</f>
        <v>75</v>
      </c>
      <c r="B146" s="27"/>
      <c r="C146" s="27"/>
      <c r="D146" s="28"/>
      <c r="E146" s="111" t="s">
        <v>165</v>
      </c>
      <c r="F146" s="112">
        <v>88</v>
      </c>
      <c r="G146" s="38">
        <v>0.1</v>
      </c>
      <c r="H146" s="31">
        <f t="shared" si="77"/>
        <v>96.800000000000011</v>
      </c>
      <c r="I146" s="109" t="s">
        <v>166</v>
      </c>
      <c r="J146" s="33">
        <f>0.8*40</f>
        <v>32</v>
      </c>
      <c r="K146" s="33">
        <f>1.77*40</f>
        <v>70.8</v>
      </c>
      <c r="L146" s="34">
        <f t="shared" si="74"/>
        <v>3097.6000000000004</v>
      </c>
      <c r="M146" s="34">
        <f t="shared" si="75"/>
        <v>6853.4400000000005</v>
      </c>
      <c r="N146" s="34">
        <f t="shared" si="76"/>
        <v>9951.0400000000009</v>
      </c>
      <c r="O146" s="37"/>
      <c r="P146" s="3"/>
    </row>
    <row r="147" spans="1:16" s="4" customFormat="1" x14ac:dyDescent="0.25">
      <c r="A147" s="36">
        <f>IF(I147&lt;&gt;"",1+MAX($A$40:A146),"")</f>
        <v>76</v>
      </c>
      <c r="B147" s="27"/>
      <c r="C147" s="27"/>
      <c r="D147" s="28"/>
      <c r="E147" s="111" t="s">
        <v>167</v>
      </c>
      <c r="F147" s="112">
        <v>15</v>
      </c>
      <c r="G147" s="38">
        <v>0.1</v>
      </c>
      <c r="H147" s="31">
        <f t="shared" si="77"/>
        <v>16.5</v>
      </c>
      <c r="I147" s="109" t="s">
        <v>166</v>
      </c>
      <c r="J147" s="33">
        <f>0.83*40</f>
        <v>33.199999999999996</v>
      </c>
      <c r="K147" s="33">
        <f>1.8*40</f>
        <v>72</v>
      </c>
      <c r="L147" s="34">
        <f t="shared" si="74"/>
        <v>547.79999999999995</v>
      </c>
      <c r="M147" s="34">
        <f t="shared" si="75"/>
        <v>1188</v>
      </c>
      <c r="N147" s="34">
        <f t="shared" si="76"/>
        <v>1735.8</v>
      </c>
      <c r="O147" s="37"/>
      <c r="P147" s="3"/>
    </row>
    <row r="148" spans="1:16" s="4" customFormat="1" x14ac:dyDescent="0.25">
      <c r="A148" s="36">
        <f>IF(I148&lt;&gt;"",1+MAX($A$40:A147),"")</f>
        <v>77</v>
      </c>
      <c r="B148" s="27"/>
      <c r="C148" s="27"/>
      <c r="D148" s="28"/>
      <c r="E148" s="111" t="s">
        <v>168</v>
      </c>
      <c r="F148" s="112">
        <v>827.48</v>
      </c>
      <c r="G148" s="38">
        <v>0.1</v>
      </c>
      <c r="H148" s="31">
        <f t="shared" si="77"/>
        <v>910.22800000000007</v>
      </c>
      <c r="I148" s="109" t="s">
        <v>87</v>
      </c>
      <c r="J148" s="33">
        <v>0.19</v>
      </c>
      <c r="K148" s="33">
        <v>0.57999999999999996</v>
      </c>
      <c r="L148" s="34">
        <f t="shared" si="74"/>
        <v>172.94332000000003</v>
      </c>
      <c r="M148" s="34">
        <f t="shared" si="75"/>
        <v>527.93223999999998</v>
      </c>
      <c r="N148" s="34">
        <f t="shared" si="76"/>
        <v>700.87555999999995</v>
      </c>
      <c r="O148" s="37"/>
      <c r="P148" s="3"/>
    </row>
    <row r="149" spans="1:16" s="4" customFormat="1" x14ac:dyDescent="0.25">
      <c r="A149" s="36" t="str">
        <f>IF(I149&lt;&gt;"",1+MAX($A$40:A148),"")</f>
        <v/>
      </c>
      <c r="B149" s="27"/>
      <c r="C149" s="27"/>
      <c r="D149" s="28"/>
      <c r="E149" s="113" t="s">
        <v>280</v>
      </c>
      <c r="F149" s="112"/>
      <c r="G149" s="108"/>
      <c r="H149" s="108"/>
      <c r="I149" s="109"/>
      <c r="J149" s="33"/>
      <c r="K149" s="33"/>
      <c r="L149" s="34" t="str">
        <f t="shared" ref="L149:L208" si="78">IF(F149=0,"",J149*H149)</f>
        <v/>
      </c>
      <c r="M149" s="34" t="str">
        <f t="shared" ref="M149:M208" si="79">IF(F149=0,"",K149*H149)</f>
        <v/>
      </c>
      <c r="N149" s="34" t="str">
        <f t="shared" ref="N149:N208" si="80">IF(F149=0,"",L149+M149)</f>
        <v/>
      </c>
      <c r="O149" s="37"/>
      <c r="P149" s="3"/>
    </row>
    <row r="150" spans="1:16" s="4" customFormat="1" x14ac:dyDescent="0.25">
      <c r="A150" s="36">
        <f>IF(I150&lt;&gt;"",1+MAX($A$40:A149),"")</f>
        <v>78</v>
      </c>
      <c r="B150" s="27"/>
      <c r="C150" s="27"/>
      <c r="D150" s="28"/>
      <c r="E150" s="111" t="s">
        <v>169</v>
      </c>
      <c r="F150" s="112">
        <v>54.480000000000004</v>
      </c>
      <c r="G150" s="38">
        <v>0.1</v>
      </c>
      <c r="H150" s="31">
        <f t="shared" ref="H150:H154" si="81">IF(F150=0,"",F150*(1+G150))</f>
        <v>59.928000000000011</v>
      </c>
      <c r="I150" s="109" t="s">
        <v>87</v>
      </c>
      <c r="J150" s="33">
        <v>2.2200000000000002</v>
      </c>
      <c r="K150" s="33">
        <v>2.19</v>
      </c>
      <c r="L150" s="34">
        <f t="shared" si="78"/>
        <v>133.04016000000004</v>
      </c>
      <c r="M150" s="34">
        <f t="shared" si="79"/>
        <v>131.24232000000003</v>
      </c>
      <c r="N150" s="34">
        <f t="shared" si="80"/>
        <v>264.28248000000008</v>
      </c>
      <c r="O150" s="37"/>
      <c r="P150" s="3"/>
    </row>
    <row r="151" spans="1:16" s="4" customFormat="1" x14ac:dyDescent="0.25">
      <c r="A151" s="36">
        <f>IF(I151&lt;&gt;"",1+MAX($A$40:A150),"")</f>
        <v>79</v>
      </c>
      <c r="B151" s="27"/>
      <c r="C151" s="27"/>
      <c r="D151" s="28"/>
      <c r="E151" s="111" t="s">
        <v>170</v>
      </c>
      <c r="F151" s="112">
        <v>137.54135338345864</v>
      </c>
      <c r="G151" s="38">
        <v>0.1</v>
      </c>
      <c r="H151" s="31">
        <f t="shared" si="81"/>
        <v>151.29548872180453</v>
      </c>
      <c r="I151" s="109" t="s">
        <v>87</v>
      </c>
      <c r="J151" s="33">
        <v>1.45</v>
      </c>
      <c r="K151" s="33">
        <v>1.42</v>
      </c>
      <c r="L151" s="34">
        <f t="shared" si="78"/>
        <v>219.37845864661656</v>
      </c>
      <c r="M151" s="34">
        <f t="shared" si="79"/>
        <v>214.83959398496242</v>
      </c>
      <c r="N151" s="34">
        <f t="shared" si="80"/>
        <v>434.21805263157898</v>
      </c>
      <c r="O151" s="37"/>
      <c r="P151" s="3"/>
    </row>
    <row r="152" spans="1:16" s="4" customFormat="1" x14ac:dyDescent="0.25">
      <c r="A152" s="36">
        <f>IF(I152&lt;&gt;"",1+MAX($A$40:A151),"")</f>
        <v>80</v>
      </c>
      <c r="B152" s="27"/>
      <c r="C152" s="27"/>
      <c r="D152" s="28"/>
      <c r="E152" s="111" t="s">
        <v>171</v>
      </c>
      <c r="F152" s="112">
        <v>7</v>
      </c>
      <c r="G152" s="38">
        <v>0.1</v>
      </c>
      <c r="H152" s="31">
        <f t="shared" si="81"/>
        <v>7.7000000000000011</v>
      </c>
      <c r="I152" s="109" t="s">
        <v>166</v>
      </c>
      <c r="J152" s="33">
        <f>0.8*40</f>
        <v>32</v>
      </c>
      <c r="K152" s="33">
        <f>1.77*40</f>
        <v>70.8</v>
      </c>
      <c r="L152" s="34">
        <f t="shared" si="78"/>
        <v>246.40000000000003</v>
      </c>
      <c r="M152" s="34">
        <f t="shared" si="79"/>
        <v>545.16000000000008</v>
      </c>
      <c r="N152" s="34">
        <f t="shared" si="80"/>
        <v>791.56000000000017</v>
      </c>
      <c r="O152" s="37"/>
      <c r="P152" s="3"/>
    </row>
    <row r="153" spans="1:16" s="4" customFormat="1" x14ac:dyDescent="0.25">
      <c r="A153" s="36">
        <f>IF(I153&lt;&gt;"",1+MAX($A$40:A152),"")</f>
        <v>81</v>
      </c>
      <c r="B153" s="27"/>
      <c r="C153" s="27"/>
      <c r="D153" s="28"/>
      <c r="E153" s="111" t="s">
        <v>172</v>
      </c>
      <c r="F153" s="112">
        <v>2</v>
      </c>
      <c r="G153" s="38">
        <v>0.1</v>
      </c>
      <c r="H153" s="31">
        <f t="shared" si="81"/>
        <v>2.2000000000000002</v>
      </c>
      <c r="I153" s="109" t="s">
        <v>166</v>
      </c>
      <c r="J153" s="33">
        <f>0.83*40</f>
        <v>33.199999999999996</v>
      </c>
      <c r="K153" s="33">
        <f>1.8*40</f>
        <v>72</v>
      </c>
      <c r="L153" s="34">
        <f t="shared" si="78"/>
        <v>73.039999999999992</v>
      </c>
      <c r="M153" s="34">
        <f t="shared" si="79"/>
        <v>158.4</v>
      </c>
      <c r="N153" s="34">
        <f t="shared" si="80"/>
        <v>231.44</v>
      </c>
      <c r="O153" s="37"/>
      <c r="P153" s="3"/>
    </row>
    <row r="154" spans="1:16" s="4" customFormat="1" x14ac:dyDescent="0.25">
      <c r="A154" s="36">
        <f>IF(I154&lt;&gt;"",1+MAX($A$40:A153),"")</f>
        <v>82</v>
      </c>
      <c r="B154" s="27"/>
      <c r="C154" s="27"/>
      <c r="D154" s="28"/>
      <c r="E154" s="111" t="s">
        <v>168</v>
      </c>
      <c r="F154" s="112">
        <v>72.64</v>
      </c>
      <c r="G154" s="38">
        <v>0.1</v>
      </c>
      <c r="H154" s="31">
        <f t="shared" si="81"/>
        <v>79.904000000000011</v>
      </c>
      <c r="I154" s="109" t="s">
        <v>87</v>
      </c>
      <c r="J154" s="33">
        <v>0.19</v>
      </c>
      <c r="K154" s="33">
        <v>0.57999999999999996</v>
      </c>
      <c r="L154" s="34">
        <f t="shared" si="78"/>
        <v>15.181760000000002</v>
      </c>
      <c r="M154" s="34">
        <f t="shared" si="79"/>
        <v>46.344320000000003</v>
      </c>
      <c r="N154" s="34">
        <f t="shared" si="80"/>
        <v>61.526080000000007</v>
      </c>
      <c r="O154" s="37"/>
      <c r="P154" s="3"/>
    </row>
    <row r="155" spans="1:16" s="4" customFormat="1" x14ac:dyDescent="0.25">
      <c r="A155" s="36" t="str">
        <f>IF(I155&lt;&gt;"",1+MAX($A$40:A154),"")</f>
        <v/>
      </c>
      <c r="B155" s="27"/>
      <c r="C155" s="27"/>
      <c r="D155" s="28"/>
      <c r="E155" s="113" t="s">
        <v>173</v>
      </c>
      <c r="F155" s="112"/>
      <c r="G155" s="108"/>
      <c r="H155" s="108"/>
      <c r="I155" s="109"/>
      <c r="J155" s="33"/>
      <c r="K155" s="33"/>
      <c r="L155" s="34" t="str">
        <f t="shared" si="78"/>
        <v/>
      </c>
      <c r="M155" s="34" t="str">
        <f t="shared" si="79"/>
        <v/>
      </c>
      <c r="N155" s="34" t="str">
        <f t="shared" si="80"/>
        <v/>
      </c>
      <c r="O155" s="37"/>
      <c r="P155" s="3"/>
    </row>
    <row r="156" spans="1:16" s="4" customFormat="1" x14ac:dyDescent="0.25">
      <c r="A156" s="36">
        <f>IF(I156&lt;&gt;"",1+MAX($A$40:A155),"")</f>
        <v>83</v>
      </c>
      <c r="B156" s="27"/>
      <c r="C156" s="27"/>
      <c r="D156" s="28"/>
      <c r="E156" s="111" t="s">
        <v>174</v>
      </c>
      <c r="F156" s="112">
        <v>57.06</v>
      </c>
      <c r="G156" s="38">
        <v>0.1</v>
      </c>
      <c r="H156" s="31">
        <f t="shared" ref="H156:H162" si="82">IF(F156=0,"",F156*(1+G156))</f>
        <v>62.766000000000005</v>
      </c>
      <c r="I156" s="109" t="s">
        <v>87</v>
      </c>
      <c r="J156" s="33">
        <v>1.89</v>
      </c>
      <c r="K156" s="33">
        <v>1.86</v>
      </c>
      <c r="L156" s="34">
        <f t="shared" si="78"/>
        <v>118.62774</v>
      </c>
      <c r="M156" s="34">
        <f t="shared" si="79"/>
        <v>116.74476000000001</v>
      </c>
      <c r="N156" s="34">
        <f t="shared" si="80"/>
        <v>235.3725</v>
      </c>
      <c r="O156" s="37"/>
      <c r="P156" s="3"/>
    </row>
    <row r="157" spans="1:16" s="4" customFormat="1" x14ac:dyDescent="0.25">
      <c r="A157" s="36">
        <f>IF(I157&lt;&gt;"",1+MAX($A$40:A156),"")</f>
        <v>84</v>
      </c>
      <c r="B157" s="27"/>
      <c r="C157" s="27"/>
      <c r="D157" s="28"/>
      <c r="E157" s="111" t="s">
        <v>175</v>
      </c>
      <c r="F157" s="112">
        <v>28.53</v>
      </c>
      <c r="G157" s="38">
        <v>0.1</v>
      </c>
      <c r="H157" s="31">
        <f t="shared" si="82"/>
        <v>31.383000000000003</v>
      </c>
      <c r="I157" s="109" t="s">
        <v>87</v>
      </c>
      <c r="J157" s="33">
        <v>1.93</v>
      </c>
      <c r="K157" s="33">
        <v>1.9</v>
      </c>
      <c r="L157" s="34">
        <f t="shared" si="78"/>
        <v>60.569190000000006</v>
      </c>
      <c r="M157" s="34">
        <f t="shared" si="79"/>
        <v>59.627700000000004</v>
      </c>
      <c r="N157" s="34">
        <f t="shared" si="80"/>
        <v>120.19689000000001</v>
      </c>
      <c r="O157" s="37"/>
      <c r="P157" s="3"/>
    </row>
    <row r="158" spans="1:16" s="4" customFormat="1" x14ac:dyDescent="0.25">
      <c r="A158" s="36">
        <f>IF(I158&lt;&gt;"",1+MAX($A$40:A157),"")</f>
        <v>85</v>
      </c>
      <c r="B158" s="27"/>
      <c r="C158" s="27"/>
      <c r="D158" s="28"/>
      <c r="E158" s="111" t="s">
        <v>164</v>
      </c>
      <c r="F158" s="112">
        <v>215.51127819548873</v>
      </c>
      <c r="G158" s="38">
        <v>0.1</v>
      </c>
      <c r="H158" s="31">
        <f t="shared" si="82"/>
        <v>237.06240601503762</v>
      </c>
      <c r="I158" s="109" t="s">
        <v>87</v>
      </c>
      <c r="J158" s="33">
        <v>1.3</v>
      </c>
      <c r="K158" s="33">
        <v>1.27</v>
      </c>
      <c r="L158" s="34">
        <f t="shared" si="78"/>
        <v>308.18112781954892</v>
      </c>
      <c r="M158" s="34">
        <f t="shared" si="79"/>
        <v>301.06925563909778</v>
      </c>
      <c r="N158" s="34">
        <f t="shared" si="80"/>
        <v>609.25038345864664</v>
      </c>
      <c r="O158" s="37"/>
      <c r="P158" s="3"/>
    </row>
    <row r="159" spans="1:16" s="4" customFormat="1" x14ac:dyDescent="0.25">
      <c r="A159" s="36">
        <f>IF(I159&lt;&gt;"",1+MAX($A$40:A158),"")</f>
        <v>86</v>
      </c>
      <c r="B159" s="27"/>
      <c r="C159" s="27"/>
      <c r="D159" s="28"/>
      <c r="E159" s="111" t="s">
        <v>176</v>
      </c>
      <c r="F159" s="112">
        <v>57.06</v>
      </c>
      <c r="G159" s="38">
        <v>0.1</v>
      </c>
      <c r="H159" s="31">
        <f t="shared" si="82"/>
        <v>62.766000000000005</v>
      </c>
      <c r="I159" s="109" t="s">
        <v>87</v>
      </c>
      <c r="J159" s="33">
        <v>3.6</v>
      </c>
      <c r="K159" s="33">
        <v>1.52</v>
      </c>
      <c r="L159" s="34">
        <f t="shared" si="78"/>
        <v>225.95760000000001</v>
      </c>
      <c r="M159" s="34">
        <f t="shared" si="79"/>
        <v>95.404320000000013</v>
      </c>
      <c r="N159" s="34">
        <f t="shared" si="80"/>
        <v>321.36192000000005</v>
      </c>
      <c r="O159" s="37"/>
      <c r="P159" s="3"/>
    </row>
    <row r="160" spans="1:16" s="4" customFormat="1" x14ac:dyDescent="0.25">
      <c r="A160" s="36">
        <f>IF(I160&lt;&gt;"",1+MAX($A$40:A159),"")</f>
        <v>87</v>
      </c>
      <c r="B160" s="27"/>
      <c r="C160" s="27"/>
      <c r="D160" s="28"/>
      <c r="E160" s="111" t="s">
        <v>177</v>
      </c>
      <c r="F160" s="112">
        <v>7</v>
      </c>
      <c r="G160" s="38">
        <v>0.1</v>
      </c>
      <c r="H160" s="31">
        <f t="shared" si="82"/>
        <v>7.7000000000000011</v>
      </c>
      <c r="I160" s="109" t="s">
        <v>166</v>
      </c>
      <c r="J160" s="33">
        <f>0.8*40</f>
        <v>32</v>
      </c>
      <c r="K160" s="33">
        <f>1.77*40</f>
        <v>70.8</v>
      </c>
      <c r="L160" s="34">
        <f t="shared" si="78"/>
        <v>246.40000000000003</v>
      </c>
      <c r="M160" s="34">
        <f t="shared" si="79"/>
        <v>545.16000000000008</v>
      </c>
      <c r="N160" s="34">
        <f t="shared" si="80"/>
        <v>791.56000000000017</v>
      </c>
      <c r="O160" s="37"/>
      <c r="P160" s="3"/>
    </row>
    <row r="161" spans="1:16" s="4" customFormat="1" x14ac:dyDescent="0.25">
      <c r="A161" s="36">
        <f>IF(I161&lt;&gt;"",1+MAX($A$40:A160),"")</f>
        <v>88</v>
      </c>
      <c r="B161" s="27"/>
      <c r="C161" s="27"/>
      <c r="D161" s="28"/>
      <c r="E161" s="111" t="s">
        <v>178</v>
      </c>
      <c r="F161" s="112">
        <v>7</v>
      </c>
      <c r="G161" s="38">
        <v>0.1</v>
      </c>
      <c r="H161" s="31">
        <f t="shared" si="82"/>
        <v>7.7000000000000011</v>
      </c>
      <c r="I161" s="109" t="s">
        <v>166</v>
      </c>
      <c r="J161" s="33">
        <f>0.82*40</f>
        <v>32.799999999999997</v>
      </c>
      <c r="K161" s="33">
        <f>1.79*40</f>
        <v>71.599999999999994</v>
      </c>
      <c r="L161" s="34">
        <f t="shared" si="78"/>
        <v>252.56</v>
      </c>
      <c r="M161" s="34">
        <f t="shared" si="79"/>
        <v>551.32000000000005</v>
      </c>
      <c r="N161" s="34">
        <f t="shared" si="80"/>
        <v>803.88000000000011</v>
      </c>
      <c r="O161" s="37"/>
      <c r="P161" s="3"/>
    </row>
    <row r="162" spans="1:16" s="4" customFormat="1" x14ac:dyDescent="0.25">
      <c r="A162" s="36">
        <f>IF(I162&lt;&gt;"",1+MAX($A$40:A161),"")</f>
        <v>89</v>
      </c>
      <c r="B162" s="27"/>
      <c r="C162" s="27"/>
      <c r="D162" s="28"/>
      <c r="E162" s="111" t="s">
        <v>168</v>
      </c>
      <c r="F162" s="112">
        <v>114.12</v>
      </c>
      <c r="G162" s="38">
        <v>0.1</v>
      </c>
      <c r="H162" s="31">
        <f t="shared" si="82"/>
        <v>125.53200000000001</v>
      </c>
      <c r="I162" s="109" t="s">
        <v>87</v>
      </c>
      <c r="J162" s="33">
        <v>0.19</v>
      </c>
      <c r="K162" s="33">
        <v>0.57999999999999996</v>
      </c>
      <c r="L162" s="34">
        <f t="shared" si="78"/>
        <v>23.851080000000003</v>
      </c>
      <c r="M162" s="34">
        <f t="shared" si="79"/>
        <v>72.80856</v>
      </c>
      <c r="N162" s="34">
        <f t="shared" si="80"/>
        <v>96.659639999999996</v>
      </c>
      <c r="O162" s="37"/>
      <c r="P162" s="3"/>
    </row>
    <row r="163" spans="1:16" s="4" customFormat="1" x14ac:dyDescent="0.25">
      <c r="A163" s="36" t="str">
        <f>IF(I163&lt;&gt;"",1+MAX($A$40:A162),"")</f>
        <v/>
      </c>
      <c r="B163" s="27"/>
      <c r="C163" s="27"/>
      <c r="D163" s="28"/>
      <c r="E163" s="113" t="s">
        <v>179</v>
      </c>
      <c r="F163" s="112"/>
      <c r="G163" s="108"/>
      <c r="H163" s="108"/>
      <c r="I163" s="109"/>
      <c r="J163" s="33"/>
      <c r="K163" s="33"/>
      <c r="L163" s="34" t="str">
        <f t="shared" si="78"/>
        <v/>
      </c>
      <c r="M163" s="34" t="str">
        <f t="shared" si="79"/>
        <v/>
      </c>
      <c r="N163" s="34" t="str">
        <f t="shared" si="80"/>
        <v/>
      </c>
      <c r="O163" s="37"/>
      <c r="P163" s="3"/>
    </row>
    <row r="164" spans="1:16" s="4" customFormat="1" x14ac:dyDescent="0.25">
      <c r="A164" s="36">
        <f>IF(I164&lt;&gt;"",1+MAX($A$40:A163),"")</f>
        <v>90</v>
      </c>
      <c r="B164" s="27"/>
      <c r="C164" s="27"/>
      <c r="D164" s="28"/>
      <c r="E164" s="111" t="s">
        <v>163</v>
      </c>
      <c r="F164" s="112">
        <v>18</v>
      </c>
      <c r="G164" s="38">
        <v>0.1</v>
      </c>
      <c r="H164" s="31">
        <f t="shared" ref="H164:H167" si="83">IF(F164=0,"",F164*(1+G164))</f>
        <v>19.8</v>
      </c>
      <c r="I164" s="109" t="s">
        <v>87</v>
      </c>
      <c r="J164" s="33">
        <v>1.89</v>
      </c>
      <c r="K164" s="33">
        <v>1.86</v>
      </c>
      <c r="L164" s="34">
        <f t="shared" si="78"/>
        <v>37.421999999999997</v>
      </c>
      <c r="M164" s="34">
        <f t="shared" si="79"/>
        <v>36.828000000000003</v>
      </c>
      <c r="N164" s="34">
        <f t="shared" si="80"/>
        <v>74.25</v>
      </c>
      <c r="O164" s="37"/>
      <c r="P164" s="3"/>
    </row>
    <row r="165" spans="1:16" s="4" customFormat="1" x14ac:dyDescent="0.25">
      <c r="A165" s="36">
        <f>IF(I165&lt;&gt;"",1+MAX($A$40:A164),"")</f>
        <v>91</v>
      </c>
      <c r="B165" s="27"/>
      <c r="C165" s="27"/>
      <c r="D165" s="28"/>
      <c r="E165" s="111" t="s">
        <v>164</v>
      </c>
      <c r="F165" s="112">
        <v>16.789473684210527</v>
      </c>
      <c r="G165" s="38">
        <v>0.1</v>
      </c>
      <c r="H165" s="31">
        <f t="shared" si="83"/>
        <v>18.46842105263158</v>
      </c>
      <c r="I165" s="109" t="s">
        <v>87</v>
      </c>
      <c r="J165" s="33">
        <v>1.3</v>
      </c>
      <c r="K165" s="33">
        <v>1.27</v>
      </c>
      <c r="L165" s="34">
        <f t="shared" si="78"/>
        <v>24.008947368421055</v>
      </c>
      <c r="M165" s="34">
        <f t="shared" si="79"/>
        <v>23.454894736842107</v>
      </c>
      <c r="N165" s="34">
        <f t="shared" si="80"/>
        <v>47.463842105263161</v>
      </c>
      <c r="O165" s="37"/>
      <c r="P165" s="3"/>
    </row>
    <row r="166" spans="1:16" s="4" customFormat="1" x14ac:dyDescent="0.25">
      <c r="A166" s="36">
        <f>IF(I166&lt;&gt;"",1+MAX($A$40:A165),"")</f>
        <v>92</v>
      </c>
      <c r="B166" s="27"/>
      <c r="C166" s="27"/>
      <c r="D166" s="28"/>
      <c r="E166" s="111" t="s">
        <v>180</v>
      </c>
      <c r="F166" s="112">
        <v>1.3</v>
      </c>
      <c r="G166" s="38">
        <v>0.1</v>
      </c>
      <c r="H166" s="31">
        <f t="shared" si="83"/>
        <v>1.4300000000000002</v>
      </c>
      <c r="I166" s="109" t="s">
        <v>166</v>
      </c>
      <c r="J166" s="33">
        <f>0.8*32</f>
        <v>25.6</v>
      </c>
      <c r="K166" s="33">
        <f>1.77*32</f>
        <v>56.64</v>
      </c>
      <c r="L166" s="34">
        <f t="shared" si="78"/>
        <v>36.608000000000004</v>
      </c>
      <c r="M166" s="34">
        <f t="shared" si="79"/>
        <v>80.995200000000011</v>
      </c>
      <c r="N166" s="34">
        <f t="shared" si="80"/>
        <v>117.60320000000002</v>
      </c>
      <c r="O166" s="37"/>
      <c r="P166" s="3"/>
    </row>
    <row r="167" spans="1:16" s="4" customFormat="1" x14ac:dyDescent="0.25">
      <c r="A167" s="36">
        <f>IF(I167&lt;&gt;"",1+MAX($A$40:A166),"")</f>
        <v>93</v>
      </c>
      <c r="B167" s="27"/>
      <c r="C167" s="27"/>
      <c r="D167" s="28"/>
      <c r="E167" s="111" t="s">
        <v>168</v>
      </c>
      <c r="F167" s="112">
        <v>24</v>
      </c>
      <c r="G167" s="38">
        <v>0.1</v>
      </c>
      <c r="H167" s="31">
        <f t="shared" si="83"/>
        <v>26.400000000000002</v>
      </c>
      <c r="I167" s="109" t="s">
        <v>87</v>
      </c>
      <c r="J167" s="33">
        <v>0.19</v>
      </c>
      <c r="K167" s="33">
        <v>0.57999999999999996</v>
      </c>
      <c r="L167" s="34">
        <f t="shared" si="78"/>
        <v>5.0160000000000009</v>
      </c>
      <c r="M167" s="34">
        <f t="shared" si="79"/>
        <v>15.311999999999999</v>
      </c>
      <c r="N167" s="34">
        <f t="shared" si="80"/>
        <v>20.327999999999999</v>
      </c>
      <c r="O167" s="37"/>
      <c r="P167" s="3"/>
    </row>
    <row r="168" spans="1:16" s="4" customFormat="1" x14ac:dyDescent="0.25">
      <c r="A168" s="36" t="str">
        <f>IF(I168&lt;&gt;"",1+MAX($A$40:A167),"")</f>
        <v/>
      </c>
      <c r="B168" s="27"/>
      <c r="C168" s="27"/>
      <c r="D168" s="28"/>
      <c r="E168" s="113" t="s">
        <v>181</v>
      </c>
      <c r="F168" s="112"/>
      <c r="G168" s="108"/>
      <c r="H168" s="108"/>
      <c r="I168" s="109"/>
      <c r="J168" s="33"/>
      <c r="K168" s="33"/>
      <c r="L168" s="34" t="str">
        <f t="shared" si="78"/>
        <v/>
      </c>
      <c r="M168" s="34" t="str">
        <f t="shared" si="79"/>
        <v/>
      </c>
      <c r="N168" s="34" t="str">
        <f t="shared" si="80"/>
        <v/>
      </c>
      <c r="O168" s="37"/>
      <c r="P168" s="3"/>
    </row>
    <row r="169" spans="1:16" s="4" customFormat="1" x14ac:dyDescent="0.25">
      <c r="A169" s="36">
        <f>IF(I169&lt;&gt;"",1+MAX($A$40:A168),"")</f>
        <v>94</v>
      </c>
      <c r="B169" s="27"/>
      <c r="C169" s="27"/>
      <c r="D169" s="28"/>
      <c r="E169" s="111" t="s">
        <v>182</v>
      </c>
      <c r="F169" s="112">
        <v>2192.2999999999997</v>
      </c>
      <c r="G169" s="38">
        <v>0.1</v>
      </c>
      <c r="H169" s="31">
        <f t="shared" ref="H169:H174" si="84">IF(F169=0,"",F169*(1+G169))</f>
        <v>2411.5299999999997</v>
      </c>
      <c r="I169" s="109" t="s">
        <v>93</v>
      </c>
      <c r="J169" s="33">
        <v>1.18</v>
      </c>
      <c r="K169" s="33">
        <v>1.05</v>
      </c>
      <c r="L169" s="34">
        <f t="shared" si="78"/>
        <v>2845.6053999999995</v>
      </c>
      <c r="M169" s="34">
        <f t="shared" si="79"/>
        <v>2532.1064999999999</v>
      </c>
      <c r="N169" s="34">
        <f t="shared" si="80"/>
        <v>5377.7118999999993</v>
      </c>
      <c r="O169" s="37"/>
      <c r="P169" s="3"/>
    </row>
    <row r="170" spans="1:16" s="4" customFormat="1" x14ac:dyDescent="0.25">
      <c r="A170" s="36">
        <f>IF(I170&lt;&gt;"",1+MAX($A$40:A169),"")</f>
        <v>95</v>
      </c>
      <c r="B170" s="27"/>
      <c r="C170" s="27"/>
      <c r="D170" s="28"/>
      <c r="E170" s="111" t="s">
        <v>183</v>
      </c>
      <c r="F170" s="112">
        <v>55</v>
      </c>
      <c r="G170" s="38">
        <v>0.1</v>
      </c>
      <c r="H170" s="31">
        <f t="shared" si="84"/>
        <v>60.500000000000007</v>
      </c>
      <c r="I170" s="109" t="s">
        <v>166</v>
      </c>
      <c r="J170" s="33">
        <f>0.8*40</f>
        <v>32</v>
      </c>
      <c r="K170" s="33">
        <f>1.77*40</f>
        <v>70.8</v>
      </c>
      <c r="L170" s="34">
        <f t="shared" si="78"/>
        <v>1936.0000000000002</v>
      </c>
      <c r="M170" s="34">
        <f t="shared" si="79"/>
        <v>4283.4000000000005</v>
      </c>
      <c r="N170" s="34">
        <f t="shared" si="80"/>
        <v>6219.4000000000005</v>
      </c>
      <c r="O170" s="37"/>
      <c r="P170" s="3"/>
    </row>
    <row r="171" spans="1:16" s="4" customFormat="1" x14ac:dyDescent="0.25">
      <c r="A171" s="36">
        <f>IF(I171&lt;&gt;"",1+MAX($A$40:A170),"")</f>
        <v>96</v>
      </c>
      <c r="B171" s="27"/>
      <c r="C171" s="27"/>
      <c r="D171" s="28"/>
      <c r="E171" s="111" t="s">
        <v>184</v>
      </c>
      <c r="F171" s="112">
        <v>219.23</v>
      </c>
      <c r="G171" s="38">
        <v>0.1</v>
      </c>
      <c r="H171" s="31">
        <f t="shared" si="84"/>
        <v>241.15300000000002</v>
      </c>
      <c r="I171" s="109" t="s">
        <v>87</v>
      </c>
      <c r="J171" s="33">
        <v>1.85</v>
      </c>
      <c r="K171" s="33">
        <v>1.66</v>
      </c>
      <c r="L171" s="34">
        <f t="shared" si="78"/>
        <v>446.13305000000008</v>
      </c>
      <c r="M171" s="34">
        <f t="shared" si="79"/>
        <v>400.31398000000002</v>
      </c>
      <c r="N171" s="34">
        <f t="shared" si="80"/>
        <v>846.44703000000004</v>
      </c>
      <c r="O171" s="37"/>
      <c r="P171" s="3"/>
    </row>
    <row r="172" spans="1:16" s="4" customFormat="1" x14ac:dyDescent="0.25">
      <c r="A172" s="36">
        <f>IF(I172&lt;&gt;"",1+MAX($A$40:A171),"")</f>
        <v>97</v>
      </c>
      <c r="B172" s="27"/>
      <c r="C172" s="27"/>
      <c r="D172" s="28"/>
      <c r="E172" s="111" t="s">
        <v>185</v>
      </c>
      <c r="F172" s="112">
        <v>2192.2999999999997</v>
      </c>
      <c r="G172" s="38">
        <v>0.1</v>
      </c>
      <c r="H172" s="31">
        <f t="shared" si="84"/>
        <v>2411.5299999999997</v>
      </c>
      <c r="I172" s="109" t="s">
        <v>93</v>
      </c>
      <c r="J172" s="33">
        <v>1.66</v>
      </c>
      <c r="K172" s="33">
        <v>0.7</v>
      </c>
      <c r="L172" s="34">
        <f t="shared" si="78"/>
        <v>4003.1397999999995</v>
      </c>
      <c r="M172" s="34">
        <f t="shared" si="79"/>
        <v>1688.0709999999997</v>
      </c>
      <c r="N172" s="34">
        <f t="shared" si="80"/>
        <v>5691.2107999999989</v>
      </c>
      <c r="O172" s="37"/>
      <c r="P172" s="3"/>
    </row>
    <row r="173" spans="1:16" s="4" customFormat="1" ht="31.5" x14ac:dyDescent="0.25">
      <c r="A173" s="36">
        <f>IF(I173&lt;&gt;"",1+MAX($A$40:A172),"")</f>
        <v>98</v>
      </c>
      <c r="B173" s="27"/>
      <c r="C173" s="27"/>
      <c r="D173" s="28"/>
      <c r="E173" s="110" t="s">
        <v>186</v>
      </c>
      <c r="F173" s="112">
        <v>2192.2999999999997</v>
      </c>
      <c r="G173" s="38">
        <v>0.1</v>
      </c>
      <c r="H173" s="31">
        <f t="shared" si="84"/>
        <v>2411.5299999999997</v>
      </c>
      <c r="I173" s="109" t="s">
        <v>93</v>
      </c>
      <c r="J173" s="33">
        <v>1.7</v>
      </c>
      <c r="K173" s="33">
        <v>0.75</v>
      </c>
      <c r="L173" s="34">
        <f t="shared" si="78"/>
        <v>4099.6009999999997</v>
      </c>
      <c r="M173" s="34">
        <f t="shared" si="79"/>
        <v>1808.6474999999998</v>
      </c>
      <c r="N173" s="34">
        <f t="shared" si="80"/>
        <v>5908.2484999999997</v>
      </c>
      <c r="O173" s="37"/>
      <c r="P173" s="3"/>
    </row>
    <row r="174" spans="1:16" s="4" customFormat="1" x14ac:dyDescent="0.25">
      <c r="A174" s="36">
        <f>IF(I174&lt;&gt;"",1+MAX($A$40:A173),"")</f>
        <v>99</v>
      </c>
      <c r="B174" s="27"/>
      <c r="C174" s="27"/>
      <c r="D174" s="28"/>
      <c r="E174" s="111" t="s">
        <v>168</v>
      </c>
      <c r="F174" s="112">
        <v>438.46</v>
      </c>
      <c r="G174" s="38">
        <v>0.1</v>
      </c>
      <c r="H174" s="31">
        <f t="shared" si="84"/>
        <v>482.30600000000004</v>
      </c>
      <c r="I174" s="109" t="s">
        <v>87</v>
      </c>
      <c r="J174" s="33">
        <v>0.19</v>
      </c>
      <c r="K174" s="33">
        <v>0.57999999999999996</v>
      </c>
      <c r="L174" s="34">
        <f t="shared" si="78"/>
        <v>91.638140000000007</v>
      </c>
      <c r="M174" s="34">
        <f t="shared" si="79"/>
        <v>279.73748000000001</v>
      </c>
      <c r="N174" s="34">
        <f t="shared" si="80"/>
        <v>371.37562000000003</v>
      </c>
      <c r="O174" s="37"/>
      <c r="P174" s="3"/>
    </row>
    <row r="175" spans="1:16" s="4" customFormat="1" x14ac:dyDescent="0.25">
      <c r="A175" s="36" t="str">
        <f>IF(I175&lt;&gt;"",1+MAX($A$40:A174),"")</f>
        <v/>
      </c>
      <c r="B175" s="27"/>
      <c r="C175" s="27"/>
      <c r="D175" s="28"/>
      <c r="E175" s="113" t="s">
        <v>187</v>
      </c>
      <c r="F175" s="108"/>
      <c r="G175" s="108"/>
      <c r="H175" s="108"/>
      <c r="I175" s="109"/>
      <c r="J175" s="33"/>
      <c r="K175" s="33"/>
      <c r="L175" s="34" t="str">
        <f t="shared" si="78"/>
        <v/>
      </c>
      <c r="M175" s="34" t="str">
        <f t="shared" si="79"/>
        <v/>
      </c>
      <c r="N175" s="34" t="str">
        <f t="shared" si="80"/>
        <v/>
      </c>
      <c r="O175" s="37"/>
      <c r="P175" s="3"/>
    </row>
    <row r="176" spans="1:16" s="4" customFormat="1" x14ac:dyDescent="0.25">
      <c r="A176" s="36">
        <f>IF(I176&lt;&gt;"",1+MAX($A$40:A175),"")</f>
        <v>100</v>
      </c>
      <c r="B176" s="27"/>
      <c r="C176" s="27"/>
      <c r="D176" s="28"/>
      <c r="E176" s="111" t="s">
        <v>169</v>
      </c>
      <c r="F176" s="108">
        <v>345</v>
      </c>
      <c r="G176" s="38">
        <v>0.1</v>
      </c>
      <c r="H176" s="31">
        <f t="shared" ref="H176:H182" si="85">IF(F176=0,"",F176*(1+G176))</f>
        <v>379.50000000000006</v>
      </c>
      <c r="I176" s="109" t="s">
        <v>87</v>
      </c>
      <c r="J176" s="33">
        <v>2.2200000000000002</v>
      </c>
      <c r="K176" s="33">
        <v>2.19</v>
      </c>
      <c r="L176" s="34">
        <f t="shared" si="78"/>
        <v>842.49000000000024</v>
      </c>
      <c r="M176" s="34">
        <f t="shared" si="79"/>
        <v>831.10500000000013</v>
      </c>
      <c r="N176" s="34">
        <f t="shared" si="80"/>
        <v>1673.5950000000003</v>
      </c>
      <c r="O176" s="37"/>
      <c r="P176" s="3"/>
    </row>
    <row r="177" spans="1:16" s="4" customFormat="1" x14ac:dyDescent="0.25">
      <c r="A177" s="36">
        <f>IF(I177&lt;&gt;"",1+MAX($A$40:A176),"")</f>
        <v>101</v>
      </c>
      <c r="B177" s="27"/>
      <c r="C177" s="27"/>
      <c r="D177" s="28"/>
      <c r="E177" s="111" t="s">
        <v>170</v>
      </c>
      <c r="F177" s="108">
        <v>444</v>
      </c>
      <c r="G177" s="38">
        <v>0.1</v>
      </c>
      <c r="H177" s="31">
        <f t="shared" si="85"/>
        <v>488.40000000000003</v>
      </c>
      <c r="I177" s="109" t="s">
        <v>87</v>
      </c>
      <c r="J177" s="33">
        <v>1.45</v>
      </c>
      <c r="K177" s="33">
        <v>1.42</v>
      </c>
      <c r="L177" s="34">
        <f t="shared" si="78"/>
        <v>708.18000000000006</v>
      </c>
      <c r="M177" s="34">
        <f t="shared" si="79"/>
        <v>693.52800000000002</v>
      </c>
      <c r="N177" s="34">
        <f t="shared" si="80"/>
        <v>1401.7080000000001</v>
      </c>
      <c r="O177" s="37"/>
      <c r="P177" s="3"/>
    </row>
    <row r="178" spans="1:16" s="4" customFormat="1" x14ac:dyDescent="0.25">
      <c r="A178" s="36">
        <f>IF(I178&lt;&gt;"",1+MAX($A$40:A177),"")</f>
        <v>102</v>
      </c>
      <c r="B178" s="27"/>
      <c r="C178" s="27"/>
      <c r="D178" s="28"/>
      <c r="E178" s="111" t="s">
        <v>188</v>
      </c>
      <c r="F178" s="108">
        <v>2</v>
      </c>
      <c r="G178" s="38">
        <v>0.1</v>
      </c>
      <c r="H178" s="31">
        <f t="shared" si="85"/>
        <v>2.2000000000000002</v>
      </c>
      <c r="I178" s="109" t="s">
        <v>166</v>
      </c>
      <c r="J178" s="33">
        <f>0.8*40</f>
        <v>32</v>
      </c>
      <c r="K178" s="33">
        <f>1.77*40</f>
        <v>70.8</v>
      </c>
      <c r="L178" s="34">
        <f t="shared" si="78"/>
        <v>70.400000000000006</v>
      </c>
      <c r="M178" s="34">
        <f t="shared" si="79"/>
        <v>155.76000000000002</v>
      </c>
      <c r="N178" s="34">
        <f t="shared" si="80"/>
        <v>226.16000000000003</v>
      </c>
      <c r="O178" s="37"/>
      <c r="P178" s="3"/>
    </row>
    <row r="179" spans="1:16" s="4" customFormat="1" x14ac:dyDescent="0.25">
      <c r="A179" s="36">
        <f>IF(I179&lt;&gt;"",1+MAX($A$40:A178),"")</f>
        <v>103</v>
      </c>
      <c r="B179" s="27"/>
      <c r="C179" s="27"/>
      <c r="D179" s="28"/>
      <c r="E179" s="111" t="s">
        <v>176</v>
      </c>
      <c r="F179" s="108">
        <v>230</v>
      </c>
      <c r="G179" s="38">
        <v>0.1</v>
      </c>
      <c r="H179" s="31">
        <f t="shared" si="85"/>
        <v>253.00000000000003</v>
      </c>
      <c r="I179" s="109" t="s">
        <v>87</v>
      </c>
      <c r="J179" s="33">
        <v>3.6</v>
      </c>
      <c r="K179" s="33">
        <v>1.52</v>
      </c>
      <c r="L179" s="34">
        <f t="shared" si="78"/>
        <v>910.80000000000007</v>
      </c>
      <c r="M179" s="34">
        <f t="shared" si="79"/>
        <v>384.56000000000006</v>
      </c>
      <c r="N179" s="34">
        <f t="shared" si="80"/>
        <v>1295.3600000000001</v>
      </c>
      <c r="O179" s="37"/>
      <c r="P179" s="3"/>
    </row>
    <row r="180" spans="1:16" s="4" customFormat="1" x14ac:dyDescent="0.25">
      <c r="A180" s="36">
        <f>IF(I180&lt;&gt;"",1+MAX($A$40:A179),"")</f>
        <v>104</v>
      </c>
      <c r="B180" s="27"/>
      <c r="C180" s="27"/>
      <c r="D180" s="28"/>
      <c r="E180" s="111" t="s">
        <v>189</v>
      </c>
      <c r="F180" s="108">
        <v>81</v>
      </c>
      <c r="G180" s="38">
        <v>0.1</v>
      </c>
      <c r="H180" s="31">
        <f t="shared" si="85"/>
        <v>89.100000000000009</v>
      </c>
      <c r="I180" s="109" t="s">
        <v>93</v>
      </c>
      <c r="J180" s="33">
        <v>1.6</v>
      </c>
      <c r="K180" s="33">
        <v>0.7</v>
      </c>
      <c r="L180" s="34">
        <f t="shared" si="78"/>
        <v>142.56000000000003</v>
      </c>
      <c r="M180" s="34">
        <f t="shared" si="79"/>
        <v>62.370000000000005</v>
      </c>
      <c r="N180" s="34">
        <f t="shared" si="80"/>
        <v>204.93000000000004</v>
      </c>
      <c r="O180" s="37"/>
      <c r="P180" s="3"/>
    </row>
    <row r="181" spans="1:16" s="4" customFormat="1" x14ac:dyDescent="0.25">
      <c r="A181" s="36">
        <f>IF(I181&lt;&gt;"",1+MAX($A$40:A180),"")</f>
        <v>105</v>
      </c>
      <c r="B181" s="27"/>
      <c r="C181" s="27"/>
      <c r="D181" s="28"/>
      <c r="E181" s="111" t="s">
        <v>190</v>
      </c>
      <c r="F181" s="108">
        <v>81</v>
      </c>
      <c r="G181" s="38">
        <v>0.1</v>
      </c>
      <c r="H181" s="31">
        <f t="shared" si="85"/>
        <v>89.100000000000009</v>
      </c>
      <c r="I181" s="109" t="s">
        <v>93</v>
      </c>
      <c r="J181" s="33">
        <v>2.4500000000000002</v>
      </c>
      <c r="K181" s="33">
        <v>1.6</v>
      </c>
      <c r="L181" s="34">
        <f t="shared" si="78"/>
        <v>218.29500000000004</v>
      </c>
      <c r="M181" s="34">
        <f t="shared" si="79"/>
        <v>142.56000000000003</v>
      </c>
      <c r="N181" s="34">
        <f t="shared" si="80"/>
        <v>360.85500000000008</v>
      </c>
      <c r="O181" s="37"/>
      <c r="P181" s="3"/>
    </row>
    <row r="182" spans="1:16" s="4" customFormat="1" x14ac:dyDescent="0.25">
      <c r="A182" s="36">
        <f>IF(I182&lt;&gt;"",1+MAX($A$40:A181),"")</f>
        <v>106</v>
      </c>
      <c r="B182" s="27"/>
      <c r="C182" s="27"/>
      <c r="D182" s="28"/>
      <c r="E182" s="111" t="s">
        <v>168</v>
      </c>
      <c r="F182" s="108">
        <v>230</v>
      </c>
      <c r="G182" s="38">
        <v>0.1</v>
      </c>
      <c r="H182" s="31">
        <f t="shared" si="85"/>
        <v>253.00000000000003</v>
      </c>
      <c r="I182" s="109" t="s">
        <v>87</v>
      </c>
      <c r="J182" s="33">
        <v>0.19</v>
      </c>
      <c r="K182" s="33">
        <v>0.57999999999999996</v>
      </c>
      <c r="L182" s="34">
        <f t="shared" si="78"/>
        <v>48.070000000000007</v>
      </c>
      <c r="M182" s="34">
        <f t="shared" si="79"/>
        <v>146.74</v>
      </c>
      <c r="N182" s="34">
        <f t="shared" si="80"/>
        <v>194.81</v>
      </c>
      <c r="O182" s="37"/>
      <c r="P182" s="3"/>
    </row>
    <row r="183" spans="1:16" s="4" customFormat="1" x14ac:dyDescent="0.25">
      <c r="A183" s="36" t="str">
        <f>IF(I183&lt;&gt;"",1+MAX($A$40:A182),"")</f>
        <v/>
      </c>
      <c r="B183" s="27"/>
      <c r="C183" s="27"/>
      <c r="D183" s="28"/>
      <c r="E183" s="113" t="s">
        <v>191</v>
      </c>
      <c r="F183" s="108"/>
      <c r="G183" s="108"/>
      <c r="H183" s="108"/>
      <c r="I183" s="114"/>
      <c r="J183" s="33"/>
      <c r="K183" s="33"/>
      <c r="L183" s="34" t="str">
        <f t="shared" si="78"/>
        <v/>
      </c>
      <c r="M183" s="34" t="str">
        <f t="shared" si="79"/>
        <v/>
      </c>
      <c r="N183" s="34" t="str">
        <f t="shared" si="80"/>
        <v/>
      </c>
      <c r="O183" s="37"/>
      <c r="P183" s="3"/>
    </row>
    <row r="184" spans="1:16" s="4" customFormat="1" x14ac:dyDescent="0.25">
      <c r="A184" s="36">
        <f>IF(I184&lt;&gt;"",1+MAX($A$40:A183),"")</f>
        <v>107</v>
      </c>
      <c r="B184" s="27"/>
      <c r="C184" s="27"/>
      <c r="D184" s="28"/>
      <c r="E184" s="111" t="s">
        <v>169</v>
      </c>
      <c r="F184" s="108">
        <v>96</v>
      </c>
      <c r="G184" s="38">
        <v>0.1</v>
      </c>
      <c r="H184" s="31">
        <f t="shared" ref="H184:H189" si="86">IF(F184=0,"",F184*(1+G184))</f>
        <v>105.60000000000001</v>
      </c>
      <c r="I184" s="109" t="s">
        <v>87</v>
      </c>
      <c r="J184" s="33">
        <v>2.2200000000000002</v>
      </c>
      <c r="K184" s="33">
        <v>2.19</v>
      </c>
      <c r="L184" s="34">
        <f t="shared" si="78"/>
        <v>234.43200000000004</v>
      </c>
      <c r="M184" s="34">
        <f t="shared" si="79"/>
        <v>231.26400000000001</v>
      </c>
      <c r="N184" s="34">
        <f t="shared" si="80"/>
        <v>465.69600000000003</v>
      </c>
      <c r="O184" s="37"/>
      <c r="P184" s="3"/>
    </row>
    <row r="185" spans="1:16" s="4" customFormat="1" x14ac:dyDescent="0.25">
      <c r="A185" s="36">
        <f>IF(I185&lt;&gt;"",1+MAX($A$40:A184),"")</f>
        <v>108</v>
      </c>
      <c r="B185" s="27"/>
      <c r="C185" s="27"/>
      <c r="D185" s="28"/>
      <c r="E185" s="111" t="s">
        <v>170</v>
      </c>
      <c r="F185" s="112">
        <v>113.36090225563909</v>
      </c>
      <c r="G185" s="38">
        <v>0.1</v>
      </c>
      <c r="H185" s="31">
        <f t="shared" si="86"/>
        <v>124.69699248120301</v>
      </c>
      <c r="I185" s="109" t="s">
        <v>87</v>
      </c>
      <c r="J185" s="33">
        <v>1.45</v>
      </c>
      <c r="K185" s="33">
        <v>1.42</v>
      </c>
      <c r="L185" s="34">
        <f t="shared" si="78"/>
        <v>180.81063909774437</v>
      </c>
      <c r="M185" s="34">
        <f t="shared" si="79"/>
        <v>177.06972932330828</v>
      </c>
      <c r="N185" s="34">
        <f t="shared" si="80"/>
        <v>357.88036842105265</v>
      </c>
      <c r="O185" s="37"/>
      <c r="P185" s="3"/>
    </row>
    <row r="186" spans="1:16" s="4" customFormat="1" x14ac:dyDescent="0.25">
      <c r="A186" s="36">
        <f>IF(I186&lt;&gt;"",1+MAX($A$40:A185),"")</f>
        <v>109</v>
      </c>
      <c r="B186" s="27"/>
      <c r="C186" s="27"/>
      <c r="D186" s="28"/>
      <c r="E186" s="111" t="s">
        <v>192</v>
      </c>
      <c r="F186" s="112">
        <v>5</v>
      </c>
      <c r="G186" s="38">
        <v>0.1</v>
      </c>
      <c r="H186" s="31">
        <f t="shared" si="86"/>
        <v>5.5</v>
      </c>
      <c r="I186" s="109" t="s">
        <v>166</v>
      </c>
      <c r="J186" s="33">
        <f>0.8*32</f>
        <v>25.6</v>
      </c>
      <c r="K186" s="33">
        <f>1.77*32</f>
        <v>56.64</v>
      </c>
      <c r="L186" s="34">
        <f t="shared" si="78"/>
        <v>140.80000000000001</v>
      </c>
      <c r="M186" s="34">
        <f t="shared" si="79"/>
        <v>311.52</v>
      </c>
      <c r="N186" s="34">
        <f t="shared" si="80"/>
        <v>452.32</v>
      </c>
      <c r="O186" s="37"/>
      <c r="P186" s="3"/>
    </row>
    <row r="187" spans="1:16" s="4" customFormat="1" x14ac:dyDescent="0.25">
      <c r="A187" s="36">
        <f>IF(I187&lt;&gt;"",1+MAX($A$40:A186),"")</f>
        <v>110</v>
      </c>
      <c r="B187" s="27"/>
      <c r="C187" s="27"/>
      <c r="D187" s="28"/>
      <c r="E187" s="111" t="s">
        <v>190</v>
      </c>
      <c r="F187" s="112">
        <v>149.44</v>
      </c>
      <c r="G187" s="38">
        <v>0.1</v>
      </c>
      <c r="H187" s="31">
        <f t="shared" si="86"/>
        <v>164.38400000000001</v>
      </c>
      <c r="I187" s="109" t="s">
        <v>93</v>
      </c>
      <c r="J187" s="33">
        <v>2.4500000000000002</v>
      </c>
      <c r="K187" s="33">
        <v>1.6</v>
      </c>
      <c r="L187" s="34">
        <f t="shared" si="78"/>
        <v>402.74080000000009</v>
      </c>
      <c r="M187" s="34">
        <f t="shared" si="79"/>
        <v>263.01440000000002</v>
      </c>
      <c r="N187" s="34">
        <f t="shared" si="80"/>
        <v>665.75520000000006</v>
      </c>
      <c r="O187" s="37"/>
      <c r="P187" s="3"/>
    </row>
    <row r="188" spans="1:16" s="4" customFormat="1" x14ac:dyDescent="0.25">
      <c r="A188" s="36">
        <f>IF(I188&lt;&gt;"",1+MAX($A$40:A187),"")</f>
        <v>111</v>
      </c>
      <c r="B188" s="27"/>
      <c r="C188" s="27"/>
      <c r="D188" s="28"/>
      <c r="E188" s="111" t="s">
        <v>189</v>
      </c>
      <c r="F188" s="112">
        <v>149.44</v>
      </c>
      <c r="G188" s="38">
        <v>0.1</v>
      </c>
      <c r="H188" s="31">
        <f t="shared" si="86"/>
        <v>164.38400000000001</v>
      </c>
      <c r="I188" s="109" t="s">
        <v>93</v>
      </c>
      <c r="J188" s="33">
        <v>1.6</v>
      </c>
      <c r="K188" s="33">
        <v>0.7</v>
      </c>
      <c r="L188" s="34">
        <f t="shared" si="78"/>
        <v>263.01440000000002</v>
      </c>
      <c r="M188" s="34">
        <f t="shared" si="79"/>
        <v>115.0688</v>
      </c>
      <c r="N188" s="34">
        <f t="shared" si="80"/>
        <v>378.08320000000003</v>
      </c>
      <c r="O188" s="37"/>
      <c r="P188" s="3"/>
    </row>
    <row r="189" spans="1:16" s="4" customFormat="1" x14ac:dyDescent="0.25">
      <c r="A189" s="36">
        <f>IF(I189&lt;&gt;"",1+MAX($A$40:A188),"")</f>
        <v>112</v>
      </c>
      <c r="B189" s="27"/>
      <c r="C189" s="27"/>
      <c r="D189" s="28"/>
      <c r="E189" s="111" t="s">
        <v>168</v>
      </c>
      <c r="F189" s="112">
        <v>64</v>
      </c>
      <c r="G189" s="38">
        <v>0.1</v>
      </c>
      <c r="H189" s="31">
        <f t="shared" si="86"/>
        <v>70.400000000000006</v>
      </c>
      <c r="I189" s="109" t="s">
        <v>87</v>
      </c>
      <c r="J189" s="33">
        <v>0.19</v>
      </c>
      <c r="K189" s="33">
        <v>0.57999999999999996</v>
      </c>
      <c r="L189" s="34">
        <f t="shared" si="78"/>
        <v>13.376000000000001</v>
      </c>
      <c r="M189" s="34">
        <f t="shared" si="79"/>
        <v>40.832000000000001</v>
      </c>
      <c r="N189" s="34">
        <f t="shared" si="80"/>
        <v>54.207999999999998</v>
      </c>
      <c r="O189" s="37"/>
      <c r="P189" s="3"/>
    </row>
    <row r="190" spans="1:16" s="4" customFormat="1" x14ac:dyDescent="0.2">
      <c r="A190" s="36" t="str">
        <f>IF(I190&lt;&gt;"",1+MAX($A$40:A189),"")</f>
        <v/>
      </c>
      <c r="B190" s="27"/>
      <c r="C190" s="27"/>
      <c r="D190" s="28"/>
      <c r="E190" s="98" t="s">
        <v>193</v>
      </c>
      <c r="F190" s="108"/>
      <c r="G190" s="108"/>
      <c r="H190" s="108"/>
      <c r="I190" s="109"/>
      <c r="J190" s="33"/>
      <c r="K190" s="33"/>
      <c r="L190" s="34" t="str">
        <f t="shared" si="78"/>
        <v/>
      </c>
      <c r="M190" s="34" t="str">
        <f t="shared" si="79"/>
        <v/>
      </c>
      <c r="N190" s="34" t="str">
        <f t="shared" si="80"/>
        <v/>
      </c>
      <c r="O190" s="37"/>
      <c r="P190" s="3"/>
    </row>
    <row r="191" spans="1:16" s="4" customFormat="1" x14ac:dyDescent="0.25">
      <c r="A191" s="36">
        <f>IF(I191&lt;&gt;"",1+MAX($A$40:A190),"")</f>
        <v>113</v>
      </c>
      <c r="B191" s="27"/>
      <c r="C191" s="27"/>
      <c r="D191" s="28"/>
      <c r="E191" s="111" t="s">
        <v>194</v>
      </c>
      <c r="F191" s="108">
        <v>1354</v>
      </c>
      <c r="G191" s="38">
        <v>0.1</v>
      </c>
      <c r="H191" s="31">
        <f t="shared" ref="H191:H193" si="87">IF(F191=0,"",F191*(1+G191))</f>
        <v>1489.4</v>
      </c>
      <c r="I191" s="109" t="s">
        <v>93</v>
      </c>
      <c r="J191" s="33">
        <v>0.96</v>
      </c>
      <c r="K191" s="33">
        <v>1.99</v>
      </c>
      <c r="L191" s="34">
        <f t="shared" si="78"/>
        <v>1429.8240000000001</v>
      </c>
      <c r="M191" s="34">
        <f t="shared" si="79"/>
        <v>2963.9059999999999</v>
      </c>
      <c r="N191" s="34">
        <f t="shared" si="80"/>
        <v>4393.7299999999996</v>
      </c>
      <c r="O191" s="37"/>
      <c r="P191" s="3"/>
    </row>
    <row r="192" spans="1:16" s="4" customFormat="1" x14ac:dyDescent="0.25">
      <c r="A192" s="36">
        <f>IF(I192&lt;&gt;"",1+MAX($A$40:A191),"")</f>
        <v>114</v>
      </c>
      <c r="B192" s="27"/>
      <c r="C192" s="27"/>
      <c r="D192" s="28"/>
      <c r="E192" s="111" t="s">
        <v>195</v>
      </c>
      <c r="F192" s="112">
        <v>1550.47</v>
      </c>
      <c r="G192" s="38">
        <v>0.1</v>
      </c>
      <c r="H192" s="31">
        <f t="shared" si="87"/>
        <v>1705.5170000000003</v>
      </c>
      <c r="I192" s="109" t="s">
        <v>93</v>
      </c>
      <c r="J192" s="33">
        <v>5.32</v>
      </c>
      <c r="K192" s="33">
        <v>2.12</v>
      </c>
      <c r="L192" s="34">
        <f t="shared" si="78"/>
        <v>9073.350440000002</v>
      </c>
      <c r="M192" s="34">
        <f t="shared" si="79"/>
        <v>3615.6960400000007</v>
      </c>
      <c r="N192" s="34">
        <f t="shared" si="80"/>
        <v>12689.046480000003</v>
      </c>
      <c r="O192" s="37"/>
      <c r="P192" s="3"/>
    </row>
    <row r="193" spans="1:16" s="4" customFormat="1" x14ac:dyDescent="0.25">
      <c r="A193" s="36">
        <f>IF(I193&lt;&gt;"",1+MAX($A$40:A192),"")</f>
        <v>115</v>
      </c>
      <c r="B193" s="27"/>
      <c r="C193" s="27"/>
      <c r="D193" s="28"/>
      <c r="E193" s="111" t="s">
        <v>196</v>
      </c>
      <c r="F193" s="112">
        <v>213.79</v>
      </c>
      <c r="G193" s="38">
        <v>0.1</v>
      </c>
      <c r="H193" s="31">
        <f t="shared" si="87"/>
        <v>235.16900000000001</v>
      </c>
      <c r="I193" s="109" t="s">
        <v>93</v>
      </c>
      <c r="J193" s="33">
        <v>7.16</v>
      </c>
      <c r="K193" s="33">
        <v>5.5</v>
      </c>
      <c r="L193" s="34">
        <f t="shared" si="78"/>
        <v>1683.8100400000001</v>
      </c>
      <c r="M193" s="34">
        <f t="shared" si="79"/>
        <v>1293.4295</v>
      </c>
      <c r="N193" s="34">
        <f t="shared" si="80"/>
        <v>2977.23954</v>
      </c>
      <c r="O193" s="37"/>
      <c r="P193" s="3"/>
    </row>
    <row r="194" spans="1:16" s="4" customFormat="1" x14ac:dyDescent="0.2">
      <c r="A194" s="36" t="str">
        <f>IF(I194&lt;&gt;"",1+MAX($A$40:A193),"")</f>
        <v/>
      </c>
      <c r="B194" s="27"/>
      <c r="C194" s="27"/>
      <c r="D194" s="28"/>
      <c r="E194" s="98" t="s">
        <v>197</v>
      </c>
      <c r="F194" s="112"/>
      <c r="G194" s="108"/>
      <c r="H194" s="108"/>
      <c r="I194" s="109"/>
      <c r="J194" s="33"/>
      <c r="K194" s="33"/>
      <c r="L194" s="34" t="str">
        <f t="shared" si="78"/>
        <v/>
      </c>
      <c r="M194" s="34" t="str">
        <f t="shared" si="79"/>
        <v/>
      </c>
      <c r="N194" s="34" t="str">
        <f t="shared" si="80"/>
        <v/>
      </c>
      <c r="O194" s="37"/>
      <c r="P194" s="3"/>
    </row>
    <row r="195" spans="1:16" s="4" customFormat="1" x14ac:dyDescent="0.25">
      <c r="A195" s="36">
        <f>IF(I195&lt;&gt;"",1+MAX($A$40:A194),"")</f>
        <v>116</v>
      </c>
      <c r="B195" s="27"/>
      <c r="C195" s="27"/>
      <c r="D195" s="28"/>
      <c r="E195" s="111" t="s">
        <v>198</v>
      </c>
      <c r="F195" s="112">
        <v>422.07</v>
      </c>
      <c r="G195" s="38">
        <v>0.1</v>
      </c>
      <c r="H195" s="31">
        <f t="shared" ref="H195:H197" si="88">IF(F195=0,"",F195*(1+G195))</f>
        <v>464.27700000000004</v>
      </c>
      <c r="I195" s="109" t="s">
        <v>87</v>
      </c>
      <c r="J195" s="33">
        <v>3.2</v>
      </c>
      <c r="K195" s="33">
        <v>3.9</v>
      </c>
      <c r="L195" s="34">
        <f t="shared" si="78"/>
        <v>1485.6864000000003</v>
      </c>
      <c r="M195" s="34">
        <f t="shared" si="79"/>
        <v>1810.6803000000002</v>
      </c>
      <c r="N195" s="34">
        <f t="shared" si="80"/>
        <v>3296.3667000000005</v>
      </c>
      <c r="O195" s="37"/>
      <c r="P195" s="3"/>
    </row>
    <row r="196" spans="1:16" s="4" customFormat="1" x14ac:dyDescent="0.25">
      <c r="A196" s="36">
        <f>IF(I196&lt;&gt;"",1+MAX($A$40:A195),"")</f>
        <v>117</v>
      </c>
      <c r="B196" s="27"/>
      <c r="C196" s="27"/>
      <c r="D196" s="28"/>
      <c r="E196" s="111" t="s">
        <v>199</v>
      </c>
      <c r="F196" s="112">
        <v>68.05</v>
      </c>
      <c r="G196" s="38">
        <v>0.1</v>
      </c>
      <c r="H196" s="31">
        <f t="shared" si="88"/>
        <v>74.855000000000004</v>
      </c>
      <c r="I196" s="109" t="s">
        <v>87</v>
      </c>
      <c r="J196" s="33">
        <v>4.8600000000000003</v>
      </c>
      <c r="K196" s="33">
        <v>10</v>
      </c>
      <c r="L196" s="34">
        <f t="shared" si="78"/>
        <v>363.79530000000005</v>
      </c>
      <c r="M196" s="34">
        <f t="shared" si="79"/>
        <v>748.55000000000007</v>
      </c>
      <c r="N196" s="34">
        <f t="shared" si="80"/>
        <v>1112.3453000000002</v>
      </c>
      <c r="O196" s="37"/>
      <c r="P196" s="3"/>
    </row>
    <row r="197" spans="1:16" s="4" customFormat="1" x14ac:dyDescent="0.25">
      <c r="A197" s="36">
        <f>IF(I197&lt;&gt;"",1+MAX($A$40:A196),"")</f>
        <v>118</v>
      </c>
      <c r="B197" s="27"/>
      <c r="C197" s="27"/>
      <c r="D197" s="28"/>
      <c r="E197" s="111" t="s">
        <v>200</v>
      </c>
      <c r="F197" s="112">
        <v>81</v>
      </c>
      <c r="G197" s="38">
        <v>0.1</v>
      </c>
      <c r="H197" s="31">
        <f t="shared" si="88"/>
        <v>89.100000000000009</v>
      </c>
      <c r="I197" s="109" t="s">
        <v>87</v>
      </c>
      <c r="J197" s="33">
        <v>2.85</v>
      </c>
      <c r="K197" s="33">
        <v>3.6</v>
      </c>
      <c r="L197" s="34">
        <f t="shared" si="78"/>
        <v>253.93500000000003</v>
      </c>
      <c r="M197" s="34">
        <f t="shared" si="79"/>
        <v>320.76000000000005</v>
      </c>
      <c r="N197" s="34">
        <f t="shared" si="80"/>
        <v>574.69500000000005</v>
      </c>
      <c r="O197" s="37"/>
      <c r="P197" s="3"/>
    </row>
    <row r="198" spans="1:16" s="4" customFormat="1" x14ac:dyDescent="0.2">
      <c r="A198" s="36" t="str">
        <f>IF(I198&lt;&gt;"",1+MAX($A$40:A197),"")</f>
        <v/>
      </c>
      <c r="B198" s="27"/>
      <c r="C198" s="27"/>
      <c r="D198" s="28"/>
      <c r="E198" s="98" t="s">
        <v>201</v>
      </c>
      <c r="F198" s="108"/>
      <c r="G198" s="108"/>
      <c r="H198" s="108"/>
      <c r="I198" s="109"/>
      <c r="J198" s="33"/>
      <c r="K198" s="33"/>
      <c r="L198" s="34" t="str">
        <f t="shared" si="78"/>
        <v/>
      </c>
      <c r="M198" s="34" t="str">
        <f t="shared" si="79"/>
        <v/>
      </c>
      <c r="N198" s="34" t="str">
        <f t="shared" si="80"/>
        <v/>
      </c>
      <c r="O198" s="37"/>
      <c r="P198" s="3"/>
    </row>
    <row r="199" spans="1:16" s="4" customFormat="1" x14ac:dyDescent="0.25">
      <c r="A199" s="36">
        <f>IF(I199&lt;&gt;"",1+MAX($A$40:A198),"")</f>
        <v>119</v>
      </c>
      <c r="B199" s="27"/>
      <c r="C199" s="27"/>
      <c r="D199" s="28"/>
      <c r="E199" s="111" t="s">
        <v>202</v>
      </c>
      <c r="F199" s="108">
        <v>55</v>
      </c>
      <c r="G199" s="38">
        <v>0.1</v>
      </c>
      <c r="H199" s="31">
        <f t="shared" ref="H199:H201" si="89">IF(F199=0,"",F199*(1+G199))</f>
        <v>60.500000000000007</v>
      </c>
      <c r="I199" s="109" t="s">
        <v>166</v>
      </c>
      <c r="J199" s="33">
        <f>0.95*32</f>
        <v>30.4</v>
      </c>
      <c r="K199" s="33">
        <f>1.98*32</f>
        <v>63.36</v>
      </c>
      <c r="L199" s="34">
        <f t="shared" si="78"/>
        <v>1839.2</v>
      </c>
      <c r="M199" s="34">
        <f t="shared" si="79"/>
        <v>3833.28</v>
      </c>
      <c r="N199" s="34">
        <f t="shared" si="80"/>
        <v>5672.4800000000005</v>
      </c>
      <c r="O199" s="37"/>
      <c r="P199" s="3"/>
    </row>
    <row r="200" spans="1:16" s="4" customFormat="1" x14ac:dyDescent="0.25">
      <c r="A200" s="36">
        <f>IF(I200&lt;&gt;"",1+MAX($A$40:A199),"")</f>
        <v>120</v>
      </c>
      <c r="B200" s="27"/>
      <c r="C200" s="27"/>
      <c r="D200" s="28"/>
      <c r="E200" s="111" t="s">
        <v>203</v>
      </c>
      <c r="F200" s="108">
        <v>23</v>
      </c>
      <c r="G200" s="38">
        <v>0.1</v>
      </c>
      <c r="H200" s="31">
        <f t="shared" si="89"/>
        <v>25.3</v>
      </c>
      <c r="I200" s="109" t="s">
        <v>166</v>
      </c>
      <c r="J200" s="33">
        <f>0.99*32</f>
        <v>31.68</v>
      </c>
      <c r="K200" s="33">
        <f>2.02*32</f>
        <v>64.64</v>
      </c>
      <c r="L200" s="34">
        <f t="shared" si="78"/>
        <v>801.50400000000002</v>
      </c>
      <c r="M200" s="34">
        <f t="shared" si="79"/>
        <v>1635.3920000000001</v>
      </c>
      <c r="N200" s="34">
        <f t="shared" si="80"/>
        <v>2436.8960000000002</v>
      </c>
      <c r="O200" s="37"/>
      <c r="P200" s="3"/>
    </row>
    <row r="201" spans="1:16" s="4" customFormat="1" ht="31.5" x14ac:dyDescent="0.25">
      <c r="A201" s="36">
        <f>IF(I201&lt;&gt;"",1+MAX($A$40:A200),"")</f>
        <v>121</v>
      </c>
      <c r="B201" s="27"/>
      <c r="C201" s="27"/>
      <c r="D201" s="28"/>
      <c r="E201" s="110" t="s">
        <v>204</v>
      </c>
      <c r="F201" s="112">
        <v>635</v>
      </c>
      <c r="G201" s="38">
        <v>0.1</v>
      </c>
      <c r="H201" s="31">
        <f t="shared" si="89"/>
        <v>698.5</v>
      </c>
      <c r="I201" s="109" t="s">
        <v>93</v>
      </c>
      <c r="J201" s="33">
        <v>6.66</v>
      </c>
      <c r="K201" s="33">
        <v>2.12</v>
      </c>
      <c r="L201" s="34">
        <f t="shared" si="78"/>
        <v>4652.01</v>
      </c>
      <c r="M201" s="34">
        <f t="shared" si="79"/>
        <v>1480.8200000000002</v>
      </c>
      <c r="N201" s="34">
        <f t="shared" si="80"/>
        <v>6132.83</v>
      </c>
      <c r="O201" s="37"/>
      <c r="P201" s="3"/>
    </row>
    <row r="202" spans="1:16" s="4" customFormat="1" x14ac:dyDescent="0.2">
      <c r="A202" s="36" t="str">
        <f>IF(I202&lt;&gt;"",1+MAX($A$40:A201),"")</f>
        <v/>
      </c>
      <c r="B202" s="27"/>
      <c r="C202" s="27"/>
      <c r="D202" s="28"/>
      <c r="E202" s="98" t="s">
        <v>205</v>
      </c>
      <c r="F202" s="112"/>
      <c r="G202" s="112"/>
      <c r="H202" s="112"/>
      <c r="I202" s="109"/>
      <c r="J202" s="33"/>
      <c r="K202" s="33"/>
      <c r="L202" s="34" t="str">
        <f t="shared" si="78"/>
        <v/>
      </c>
      <c r="M202" s="34" t="str">
        <f t="shared" si="79"/>
        <v/>
      </c>
      <c r="N202" s="34" t="str">
        <f t="shared" si="80"/>
        <v/>
      </c>
      <c r="O202" s="37"/>
      <c r="P202" s="3"/>
    </row>
    <row r="203" spans="1:16" s="4" customFormat="1" x14ac:dyDescent="0.25">
      <c r="A203" s="36">
        <f>IF(I203&lt;&gt;"",1+MAX($A$40:A202),"")</f>
        <v>122</v>
      </c>
      <c r="B203" s="27"/>
      <c r="C203" s="27"/>
      <c r="D203" s="28"/>
      <c r="E203" s="111" t="s">
        <v>206</v>
      </c>
      <c r="F203" s="112">
        <v>2484</v>
      </c>
      <c r="G203" s="38">
        <v>0.1</v>
      </c>
      <c r="H203" s="31">
        <f t="shared" ref="H203:H204" si="90">IF(F203=0,"",F203*(1+G203))</f>
        <v>2732.4</v>
      </c>
      <c r="I203" s="109" t="s">
        <v>93</v>
      </c>
      <c r="J203" s="33">
        <v>0.5</v>
      </c>
      <c r="K203" s="33">
        <v>1.5</v>
      </c>
      <c r="L203" s="34">
        <f t="shared" si="78"/>
        <v>1366.2</v>
      </c>
      <c r="M203" s="34">
        <f t="shared" si="79"/>
        <v>4098.6000000000004</v>
      </c>
      <c r="N203" s="34">
        <f t="shared" si="80"/>
        <v>5464.8</v>
      </c>
      <c r="O203" s="37"/>
      <c r="P203" s="3"/>
    </row>
    <row r="204" spans="1:16" s="4" customFormat="1" ht="31.5" x14ac:dyDescent="0.25">
      <c r="A204" s="36">
        <f>IF(I204&lt;&gt;"",1+MAX($A$40:A203),"")</f>
        <v>123</v>
      </c>
      <c r="B204" s="27"/>
      <c r="C204" s="27"/>
      <c r="D204" s="28"/>
      <c r="E204" s="110" t="s">
        <v>207</v>
      </c>
      <c r="F204" s="112">
        <v>635</v>
      </c>
      <c r="G204" s="38">
        <v>0.1</v>
      </c>
      <c r="H204" s="31">
        <f t="shared" si="90"/>
        <v>698.5</v>
      </c>
      <c r="I204" s="109" t="s">
        <v>93</v>
      </c>
      <c r="J204" s="33">
        <v>0.5</v>
      </c>
      <c r="K204" s="33">
        <v>1.5</v>
      </c>
      <c r="L204" s="34">
        <f t="shared" si="78"/>
        <v>349.25</v>
      </c>
      <c r="M204" s="34">
        <f t="shared" si="79"/>
        <v>1047.75</v>
      </c>
      <c r="N204" s="34">
        <f t="shared" si="80"/>
        <v>1397</v>
      </c>
      <c r="O204" s="37"/>
      <c r="P204" s="3"/>
    </row>
    <row r="205" spans="1:16" s="4" customFormat="1" x14ac:dyDescent="0.2">
      <c r="A205" s="36" t="str">
        <f>IF(I205&lt;&gt;"",1+MAX($A$40:A204),"")</f>
        <v/>
      </c>
      <c r="B205" s="27"/>
      <c r="C205" s="27"/>
      <c r="D205" s="28"/>
      <c r="E205" s="98" t="s">
        <v>208</v>
      </c>
      <c r="F205" s="112"/>
      <c r="G205" s="112"/>
      <c r="H205" s="112"/>
      <c r="I205" s="109"/>
      <c r="J205" s="33"/>
      <c r="K205" s="33"/>
      <c r="L205" s="34" t="str">
        <f t="shared" si="78"/>
        <v/>
      </c>
      <c r="M205" s="34" t="str">
        <f t="shared" si="79"/>
        <v/>
      </c>
      <c r="N205" s="34" t="str">
        <f t="shared" si="80"/>
        <v/>
      </c>
      <c r="O205" s="37"/>
      <c r="P205" s="3"/>
    </row>
    <row r="206" spans="1:16" s="4" customFormat="1" x14ac:dyDescent="0.25">
      <c r="A206" s="36">
        <f>IF(I206&lt;&gt;"",1+MAX($A$40:A205),"")</f>
        <v>124</v>
      </c>
      <c r="B206" s="27"/>
      <c r="C206" s="27"/>
      <c r="D206" s="28"/>
      <c r="E206" s="111" t="s">
        <v>208</v>
      </c>
      <c r="F206" s="112">
        <v>229.77</v>
      </c>
      <c r="G206" s="38">
        <v>0.1</v>
      </c>
      <c r="H206" s="31">
        <f t="shared" ref="H206" si="91">IF(F206=0,"",F206*(1+G206))</f>
        <v>252.74700000000004</v>
      </c>
      <c r="I206" s="109" t="s">
        <v>93</v>
      </c>
      <c r="J206" s="33">
        <v>7.16</v>
      </c>
      <c r="K206" s="33">
        <v>5.5</v>
      </c>
      <c r="L206" s="34">
        <f t="shared" si="78"/>
        <v>1809.6685200000004</v>
      </c>
      <c r="M206" s="34">
        <f t="shared" si="79"/>
        <v>1390.1085000000003</v>
      </c>
      <c r="N206" s="34">
        <f t="shared" si="80"/>
        <v>3199.7770200000004</v>
      </c>
      <c r="O206" s="37"/>
      <c r="P206" s="3"/>
    </row>
    <row r="207" spans="1:16" s="4" customFormat="1" x14ac:dyDescent="0.2">
      <c r="A207" s="36" t="str">
        <f>IF(I207&lt;&gt;"",1+MAX($A$40:A206),"")</f>
        <v/>
      </c>
      <c r="B207" s="27"/>
      <c r="C207" s="27"/>
      <c r="D207" s="28"/>
      <c r="E207" s="98" t="s">
        <v>209</v>
      </c>
      <c r="F207" s="112"/>
      <c r="G207" s="112"/>
      <c r="H207" s="112"/>
      <c r="I207" s="109"/>
      <c r="J207" s="33"/>
      <c r="K207" s="33"/>
      <c r="L207" s="34" t="str">
        <f t="shared" si="78"/>
        <v/>
      </c>
      <c r="M207" s="34" t="str">
        <f t="shared" si="79"/>
        <v/>
      </c>
      <c r="N207" s="34" t="str">
        <f t="shared" si="80"/>
        <v/>
      </c>
      <c r="O207" s="37"/>
      <c r="P207" s="3"/>
    </row>
    <row r="208" spans="1:16" s="4" customFormat="1" x14ac:dyDescent="0.25">
      <c r="A208" s="36">
        <f>IF(I208&lt;&gt;"",1+MAX($A$40:A207),"")</f>
        <v>125</v>
      </c>
      <c r="B208" s="27"/>
      <c r="C208" s="27"/>
      <c r="D208" s="28"/>
      <c r="E208" s="111" t="s">
        <v>209</v>
      </c>
      <c r="F208" s="112">
        <v>7157.23</v>
      </c>
      <c r="G208" s="38">
        <v>0.1</v>
      </c>
      <c r="H208" s="31">
        <f t="shared" ref="H208" si="92">IF(F208=0,"",F208*(1+G208))</f>
        <v>7872.9530000000004</v>
      </c>
      <c r="I208" s="109" t="s">
        <v>93</v>
      </c>
      <c r="J208" s="33">
        <v>0.5</v>
      </c>
      <c r="K208" s="33">
        <v>1.45</v>
      </c>
      <c r="L208" s="34">
        <f t="shared" si="78"/>
        <v>3936.4765000000002</v>
      </c>
      <c r="M208" s="34">
        <f t="shared" si="79"/>
        <v>11415.781849999999</v>
      </c>
      <c r="N208" s="34">
        <f t="shared" si="80"/>
        <v>15352.25835</v>
      </c>
      <c r="O208" s="37"/>
      <c r="P208" s="3"/>
    </row>
    <row r="209" spans="1:16" s="4" customFormat="1" x14ac:dyDescent="0.2">
      <c r="A209" s="36" t="str">
        <f>IF(I209&lt;&gt;"",1+MAX($A$40:A208),"")</f>
        <v/>
      </c>
      <c r="B209" s="27"/>
      <c r="C209" s="27"/>
      <c r="D209" s="28"/>
      <c r="E209" s="98" t="s">
        <v>210</v>
      </c>
      <c r="F209" s="108"/>
      <c r="G209" s="108"/>
      <c r="H209" s="108"/>
      <c r="I209" s="109"/>
      <c r="J209" s="33"/>
      <c r="K209" s="33"/>
      <c r="L209" s="34" t="str">
        <f t="shared" ref="L209:L220" si="93">IF(F209=0,"",J209*H209)</f>
        <v/>
      </c>
      <c r="M209" s="34" t="str">
        <f t="shared" ref="M209:M220" si="94">IF(F209=0,"",K209*H209)</f>
        <v/>
      </c>
      <c r="N209" s="34" t="str">
        <f t="shared" ref="N209:N220" si="95">IF(F209=0,"",L209+M209)</f>
        <v/>
      </c>
      <c r="O209" s="37"/>
      <c r="P209" s="3"/>
    </row>
    <row r="210" spans="1:16" s="4" customFormat="1" x14ac:dyDescent="0.25">
      <c r="A210" s="36">
        <f>IF(I210&lt;&gt;"",1+MAX($A$40:A209),"")</f>
        <v>126</v>
      </c>
      <c r="B210" s="27"/>
      <c r="C210" s="27"/>
      <c r="D210" s="28"/>
      <c r="E210" s="111" t="s">
        <v>153</v>
      </c>
      <c r="F210" s="108">
        <v>1</v>
      </c>
      <c r="G210" s="38">
        <f t="shared" ref="G210:G218" si="96">IF(F210=0,"",0)</f>
        <v>0</v>
      </c>
      <c r="H210" s="31">
        <f t="shared" ref="H210:H218" si="97">IF(F210=0,"",F210*(1+G210))</f>
        <v>1</v>
      </c>
      <c r="I210" s="109" t="s">
        <v>118</v>
      </c>
      <c r="J210" s="33">
        <v>189</v>
      </c>
      <c r="K210" s="33">
        <v>136</v>
      </c>
      <c r="L210" s="34">
        <f t="shared" si="93"/>
        <v>189</v>
      </c>
      <c r="M210" s="34">
        <f t="shared" si="94"/>
        <v>136</v>
      </c>
      <c r="N210" s="34">
        <f t="shared" si="95"/>
        <v>325</v>
      </c>
      <c r="O210" s="37"/>
      <c r="P210" s="3"/>
    </row>
    <row r="211" spans="1:16" s="4" customFormat="1" x14ac:dyDescent="0.25">
      <c r="A211" s="36">
        <f>IF(I211&lt;&gt;"",1+MAX($A$40:A210),"")</f>
        <v>127</v>
      </c>
      <c r="B211" s="27"/>
      <c r="C211" s="27"/>
      <c r="D211" s="28"/>
      <c r="E211" s="111" t="s">
        <v>154</v>
      </c>
      <c r="F211" s="108">
        <v>1</v>
      </c>
      <c r="G211" s="38">
        <f t="shared" si="96"/>
        <v>0</v>
      </c>
      <c r="H211" s="31">
        <f t="shared" si="97"/>
        <v>1</v>
      </c>
      <c r="I211" s="109" t="s">
        <v>118</v>
      </c>
      <c r="J211" s="33">
        <v>59</v>
      </c>
      <c r="K211" s="33">
        <v>95</v>
      </c>
      <c r="L211" s="34">
        <f t="shared" si="93"/>
        <v>59</v>
      </c>
      <c r="M211" s="34">
        <f t="shared" si="94"/>
        <v>95</v>
      </c>
      <c r="N211" s="34">
        <f t="shared" si="95"/>
        <v>154</v>
      </c>
      <c r="O211" s="37"/>
      <c r="P211" s="3"/>
    </row>
    <row r="212" spans="1:16" s="4" customFormat="1" x14ac:dyDescent="0.25">
      <c r="A212" s="36">
        <f>IF(I212&lt;&gt;"",1+MAX($A$40:A211),"")</f>
        <v>128</v>
      </c>
      <c r="B212" s="27"/>
      <c r="C212" s="27"/>
      <c r="D212" s="28"/>
      <c r="E212" s="111" t="s">
        <v>154</v>
      </c>
      <c r="F212" s="108">
        <v>1</v>
      </c>
      <c r="G212" s="38">
        <f t="shared" si="96"/>
        <v>0</v>
      </c>
      <c r="H212" s="31">
        <f t="shared" si="97"/>
        <v>1</v>
      </c>
      <c r="I212" s="109" t="s">
        <v>118</v>
      </c>
      <c r="J212" s="33">
        <v>59</v>
      </c>
      <c r="K212" s="33">
        <v>95</v>
      </c>
      <c r="L212" s="34">
        <f t="shared" si="93"/>
        <v>59</v>
      </c>
      <c r="M212" s="34">
        <f t="shared" si="94"/>
        <v>95</v>
      </c>
      <c r="N212" s="34">
        <f t="shared" si="95"/>
        <v>154</v>
      </c>
      <c r="O212" s="37"/>
      <c r="P212" s="3"/>
    </row>
    <row r="213" spans="1:16" s="4" customFormat="1" x14ac:dyDescent="0.25">
      <c r="A213" s="36">
        <f>IF(I213&lt;&gt;"",1+MAX($A$40:A212),"")</f>
        <v>129</v>
      </c>
      <c r="B213" s="27"/>
      <c r="C213" s="27"/>
      <c r="D213" s="28"/>
      <c r="E213" s="111" t="s">
        <v>155</v>
      </c>
      <c r="F213" s="108">
        <v>1</v>
      </c>
      <c r="G213" s="38">
        <f t="shared" si="96"/>
        <v>0</v>
      </c>
      <c r="H213" s="31">
        <f t="shared" si="97"/>
        <v>1</v>
      </c>
      <c r="I213" s="109" t="s">
        <v>118</v>
      </c>
      <c r="J213" s="33">
        <v>54</v>
      </c>
      <c r="K213" s="33">
        <v>90</v>
      </c>
      <c r="L213" s="34">
        <f t="shared" si="93"/>
        <v>54</v>
      </c>
      <c r="M213" s="34">
        <f t="shared" si="94"/>
        <v>90</v>
      </c>
      <c r="N213" s="34">
        <f t="shared" si="95"/>
        <v>144</v>
      </c>
      <c r="O213" s="37"/>
      <c r="P213" s="3"/>
    </row>
    <row r="214" spans="1:16" s="4" customFormat="1" x14ac:dyDescent="0.25">
      <c r="A214" s="36">
        <f>IF(I214&lt;&gt;"",1+MAX($A$40:A213),"")</f>
        <v>130</v>
      </c>
      <c r="B214" s="27"/>
      <c r="C214" s="27"/>
      <c r="D214" s="28"/>
      <c r="E214" s="111" t="s">
        <v>155</v>
      </c>
      <c r="F214" s="108">
        <v>1</v>
      </c>
      <c r="G214" s="38">
        <f t="shared" si="96"/>
        <v>0</v>
      </c>
      <c r="H214" s="31">
        <f t="shared" si="97"/>
        <v>1</v>
      </c>
      <c r="I214" s="109" t="s">
        <v>118</v>
      </c>
      <c r="J214" s="33">
        <v>54</v>
      </c>
      <c r="K214" s="33">
        <v>90</v>
      </c>
      <c r="L214" s="34">
        <f t="shared" si="93"/>
        <v>54</v>
      </c>
      <c r="M214" s="34">
        <f t="shared" si="94"/>
        <v>90</v>
      </c>
      <c r="N214" s="34">
        <f t="shared" si="95"/>
        <v>144</v>
      </c>
      <c r="O214" s="37"/>
      <c r="P214" s="3"/>
    </row>
    <row r="215" spans="1:16" s="4" customFormat="1" x14ac:dyDescent="0.25">
      <c r="A215" s="36">
        <f>IF(I215&lt;&gt;"",1+MAX($A$40:A214),"")</f>
        <v>131</v>
      </c>
      <c r="B215" s="27"/>
      <c r="C215" s="27"/>
      <c r="D215" s="28"/>
      <c r="E215" s="111" t="s">
        <v>156</v>
      </c>
      <c r="F215" s="108">
        <v>9</v>
      </c>
      <c r="G215" s="38">
        <f t="shared" si="96"/>
        <v>0</v>
      </c>
      <c r="H215" s="31">
        <f t="shared" si="97"/>
        <v>9</v>
      </c>
      <c r="I215" s="109" t="s">
        <v>118</v>
      </c>
      <c r="J215" s="33">
        <v>56</v>
      </c>
      <c r="K215" s="33">
        <v>92</v>
      </c>
      <c r="L215" s="34">
        <f t="shared" si="93"/>
        <v>504</v>
      </c>
      <c r="M215" s="34">
        <f t="shared" si="94"/>
        <v>828</v>
      </c>
      <c r="N215" s="34">
        <f t="shared" si="95"/>
        <v>1332</v>
      </c>
      <c r="O215" s="37"/>
      <c r="P215" s="3"/>
    </row>
    <row r="216" spans="1:16" s="4" customFormat="1" x14ac:dyDescent="0.25">
      <c r="A216" s="36">
        <f>IF(I216&lt;&gt;"",1+MAX($A$40:A215),"")</f>
        <v>132</v>
      </c>
      <c r="B216" s="27"/>
      <c r="C216" s="27"/>
      <c r="D216" s="28"/>
      <c r="E216" s="111" t="s">
        <v>157</v>
      </c>
      <c r="F216" s="108">
        <v>1</v>
      </c>
      <c r="G216" s="38">
        <f t="shared" si="96"/>
        <v>0</v>
      </c>
      <c r="H216" s="31">
        <f t="shared" si="97"/>
        <v>1</v>
      </c>
      <c r="I216" s="109" t="s">
        <v>118</v>
      </c>
      <c r="J216" s="33">
        <v>78</v>
      </c>
      <c r="K216" s="33">
        <v>132</v>
      </c>
      <c r="L216" s="34">
        <f t="shared" si="93"/>
        <v>78</v>
      </c>
      <c r="M216" s="34">
        <f t="shared" si="94"/>
        <v>132</v>
      </c>
      <c r="N216" s="34">
        <f t="shared" si="95"/>
        <v>210</v>
      </c>
      <c r="O216" s="37"/>
      <c r="P216" s="3"/>
    </row>
    <row r="217" spans="1:16" s="4" customFormat="1" x14ac:dyDescent="0.25">
      <c r="A217" s="36">
        <f>IF(I217&lt;&gt;"",1+MAX($A$40:A216),"")</f>
        <v>133</v>
      </c>
      <c r="B217" s="27"/>
      <c r="C217" s="27"/>
      <c r="D217" s="28"/>
      <c r="E217" s="111" t="s">
        <v>158</v>
      </c>
      <c r="F217" s="108">
        <v>1</v>
      </c>
      <c r="G217" s="38">
        <f t="shared" si="96"/>
        <v>0</v>
      </c>
      <c r="H217" s="31">
        <f t="shared" si="97"/>
        <v>1</v>
      </c>
      <c r="I217" s="109" t="s">
        <v>118</v>
      </c>
      <c r="J217" s="33">
        <v>116</v>
      </c>
      <c r="K217" s="33">
        <v>140</v>
      </c>
      <c r="L217" s="34">
        <f t="shared" si="93"/>
        <v>116</v>
      </c>
      <c r="M217" s="34">
        <f t="shared" si="94"/>
        <v>140</v>
      </c>
      <c r="N217" s="34">
        <f t="shared" si="95"/>
        <v>256</v>
      </c>
      <c r="O217" s="37"/>
      <c r="P217" s="3"/>
    </row>
    <row r="218" spans="1:16" s="4" customFormat="1" x14ac:dyDescent="0.25">
      <c r="A218" s="36">
        <f>IF(I218&lt;&gt;"",1+MAX($A$40:A217),"")</f>
        <v>134</v>
      </c>
      <c r="B218" s="27"/>
      <c r="C218" s="27"/>
      <c r="D218" s="28"/>
      <c r="E218" s="111" t="s">
        <v>159</v>
      </c>
      <c r="F218" s="108">
        <v>1</v>
      </c>
      <c r="G218" s="38">
        <f t="shared" si="96"/>
        <v>0</v>
      </c>
      <c r="H218" s="31">
        <f t="shared" si="97"/>
        <v>1</v>
      </c>
      <c r="I218" s="109" t="s">
        <v>118</v>
      </c>
      <c r="J218" s="33">
        <v>189</v>
      </c>
      <c r="K218" s="33">
        <v>136</v>
      </c>
      <c r="L218" s="34">
        <f t="shared" si="93"/>
        <v>189</v>
      </c>
      <c r="M218" s="34">
        <f t="shared" si="94"/>
        <v>136</v>
      </c>
      <c r="N218" s="34">
        <f t="shared" si="95"/>
        <v>325</v>
      </c>
      <c r="O218" s="37"/>
      <c r="P218" s="3"/>
    </row>
    <row r="219" spans="1:16" s="4" customFormat="1" x14ac:dyDescent="0.2">
      <c r="A219" s="36" t="str">
        <f>IF(I219&lt;&gt;"",1+MAX($A$40:A218),"")</f>
        <v/>
      </c>
      <c r="B219" s="27"/>
      <c r="C219" s="27"/>
      <c r="D219" s="28"/>
      <c r="E219" s="98" t="s">
        <v>211</v>
      </c>
      <c r="F219" s="108"/>
      <c r="G219" s="108"/>
      <c r="H219" s="108"/>
      <c r="I219" s="109"/>
      <c r="J219" s="33"/>
      <c r="K219" s="33"/>
      <c r="L219" s="34" t="str">
        <f t="shared" si="93"/>
        <v/>
      </c>
      <c r="M219" s="34" t="str">
        <f t="shared" si="94"/>
        <v/>
      </c>
      <c r="N219" s="34" t="str">
        <f t="shared" si="95"/>
        <v/>
      </c>
      <c r="O219" s="37"/>
      <c r="P219" s="3"/>
    </row>
    <row r="220" spans="1:16" s="4" customFormat="1" x14ac:dyDescent="0.25">
      <c r="A220" s="36">
        <f>IF(I220&lt;&gt;"",1+MAX($A$40:A219),"")</f>
        <v>135</v>
      </c>
      <c r="B220" s="27"/>
      <c r="C220" s="27"/>
      <c r="D220" s="28"/>
      <c r="E220" s="111" t="s">
        <v>211</v>
      </c>
      <c r="F220" s="108">
        <v>712</v>
      </c>
      <c r="G220" s="38">
        <v>0.1</v>
      </c>
      <c r="H220" s="31">
        <f t="shared" ref="H220" si="98">IF(F220=0,"",F220*(1+G220))</f>
        <v>783.2</v>
      </c>
      <c r="I220" s="109" t="s">
        <v>87</v>
      </c>
      <c r="J220" s="33">
        <v>0.87</v>
      </c>
      <c r="K220" s="33">
        <v>1.9</v>
      </c>
      <c r="L220" s="34">
        <f t="shared" si="93"/>
        <v>681.38400000000001</v>
      </c>
      <c r="M220" s="34">
        <f t="shared" si="94"/>
        <v>1488.08</v>
      </c>
      <c r="N220" s="34">
        <f t="shared" si="95"/>
        <v>2169.4639999999999</v>
      </c>
      <c r="O220" s="37"/>
      <c r="P220" s="3"/>
    </row>
    <row r="221" spans="1:16" s="4" customFormat="1" ht="18" customHeight="1" x14ac:dyDescent="0.2">
      <c r="A221" s="59" t="str">
        <f>IF(I221&lt;&gt;"",1+MAX($A$40:A220),"")</f>
        <v/>
      </c>
      <c r="B221" s="60"/>
      <c r="C221" s="60"/>
      <c r="D221" s="61" t="s">
        <v>66</v>
      </c>
      <c r="E221" s="62" t="s">
        <v>67</v>
      </c>
      <c r="F221" s="60"/>
      <c r="G221" s="67"/>
      <c r="H221" s="68"/>
      <c r="I221" s="60"/>
      <c r="J221" s="65"/>
      <c r="K221" s="65"/>
      <c r="L221" s="65"/>
      <c r="M221" s="65"/>
      <c r="N221" s="69"/>
      <c r="O221" s="66">
        <f>SUM(N222:N233)</f>
        <v>18581.52</v>
      </c>
      <c r="P221" s="3"/>
    </row>
    <row r="222" spans="1:16" s="4" customFormat="1" x14ac:dyDescent="0.25">
      <c r="A222" s="36">
        <f>IF(I222&lt;&gt;"",1+MAX($A$40:A221),"")</f>
        <v>136</v>
      </c>
      <c r="B222" s="27"/>
      <c r="C222" s="27"/>
      <c r="D222" s="28"/>
      <c r="E222" s="111" t="s">
        <v>212</v>
      </c>
      <c r="F222" s="108">
        <v>99</v>
      </c>
      <c r="G222" s="38">
        <v>0.1</v>
      </c>
      <c r="H222" s="31">
        <f t="shared" ref="H222:H225" si="99">IF(F222=0,"",F222*(1+G222))</f>
        <v>108.9</v>
      </c>
      <c r="I222" s="109" t="s">
        <v>93</v>
      </c>
      <c r="J222" s="33">
        <v>66.3</v>
      </c>
      <c r="K222" s="33">
        <v>20.5</v>
      </c>
      <c r="L222" s="34">
        <f t="shared" ref="L222:L225" si="100">IF(F222=0,"",J222*H222)</f>
        <v>7220.07</v>
      </c>
      <c r="M222" s="34">
        <f t="shared" ref="M222:M225" si="101">IF(F222=0,"",K222*H222)</f>
        <v>2232.4500000000003</v>
      </c>
      <c r="N222" s="34">
        <f t="shared" ref="N222:N225" si="102">IF(F222=0,"",L222+M222)</f>
        <v>9452.52</v>
      </c>
      <c r="O222" s="37"/>
      <c r="P222" s="3"/>
    </row>
    <row r="223" spans="1:16" s="4" customFormat="1" x14ac:dyDescent="0.25">
      <c r="A223" s="36">
        <f>IF(I223&lt;&gt;"",1+MAX($A$40:A222),"")</f>
        <v>137</v>
      </c>
      <c r="B223" s="27"/>
      <c r="C223" s="27"/>
      <c r="D223" s="28"/>
      <c r="E223" s="111" t="s">
        <v>213</v>
      </c>
      <c r="F223" s="108">
        <v>1</v>
      </c>
      <c r="G223" s="38">
        <f t="shared" ref="G223:G225" si="103">IF(F223=0,"",0)</f>
        <v>0</v>
      </c>
      <c r="H223" s="31">
        <f t="shared" si="99"/>
        <v>1</v>
      </c>
      <c r="I223" s="109" t="s">
        <v>118</v>
      </c>
      <c r="J223" s="33">
        <v>385</v>
      </c>
      <c r="K223" s="33">
        <v>140</v>
      </c>
      <c r="L223" s="34">
        <f t="shared" si="100"/>
        <v>385</v>
      </c>
      <c r="M223" s="34">
        <f t="shared" si="101"/>
        <v>140</v>
      </c>
      <c r="N223" s="34">
        <f t="shared" si="102"/>
        <v>525</v>
      </c>
      <c r="O223" s="37"/>
      <c r="P223" s="3"/>
    </row>
    <row r="224" spans="1:16" s="4" customFormat="1" x14ac:dyDescent="0.25">
      <c r="A224" s="36">
        <f>IF(I224&lt;&gt;"",1+MAX($A$40:A223),"")</f>
        <v>138</v>
      </c>
      <c r="B224" s="27"/>
      <c r="C224" s="27"/>
      <c r="D224" s="28"/>
      <c r="E224" s="111" t="s">
        <v>214</v>
      </c>
      <c r="F224" s="108">
        <v>1</v>
      </c>
      <c r="G224" s="38">
        <f t="shared" si="103"/>
        <v>0</v>
      </c>
      <c r="H224" s="31">
        <f t="shared" si="99"/>
        <v>1</v>
      </c>
      <c r="I224" s="109" t="s">
        <v>118</v>
      </c>
      <c r="J224" s="33">
        <v>2210</v>
      </c>
      <c r="K224" s="33">
        <v>850</v>
      </c>
      <c r="L224" s="34">
        <f t="shared" si="100"/>
        <v>2210</v>
      </c>
      <c r="M224" s="34">
        <f t="shared" si="101"/>
        <v>850</v>
      </c>
      <c r="N224" s="34">
        <f t="shared" si="102"/>
        <v>3060</v>
      </c>
      <c r="O224" s="37"/>
      <c r="P224" s="3"/>
    </row>
    <row r="225" spans="1:16384" s="4" customFormat="1" x14ac:dyDescent="0.25">
      <c r="A225" s="36">
        <f>IF(I225&lt;&gt;"",1+MAX($A$40:A224),"")</f>
        <v>139</v>
      </c>
      <c r="B225" s="27"/>
      <c r="C225" s="27"/>
      <c r="D225" s="28"/>
      <c r="E225" s="111" t="s">
        <v>215</v>
      </c>
      <c r="F225" s="108">
        <v>1</v>
      </c>
      <c r="G225" s="38">
        <f t="shared" si="103"/>
        <v>0</v>
      </c>
      <c r="H225" s="31">
        <f t="shared" si="99"/>
        <v>1</v>
      </c>
      <c r="I225" s="109" t="s">
        <v>118</v>
      </c>
      <c r="J225" s="33">
        <v>1630</v>
      </c>
      <c r="K225" s="33">
        <v>700</v>
      </c>
      <c r="L225" s="34">
        <f t="shared" si="100"/>
        <v>1630</v>
      </c>
      <c r="M225" s="34">
        <f t="shared" si="101"/>
        <v>700</v>
      </c>
      <c r="N225" s="34">
        <f t="shared" si="102"/>
        <v>2330</v>
      </c>
      <c r="O225" s="37"/>
      <c r="P225" s="3"/>
    </row>
    <row r="226" spans="1:16384" s="4" customFormat="1" x14ac:dyDescent="0.25">
      <c r="A226" s="36" t="str">
        <f>IF(I226&lt;&gt;"",1+MAX($A$40:A225),"")</f>
        <v/>
      </c>
      <c r="B226" s="27"/>
      <c r="C226" s="27"/>
      <c r="D226" s="28"/>
      <c r="E226" s="115" t="s">
        <v>216</v>
      </c>
      <c r="F226" s="108"/>
      <c r="G226" s="108"/>
      <c r="H226" s="108"/>
      <c r="I226" s="109"/>
      <c r="J226" s="33"/>
      <c r="K226" s="33"/>
      <c r="L226" s="34" t="str">
        <f t="shared" ref="L226:L233" si="104">IF(F226=0,"",J226*H226)</f>
        <v/>
      </c>
      <c r="M226" s="34" t="str">
        <f t="shared" ref="M226:M233" si="105">IF(F226=0,"",K226*H226)</f>
        <v/>
      </c>
      <c r="N226" s="34" t="str">
        <f t="shared" ref="N226:N233" si="106">IF(F226=0,"",L226+M226)</f>
        <v/>
      </c>
      <c r="O226" s="37"/>
      <c r="P226" s="3"/>
    </row>
    <row r="227" spans="1:16384" s="4" customFormat="1" x14ac:dyDescent="0.25">
      <c r="A227" s="36">
        <f>IF(I227&lt;&gt;"",1+MAX($A$40:A226),"")</f>
        <v>140</v>
      </c>
      <c r="B227" s="27"/>
      <c r="C227" s="27"/>
      <c r="D227" s="28"/>
      <c r="E227" s="111" t="s">
        <v>217</v>
      </c>
      <c r="F227" s="108">
        <v>3</v>
      </c>
      <c r="G227" s="38">
        <f t="shared" ref="G227:G233" si="107">IF(F227=0,"",0)</f>
        <v>0</v>
      </c>
      <c r="H227" s="31">
        <f t="shared" ref="H227:H233" si="108">IF(F227=0,"",F227*(1+G227))</f>
        <v>3</v>
      </c>
      <c r="I227" s="109" t="s">
        <v>118</v>
      </c>
      <c r="J227" s="33">
        <v>285</v>
      </c>
      <c r="K227" s="33">
        <v>120</v>
      </c>
      <c r="L227" s="34">
        <f t="shared" si="104"/>
        <v>855</v>
      </c>
      <c r="M227" s="34">
        <f t="shared" si="105"/>
        <v>360</v>
      </c>
      <c r="N227" s="34">
        <f t="shared" si="106"/>
        <v>1215</v>
      </c>
      <c r="O227" s="37"/>
      <c r="P227" s="3"/>
    </row>
    <row r="228" spans="1:16384" s="4" customFormat="1" x14ac:dyDescent="0.25">
      <c r="A228" s="36">
        <f>IF(I228&lt;&gt;"",1+MAX($A$40:A227),"")</f>
        <v>141</v>
      </c>
      <c r="B228" s="27"/>
      <c r="C228" s="27"/>
      <c r="D228" s="28"/>
      <c r="E228" s="111" t="s">
        <v>218</v>
      </c>
      <c r="F228" s="108">
        <v>3</v>
      </c>
      <c r="G228" s="38">
        <f t="shared" si="107"/>
        <v>0</v>
      </c>
      <c r="H228" s="31">
        <f t="shared" si="108"/>
        <v>3</v>
      </c>
      <c r="I228" s="109" t="s">
        <v>118</v>
      </c>
      <c r="J228" s="33">
        <v>200</v>
      </c>
      <c r="K228" s="33">
        <v>80</v>
      </c>
      <c r="L228" s="34">
        <f t="shared" si="104"/>
        <v>600</v>
      </c>
      <c r="M228" s="34">
        <f t="shared" si="105"/>
        <v>240</v>
      </c>
      <c r="N228" s="34">
        <f t="shared" si="106"/>
        <v>840</v>
      </c>
      <c r="O228" s="37"/>
      <c r="P228" s="3"/>
    </row>
    <row r="229" spans="1:16384" s="4" customFormat="1" x14ac:dyDescent="0.25">
      <c r="A229" s="36">
        <f>IF(I229&lt;&gt;"",1+MAX($A$40:A228),"")</f>
        <v>142</v>
      </c>
      <c r="B229" s="27"/>
      <c r="C229" s="27"/>
      <c r="D229" s="28"/>
      <c r="E229" s="111" t="s">
        <v>219</v>
      </c>
      <c r="F229" s="108">
        <v>3</v>
      </c>
      <c r="G229" s="38">
        <f t="shared" si="107"/>
        <v>0</v>
      </c>
      <c r="H229" s="31">
        <f t="shared" si="108"/>
        <v>3</v>
      </c>
      <c r="I229" s="109" t="s">
        <v>118</v>
      </c>
      <c r="J229" s="33">
        <v>95</v>
      </c>
      <c r="K229" s="33">
        <v>40</v>
      </c>
      <c r="L229" s="34">
        <f t="shared" si="104"/>
        <v>285</v>
      </c>
      <c r="M229" s="34">
        <f t="shared" si="105"/>
        <v>120</v>
      </c>
      <c r="N229" s="34">
        <f t="shared" si="106"/>
        <v>405</v>
      </c>
      <c r="O229" s="37"/>
      <c r="P229" s="3"/>
    </row>
    <row r="230" spans="1:16384" s="4" customFormat="1" x14ac:dyDescent="0.25">
      <c r="A230" s="36">
        <f>IF(I230&lt;&gt;"",1+MAX($A$40:A229),"")</f>
        <v>143</v>
      </c>
      <c r="B230" s="27"/>
      <c r="C230" s="27"/>
      <c r="D230" s="28"/>
      <c r="E230" s="111" t="s">
        <v>220</v>
      </c>
      <c r="F230" s="108">
        <v>2</v>
      </c>
      <c r="G230" s="38">
        <f t="shared" si="107"/>
        <v>0</v>
      </c>
      <c r="H230" s="31">
        <f t="shared" si="108"/>
        <v>2</v>
      </c>
      <c r="I230" s="109" t="s">
        <v>118</v>
      </c>
      <c r="J230" s="33">
        <v>95</v>
      </c>
      <c r="K230" s="33">
        <v>40</v>
      </c>
      <c r="L230" s="34">
        <f t="shared" si="104"/>
        <v>190</v>
      </c>
      <c r="M230" s="34">
        <f t="shared" si="105"/>
        <v>80</v>
      </c>
      <c r="N230" s="34">
        <f t="shared" si="106"/>
        <v>270</v>
      </c>
      <c r="O230" s="37"/>
      <c r="P230" s="3"/>
    </row>
    <row r="231" spans="1:16384" s="4" customFormat="1" x14ac:dyDescent="0.25">
      <c r="A231" s="36">
        <f>IF(I231&lt;&gt;"",1+MAX($A$40:A230),"")</f>
        <v>144</v>
      </c>
      <c r="B231" s="27"/>
      <c r="C231" s="27"/>
      <c r="D231" s="28"/>
      <c r="E231" s="111" t="s">
        <v>221</v>
      </c>
      <c r="F231" s="108">
        <v>2</v>
      </c>
      <c r="G231" s="38">
        <f t="shared" si="107"/>
        <v>0</v>
      </c>
      <c r="H231" s="31">
        <f t="shared" si="108"/>
        <v>2</v>
      </c>
      <c r="I231" s="109" t="s">
        <v>118</v>
      </c>
      <c r="J231" s="33">
        <v>32</v>
      </c>
      <c r="K231" s="33">
        <v>14</v>
      </c>
      <c r="L231" s="34">
        <f t="shared" si="104"/>
        <v>64</v>
      </c>
      <c r="M231" s="34">
        <f t="shared" si="105"/>
        <v>28</v>
      </c>
      <c r="N231" s="34">
        <f t="shared" si="106"/>
        <v>92</v>
      </c>
      <c r="O231" s="37"/>
      <c r="P231" s="3"/>
    </row>
    <row r="232" spans="1:16384" s="4" customFormat="1" x14ac:dyDescent="0.25">
      <c r="A232" s="36">
        <f>IF(I232&lt;&gt;"",1+MAX($A$40:A231),"")</f>
        <v>145</v>
      </c>
      <c r="B232" s="27"/>
      <c r="C232" s="27"/>
      <c r="D232" s="28"/>
      <c r="E232" s="111" t="s">
        <v>222</v>
      </c>
      <c r="F232" s="108">
        <v>2</v>
      </c>
      <c r="G232" s="38">
        <f t="shared" si="107"/>
        <v>0</v>
      </c>
      <c r="H232" s="31">
        <f t="shared" si="108"/>
        <v>2</v>
      </c>
      <c r="I232" s="109" t="s">
        <v>118</v>
      </c>
      <c r="J232" s="33">
        <v>64</v>
      </c>
      <c r="K232" s="33">
        <v>20</v>
      </c>
      <c r="L232" s="34">
        <f t="shared" si="104"/>
        <v>128</v>
      </c>
      <c r="M232" s="34">
        <f t="shared" si="105"/>
        <v>40</v>
      </c>
      <c r="N232" s="34">
        <f t="shared" si="106"/>
        <v>168</v>
      </c>
      <c r="O232" s="37"/>
      <c r="P232" s="3"/>
    </row>
    <row r="233" spans="1:16384" s="4" customFormat="1" x14ac:dyDescent="0.25">
      <c r="A233" s="36">
        <f>IF(I233&lt;&gt;"",1+MAX($A$40:A232),"")</f>
        <v>146</v>
      </c>
      <c r="B233" s="27"/>
      <c r="C233" s="27"/>
      <c r="D233" s="28"/>
      <c r="E233" s="111" t="s">
        <v>223</v>
      </c>
      <c r="F233" s="108">
        <v>2</v>
      </c>
      <c r="G233" s="38">
        <f t="shared" si="107"/>
        <v>0</v>
      </c>
      <c r="H233" s="31">
        <f t="shared" si="108"/>
        <v>2</v>
      </c>
      <c r="I233" s="109" t="s">
        <v>118</v>
      </c>
      <c r="J233" s="33">
        <v>80</v>
      </c>
      <c r="K233" s="33">
        <v>32</v>
      </c>
      <c r="L233" s="34">
        <f t="shared" si="104"/>
        <v>160</v>
      </c>
      <c r="M233" s="34">
        <f t="shared" si="105"/>
        <v>64</v>
      </c>
      <c r="N233" s="34">
        <f t="shared" si="106"/>
        <v>224</v>
      </c>
      <c r="O233" s="37"/>
      <c r="P233" s="3"/>
    </row>
    <row r="234" spans="1:16384" s="4" customFormat="1" ht="18" customHeight="1" x14ac:dyDescent="0.2">
      <c r="A234" s="59" t="str">
        <f>IF(I234&lt;&gt;"",1+MAX($A$40:A233),"")</f>
        <v/>
      </c>
      <c r="B234" s="60"/>
      <c r="C234" s="60"/>
      <c r="D234" s="61" t="s">
        <v>68</v>
      </c>
      <c r="E234" s="62" t="s">
        <v>69</v>
      </c>
      <c r="F234" s="60"/>
      <c r="G234" s="67"/>
      <c r="H234" s="68"/>
      <c r="I234" s="60"/>
      <c r="J234" s="65"/>
      <c r="K234" s="65"/>
      <c r="L234" s="65"/>
      <c r="M234" s="65"/>
      <c r="N234" s="69"/>
      <c r="O234" s="66">
        <f>SUM(N235:N239)</f>
        <v>12246</v>
      </c>
      <c r="P234" s="3"/>
    </row>
    <row r="235" spans="1:16384" s="4" customFormat="1" x14ac:dyDescent="0.25">
      <c r="A235" s="36">
        <f>IF(I235&lt;&gt;"",1+MAX($A$40:A234),"")</f>
        <v>147</v>
      </c>
      <c r="B235" s="27"/>
      <c r="C235" s="27"/>
      <c r="D235" s="28"/>
      <c r="E235" s="111" t="s">
        <v>224</v>
      </c>
      <c r="F235" s="108">
        <v>1</v>
      </c>
      <c r="G235" s="38">
        <f t="shared" ref="G235:G239" si="109">IF(F235=0,"",0)</f>
        <v>0</v>
      </c>
      <c r="H235" s="31">
        <f t="shared" ref="H235:H239" si="110">IF(F235=0,"",F235*(1+G235))</f>
        <v>1</v>
      </c>
      <c r="I235" s="109" t="s">
        <v>118</v>
      </c>
      <c r="J235" s="33">
        <v>2036</v>
      </c>
      <c r="K235" s="33">
        <v>560</v>
      </c>
      <c r="L235" s="34">
        <f t="shared" ref="L235:L239" si="111">IF(F235=0,"",J235*H235)</f>
        <v>2036</v>
      </c>
      <c r="M235" s="34">
        <f t="shared" ref="M235:M239" si="112">IF(F235=0,"",K235*H235)</f>
        <v>560</v>
      </c>
      <c r="N235" s="34">
        <f t="shared" ref="N235:N239" si="113">IF(F235=0,"",L235+M235)</f>
        <v>2596</v>
      </c>
      <c r="O235" s="37"/>
      <c r="P235" s="3"/>
    </row>
    <row r="236" spans="1:16384" s="4" customFormat="1" x14ac:dyDescent="0.25">
      <c r="A236" s="36">
        <f>IF(I236&lt;&gt;"",1+MAX($A$40:A235),"")</f>
        <v>148</v>
      </c>
      <c r="B236" s="27"/>
      <c r="C236" s="27"/>
      <c r="D236" s="28"/>
      <c r="E236" s="111" t="s">
        <v>225</v>
      </c>
      <c r="F236" s="108">
        <v>1</v>
      </c>
      <c r="G236" s="38">
        <f t="shared" si="109"/>
        <v>0</v>
      </c>
      <c r="H236" s="31">
        <f t="shared" si="110"/>
        <v>1</v>
      </c>
      <c r="I236" s="109" t="s">
        <v>118</v>
      </c>
      <c r="J236" s="33">
        <v>1585</v>
      </c>
      <c r="K236" s="33">
        <v>480</v>
      </c>
      <c r="L236" s="34">
        <f t="shared" si="111"/>
        <v>1585</v>
      </c>
      <c r="M236" s="34">
        <f t="shared" si="112"/>
        <v>480</v>
      </c>
      <c r="N236" s="34">
        <f t="shared" si="113"/>
        <v>2065</v>
      </c>
      <c r="O236" s="37"/>
      <c r="P236" s="3"/>
    </row>
    <row r="237" spans="1:16384" s="4" customFormat="1" x14ac:dyDescent="0.25">
      <c r="A237" s="36">
        <f>IF(I237&lt;&gt;"",1+MAX($A$40:A236),"")</f>
        <v>149</v>
      </c>
      <c r="B237" s="27"/>
      <c r="C237" s="27"/>
      <c r="D237" s="28"/>
      <c r="E237" s="111" t="s">
        <v>226</v>
      </c>
      <c r="F237" s="108">
        <v>1</v>
      </c>
      <c r="G237" s="38">
        <f t="shared" si="109"/>
        <v>0</v>
      </c>
      <c r="H237" s="31">
        <f t="shared" si="110"/>
        <v>1</v>
      </c>
      <c r="I237" s="109" t="s">
        <v>118</v>
      </c>
      <c r="J237" s="33">
        <v>3320</v>
      </c>
      <c r="K237" s="33">
        <v>1120</v>
      </c>
      <c r="L237" s="34">
        <f t="shared" si="111"/>
        <v>3320</v>
      </c>
      <c r="M237" s="34">
        <f t="shared" si="112"/>
        <v>1120</v>
      </c>
      <c r="N237" s="34">
        <f t="shared" si="113"/>
        <v>4440</v>
      </c>
      <c r="O237" s="37"/>
      <c r="P237" s="3"/>
    </row>
    <row r="238" spans="1:16384" s="4" customFormat="1" x14ac:dyDescent="0.25">
      <c r="A238" s="36">
        <f>IF(I238&lt;&gt;"",1+MAX($A$40:A237),"")</f>
        <v>150</v>
      </c>
      <c r="B238" s="27"/>
      <c r="C238" s="27"/>
      <c r="D238" s="28"/>
      <c r="E238" s="111" t="s">
        <v>227</v>
      </c>
      <c r="F238" s="108">
        <v>1</v>
      </c>
      <c r="G238" s="38">
        <f t="shared" si="109"/>
        <v>0</v>
      </c>
      <c r="H238" s="31">
        <f t="shared" si="110"/>
        <v>1</v>
      </c>
      <c r="I238" s="109" t="s">
        <v>118</v>
      </c>
      <c r="J238" s="33">
        <v>960</v>
      </c>
      <c r="K238" s="33">
        <v>400</v>
      </c>
      <c r="L238" s="34">
        <f t="shared" si="111"/>
        <v>960</v>
      </c>
      <c r="M238" s="34">
        <f t="shared" si="112"/>
        <v>400</v>
      </c>
      <c r="N238" s="34">
        <f t="shared" si="113"/>
        <v>1360</v>
      </c>
      <c r="O238" s="37"/>
      <c r="P238" s="3"/>
    </row>
    <row r="239" spans="1:16384" s="4" customFormat="1" x14ac:dyDescent="0.25">
      <c r="A239" s="36">
        <f>IF(I239&lt;&gt;"",1+MAX($A$40:A238),"")</f>
        <v>151</v>
      </c>
      <c r="B239" s="27"/>
      <c r="C239" s="27"/>
      <c r="D239" s="28"/>
      <c r="E239" s="111" t="s">
        <v>228</v>
      </c>
      <c r="F239" s="108">
        <v>1</v>
      </c>
      <c r="G239" s="38">
        <f t="shared" si="109"/>
        <v>0</v>
      </c>
      <c r="H239" s="31">
        <f t="shared" si="110"/>
        <v>1</v>
      </c>
      <c r="I239" s="109" t="s">
        <v>118</v>
      </c>
      <c r="J239" s="33">
        <v>1400</v>
      </c>
      <c r="K239" s="33">
        <v>385</v>
      </c>
      <c r="L239" s="34">
        <f t="shared" si="111"/>
        <v>1400</v>
      </c>
      <c r="M239" s="34">
        <f t="shared" si="112"/>
        <v>385</v>
      </c>
      <c r="N239" s="34">
        <f t="shared" si="113"/>
        <v>1785</v>
      </c>
      <c r="O239" s="37"/>
      <c r="P239" s="3"/>
    </row>
    <row r="240" spans="1:16384" s="4" customFormat="1" ht="18" customHeight="1" x14ac:dyDescent="0.2">
      <c r="A240" s="59" t="str">
        <f>IF(I240&lt;&gt;"",1+MAX($A$40:A239),"")</f>
        <v/>
      </c>
      <c r="B240" s="60"/>
      <c r="C240" s="60"/>
      <c r="D240" s="61" t="s">
        <v>35</v>
      </c>
      <c r="E240" s="62" t="s">
        <v>34</v>
      </c>
      <c r="F240" s="60"/>
      <c r="G240" s="67"/>
      <c r="H240" s="68"/>
      <c r="I240" s="60"/>
      <c r="J240" s="65"/>
      <c r="K240" s="65"/>
      <c r="L240" s="65"/>
      <c r="M240" s="65"/>
      <c r="N240" s="69"/>
      <c r="O240" s="99">
        <f>SUM(N241:N254)</f>
        <v>56822.959340000001</v>
      </c>
      <c r="P240" s="100"/>
      <c r="Q240" s="100"/>
      <c r="R240" s="100"/>
      <c r="S240" s="101"/>
      <c r="T240" s="102"/>
      <c r="U240" s="100"/>
      <c r="V240" s="103"/>
      <c r="W240" s="104"/>
      <c r="X240" s="100"/>
      <c r="Y240" s="105"/>
      <c r="Z240" s="105"/>
      <c r="AA240" s="105"/>
      <c r="AB240" s="105"/>
      <c r="AC240" s="106"/>
      <c r="AD240" s="107"/>
      <c r="AE240" s="100"/>
      <c r="AF240" s="100"/>
      <c r="AG240" s="100"/>
      <c r="AH240" s="101"/>
      <c r="AI240" s="102"/>
      <c r="AJ240" s="100"/>
      <c r="AK240" s="103"/>
      <c r="AL240" s="104"/>
      <c r="AM240" s="100"/>
      <c r="AN240" s="105"/>
      <c r="AO240" s="105"/>
      <c r="AP240" s="105"/>
      <c r="AQ240" s="105"/>
      <c r="AR240" s="106"/>
      <c r="AS240" s="107"/>
      <c r="AT240" s="100"/>
      <c r="AU240" s="100"/>
      <c r="AV240" s="100"/>
      <c r="AW240" s="101"/>
      <c r="AX240" s="102"/>
      <c r="AY240" s="100"/>
      <c r="AZ240" s="103"/>
      <c r="BA240" s="104"/>
      <c r="BB240" s="100"/>
      <c r="BC240" s="105"/>
      <c r="BD240" s="105"/>
      <c r="BE240" s="105"/>
      <c r="BF240" s="105"/>
      <c r="BG240" s="106"/>
      <c r="BH240" s="107"/>
      <c r="BI240" s="100"/>
      <c r="BJ240" s="100"/>
      <c r="BK240" s="100"/>
      <c r="BL240" s="101"/>
      <c r="BM240" s="102"/>
      <c r="BN240" s="100"/>
      <c r="BO240" s="103"/>
      <c r="BP240" s="104"/>
      <c r="BQ240" s="100"/>
      <c r="BR240" s="105"/>
      <c r="BS240" s="105"/>
      <c r="BT240" s="105"/>
      <c r="BU240" s="105"/>
      <c r="BV240" s="106"/>
      <c r="BW240" s="107"/>
      <c r="BX240" s="100"/>
      <c r="BY240" s="100"/>
      <c r="BZ240" s="100"/>
      <c r="CA240" s="101"/>
      <c r="CB240" s="102"/>
      <c r="CC240" s="100"/>
      <c r="CD240" s="103"/>
      <c r="CE240" s="104"/>
      <c r="CF240" s="100"/>
      <c r="CG240" s="105"/>
      <c r="CH240" s="105"/>
      <c r="CI240" s="105"/>
      <c r="CJ240" s="105"/>
      <c r="CK240" s="106"/>
      <c r="CL240" s="107"/>
      <c r="CM240" s="100"/>
      <c r="CN240" s="100"/>
      <c r="CO240" s="100"/>
      <c r="CP240" s="101"/>
      <c r="CQ240" s="102"/>
      <c r="CR240" s="100"/>
      <c r="CS240" s="103"/>
      <c r="CT240" s="104"/>
      <c r="CU240" s="100"/>
      <c r="CV240" s="105"/>
      <c r="CW240" s="105"/>
      <c r="CX240" s="105"/>
      <c r="CY240" s="105"/>
      <c r="CZ240" s="106"/>
      <c r="DA240" s="107"/>
      <c r="DB240" s="100"/>
      <c r="DC240" s="100"/>
      <c r="DD240" s="100"/>
      <c r="DE240" s="101"/>
      <c r="DF240" s="102"/>
      <c r="DG240" s="100"/>
      <c r="DH240" s="103"/>
      <c r="DI240" s="104"/>
      <c r="DJ240" s="100"/>
      <c r="DK240" s="105"/>
      <c r="DL240" s="105"/>
      <c r="DM240" s="105"/>
      <c r="DN240" s="105"/>
      <c r="DO240" s="106"/>
      <c r="DP240" s="107"/>
      <c r="DQ240" s="100"/>
      <c r="DR240" s="100"/>
      <c r="DS240" s="100"/>
      <c r="DT240" s="101"/>
      <c r="DU240" s="102"/>
      <c r="DV240" s="100"/>
      <c r="DW240" s="103"/>
      <c r="DX240" s="104"/>
      <c r="DY240" s="100"/>
      <c r="DZ240" s="105"/>
      <c r="EA240" s="105"/>
      <c r="EB240" s="105"/>
      <c r="EC240" s="105"/>
      <c r="ED240" s="106"/>
      <c r="EE240" s="107"/>
      <c r="EF240" s="100"/>
      <c r="EG240" s="100"/>
      <c r="EH240" s="100"/>
      <c r="EI240" s="101"/>
      <c r="EJ240" s="102"/>
      <c r="EK240" s="100"/>
      <c r="EL240" s="103"/>
      <c r="EM240" s="104"/>
      <c r="EN240" s="100"/>
      <c r="EO240" s="105"/>
      <c r="EP240" s="105"/>
      <c r="EQ240" s="105"/>
      <c r="ER240" s="105"/>
      <c r="ES240" s="106"/>
      <c r="ET240" s="107"/>
      <c r="EU240" s="100"/>
      <c r="EV240" s="100"/>
      <c r="EW240" s="100"/>
      <c r="EX240" s="101"/>
      <c r="EY240" s="102"/>
      <c r="EZ240" s="100"/>
      <c r="FA240" s="103"/>
      <c r="FB240" s="104"/>
      <c r="FC240" s="100"/>
      <c r="FD240" s="105"/>
      <c r="FE240" s="105"/>
      <c r="FF240" s="105"/>
      <c r="FG240" s="105"/>
      <c r="FH240" s="106"/>
      <c r="FI240" s="107"/>
      <c r="FJ240" s="100"/>
      <c r="FK240" s="100"/>
      <c r="FL240" s="100"/>
      <c r="FM240" s="101"/>
      <c r="FN240" s="102"/>
      <c r="FO240" s="100"/>
      <c r="FP240" s="103"/>
      <c r="FQ240" s="104"/>
      <c r="FR240" s="100"/>
      <c r="FS240" s="105"/>
      <c r="FT240" s="105"/>
      <c r="FU240" s="105"/>
      <c r="FV240" s="105"/>
      <c r="FW240" s="106"/>
      <c r="FX240" s="107"/>
      <c r="FY240" s="100"/>
      <c r="FZ240" s="100"/>
      <c r="GA240" s="100"/>
      <c r="GB240" s="101"/>
      <c r="GC240" s="102"/>
      <c r="GD240" s="100"/>
      <c r="GE240" s="103"/>
      <c r="GF240" s="104"/>
      <c r="GG240" s="100"/>
      <c r="GH240" s="105"/>
      <c r="GI240" s="105"/>
      <c r="GJ240" s="105"/>
      <c r="GK240" s="105"/>
      <c r="GL240" s="106"/>
      <c r="GM240" s="107"/>
      <c r="GN240" s="100"/>
      <c r="GO240" s="100"/>
      <c r="GP240" s="100"/>
      <c r="GQ240" s="101"/>
      <c r="GR240" s="102"/>
      <c r="GS240" s="100"/>
      <c r="GT240" s="103"/>
      <c r="GU240" s="104"/>
      <c r="GV240" s="100"/>
      <c r="GW240" s="105"/>
      <c r="GX240" s="105"/>
      <c r="GY240" s="105"/>
      <c r="GZ240" s="105"/>
      <c r="HA240" s="106"/>
      <c r="HB240" s="107"/>
      <c r="HC240" s="100"/>
      <c r="HD240" s="100"/>
      <c r="HE240" s="100"/>
      <c r="HF240" s="101"/>
      <c r="HG240" s="102"/>
      <c r="HH240" s="100"/>
      <c r="HI240" s="103"/>
      <c r="HJ240" s="104"/>
      <c r="HK240" s="100"/>
      <c r="HL240" s="105"/>
      <c r="HM240" s="105"/>
      <c r="HN240" s="105"/>
      <c r="HO240" s="105"/>
      <c r="HP240" s="106"/>
      <c r="HQ240" s="107"/>
      <c r="HR240" s="100"/>
      <c r="HS240" s="100"/>
      <c r="HT240" s="100"/>
      <c r="HU240" s="101"/>
      <c r="HV240" s="102"/>
      <c r="HW240" s="100"/>
      <c r="HX240" s="103"/>
      <c r="HY240" s="104"/>
      <c r="HZ240" s="100"/>
      <c r="IA240" s="105"/>
      <c r="IB240" s="105"/>
      <c r="IC240" s="105"/>
      <c r="ID240" s="105"/>
      <c r="IE240" s="106"/>
      <c r="IF240" s="107"/>
      <c r="IG240" s="100"/>
      <c r="IH240" s="100"/>
      <c r="II240" s="100"/>
      <c r="IJ240" s="101"/>
      <c r="IK240" s="102"/>
      <c r="IL240" s="100"/>
      <c r="IM240" s="103"/>
      <c r="IN240" s="104"/>
      <c r="IO240" s="100"/>
      <c r="IP240" s="105"/>
      <c r="IQ240" s="105"/>
      <c r="IR240" s="105"/>
      <c r="IS240" s="105"/>
      <c r="IT240" s="106"/>
      <c r="IU240" s="107"/>
      <c r="IV240" s="100"/>
      <c r="IW240" s="100"/>
      <c r="IX240" s="100"/>
      <c r="IY240" s="101"/>
      <c r="IZ240" s="102"/>
      <c r="JA240" s="100"/>
      <c r="JB240" s="103"/>
      <c r="JC240" s="104"/>
      <c r="JD240" s="100"/>
      <c r="JE240" s="105"/>
      <c r="JF240" s="105"/>
      <c r="JG240" s="105"/>
      <c r="JH240" s="105"/>
      <c r="JI240" s="106"/>
      <c r="JJ240" s="107"/>
      <c r="JK240" s="100"/>
      <c r="JL240" s="100"/>
      <c r="JM240" s="100"/>
      <c r="JN240" s="101"/>
      <c r="JO240" s="102"/>
      <c r="JP240" s="100"/>
      <c r="JQ240" s="103"/>
      <c r="JR240" s="104"/>
      <c r="JS240" s="100"/>
      <c r="JT240" s="105"/>
      <c r="JU240" s="105"/>
      <c r="JV240" s="105"/>
      <c r="JW240" s="105"/>
      <c r="JX240" s="106"/>
      <c r="JY240" s="107"/>
      <c r="JZ240" s="100"/>
      <c r="KA240" s="100"/>
      <c r="KB240" s="100"/>
      <c r="KC240" s="101"/>
      <c r="KD240" s="102"/>
      <c r="KE240" s="100"/>
      <c r="KF240" s="103"/>
      <c r="KG240" s="104"/>
      <c r="KH240" s="100"/>
      <c r="KI240" s="105"/>
      <c r="KJ240" s="105"/>
      <c r="KK240" s="105"/>
      <c r="KL240" s="105"/>
      <c r="KM240" s="106"/>
      <c r="KN240" s="107"/>
      <c r="KO240" s="100"/>
      <c r="KP240" s="100"/>
      <c r="KQ240" s="100"/>
      <c r="KR240" s="101"/>
      <c r="KS240" s="102"/>
      <c r="KT240" s="100"/>
      <c r="KU240" s="103"/>
      <c r="KV240" s="104"/>
      <c r="KW240" s="100"/>
      <c r="KX240" s="105"/>
      <c r="KY240" s="105"/>
      <c r="KZ240" s="105"/>
      <c r="LA240" s="105"/>
      <c r="LB240" s="106"/>
      <c r="LC240" s="107"/>
      <c r="LD240" s="100"/>
      <c r="LE240" s="100"/>
      <c r="LF240" s="100"/>
      <c r="LG240" s="101"/>
      <c r="LH240" s="102"/>
      <c r="LI240" s="100"/>
      <c r="LJ240" s="103"/>
      <c r="LK240" s="104"/>
      <c r="LL240" s="100"/>
      <c r="LM240" s="105"/>
      <c r="LN240" s="105"/>
      <c r="LO240" s="105"/>
      <c r="LP240" s="105"/>
      <c r="LQ240" s="106"/>
      <c r="LR240" s="107"/>
      <c r="LS240" s="100"/>
      <c r="LT240" s="100"/>
      <c r="LU240" s="100"/>
      <c r="LV240" s="101"/>
      <c r="LW240" s="102"/>
      <c r="LX240" s="100"/>
      <c r="LY240" s="103"/>
      <c r="LZ240" s="104"/>
      <c r="MA240" s="100"/>
      <c r="MB240" s="105"/>
      <c r="MC240" s="105"/>
      <c r="MD240" s="105"/>
      <c r="ME240" s="105"/>
      <c r="MF240" s="106"/>
      <c r="MG240" s="107"/>
      <c r="MH240" s="100"/>
      <c r="MI240" s="100"/>
      <c r="MJ240" s="100"/>
      <c r="MK240" s="101"/>
      <c r="ML240" s="102"/>
      <c r="MM240" s="100"/>
      <c r="MN240" s="103"/>
      <c r="MO240" s="104"/>
      <c r="MP240" s="100"/>
      <c r="MQ240" s="105"/>
      <c r="MR240" s="105"/>
      <c r="MS240" s="105"/>
      <c r="MT240" s="105"/>
      <c r="MU240" s="106"/>
      <c r="MV240" s="107"/>
      <c r="MW240" s="100"/>
      <c r="MX240" s="100"/>
      <c r="MY240" s="100"/>
      <c r="MZ240" s="101"/>
      <c r="NA240" s="102"/>
      <c r="NB240" s="100"/>
      <c r="NC240" s="103"/>
      <c r="ND240" s="104"/>
      <c r="NE240" s="100"/>
      <c r="NF240" s="105"/>
      <c r="NG240" s="105"/>
      <c r="NH240" s="105"/>
      <c r="NI240" s="105"/>
      <c r="NJ240" s="106"/>
      <c r="NK240" s="107"/>
      <c r="NL240" s="100"/>
      <c r="NM240" s="100"/>
      <c r="NN240" s="100"/>
      <c r="NO240" s="101"/>
      <c r="NP240" s="102"/>
      <c r="NQ240" s="100"/>
      <c r="NR240" s="103"/>
      <c r="NS240" s="104"/>
      <c r="NT240" s="100"/>
      <c r="NU240" s="105"/>
      <c r="NV240" s="105"/>
      <c r="NW240" s="105"/>
      <c r="NX240" s="105"/>
      <c r="NY240" s="106"/>
      <c r="NZ240" s="107"/>
      <c r="OA240" s="100"/>
      <c r="OB240" s="100"/>
      <c r="OC240" s="100"/>
      <c r="OD240" s="101"/>
      <c r="OE240" s="102"/>
      <c r="OF240" s="100"/>
      <c r="OG240" s="103"/>
      <c r="OH240" s="104"/>
      <c r="OI240" s="100"/>
      <c r="OJ240" s="105"/>
      <c r="OK240" s="105"/>
      <c r="OL240" s="105"/>
      <c r="OM240" s="105"/>
      <c r="ON240" s="106"/>
      <c r="OO240" s="107"/>
      <c r="OP240" s="100"/>
      <c r="OQ240" s="100"/>
      <c r="OR240" s="100"/>
      <c r="OS240" s="101"/>
      <c r="OT240" s="102"/>
      <c r="OU240" s="100"/>
      <c r="OV240" s="103"/>
      <c r="OW240" s="104"/>
      <c r="OX240" s="100"/>
      <c r="OY240" s="105"/>
      <c r="OZ240" s="105"/>
      <c r="PA240" s="105"/>
      <c r="PB240" s="105"/>
      <c r="PC240" s="106"/>
      <c r="PD240" s="107"/>
      <c r="PE240" s="100"/>
      <c r="PF240" s="100"/>
      <c r="PG240" s="100"/>
      <c r="PH240" s="101"/>
      <c r="PI240" s="102"/>
      <c r="PJ240" s="100"/>
      <c r="PK240" s="103"/>
      <c r="PL240" s="104"/>
      <c r="PM240" s="100"/>
      <c r="PN240" s="105"/>
      <c r="PO240" s="105"/>
      <c r="PP240" s="105"/>
      <c r="PQ240" s="105"/>
      <c r="PR240" s="106"/>
      <c r="PS240" s="107"/>
      <c r="PT240" s="100"/>
      <c r="PU240" s="100"/>
      <c r="PV240" s="100"/>
      <c r="PW240" s="101"/>
      <c r="PX240" s="102"/>
      <c r="PY240" s="100"/>
      <c r="PZ240" s="103"/>
      <c r="QA240" s="104"/>
      <c r="QB240" s="100"/>
      <c r="QC240" s="105"/>
      <c r="QD240" s="105"/>
      <c r="QE240" s="105"/>
      <c r="QF240" s="105"/>
      <c r="QG240" s="106"/>
      <c r="QH240" s="107"/>
      <c r="QI240" s="100"/>
      <c r="QJ240" s="100"/>
      <c r="QK240" s="100"/>
      <c r="QL240" s="101"/>
      <c r="QM240" s="102"/>
      <c r="QN240" s="100"/>
      <c r="QO240" s="103"/>
      <c r="QP240" s="104"/>
      <c r="QQ240" s="100"/>
      <c r="QR240" s="105"/>
      <c r="QS240" s="105"/>
      <c r="QT240" s="105"/>
      <c r="QU240" s="105"/>
      <c r="QV240" s="106"/>
      <c r="QW240" s="107"/>
      <c r="QX240" s="100"/>
      <c r="QY240" s="100"/>
      <c r="QZ240" s="100"/>
      <c r="RA240" s="101"/>
      <c r="RB240" s="102"/>
      <c r="RC240" s="100"/>
      <c r="RD240" s="103"/>
      <c r="RE240" s="104"/>
      <c r="RF240" s="100"/>
      <c r="RG240" s="105"/>
      <c r="RH240" s="105"/>
      <c r="RI240" s="105"/>
      <c r="RJ240" s="105"/>
      <c r="RK240" s="106"/>
      <c r="RL240" s="107"/>
      <c r="RM240" s="100"/>
      <c r="RN240" s="100"/>
      <c r="RO240" s="100"/>
      <c r="RP240" s="101"/>
      <c r="RQ240" s="102"/>
      <c r="RR240" s="100"/>
      <c r="RS240" s="103"/>
      <c r="RT240" s="104"/>
      <c r="RU240" s="100"/>
      <c r="RV240" s="105"/>
      <c r="RW240" s="105"/>
      <c r="RX240" s="105"/>
      <c r="RY240" s="105"/>
      <c r="RZ240" s="106"/>
      <c r="SA240" s="107"/>
      <c r="SB240" s="100"/>
      <c r="SC240" s="100"/>
      <c r="SD240" s="100"/>
      <c r="SE240" s="101"/>
      <c r="SF240" s="102"/>
      <c r="SG240" s="100"/>
      <c r="SH240" s="103"/>
      <c r="SI240" s="104"/>
      <c r="SJ240" s="100"/>
      <c r="SK240" s="105"/>
      <c r="SL240" s="105"/>
      <c r="SM240" s="105"/>
      <c r="SN240" s="105"/>
      <c r="SO240" s="106"/>
      <c r="SP240" s="107"/>
      <c r="SQ240" s="100"/>
      <c r="SR240" s="100"/>
      <c r="SS240" s="100"/>
      <c r="ST240" s="101"/>
      <c r="SU240" s="102"/>
      <c r="SV240" s="100"/>
      <c r="SW240" s="103"/>
      <c r="SX240" s="104"/>
      <c r="SY240" s="100"/>
      <c r="SZ240" s="105"/>
      <c r="TA240" s="105"/>
      <c r="TB240" s="105"/>
      <c r="TC240" s="105"/>
      <c r="TD240" s="106"/>
      <c r="TE240" s="107"/>
      <c r="TF240" s="100"/>
      <c r="TG240" s="100"/>
      <c r="TH240" s="100"/>
      <c r="TI240" s="101"/>
      <c r="TJ240" s="102"/>
      <c r="TK240" s="100"/>
      <c r="TL240" s="103"/>
      <c r="TM240" s="104"/>
      <c r="TN240" s="100"/>
      <c r="TO240" s="105"/>
      <c r="TP240" s="105"/>
      <c r="TQ240" s="105"/>
      <c r="TR240" s="105"/>
      <c r="TS240" s="106"/>
      <c r="TT240" s="107"/>
      <c r="TU240" s="100"/>
      <c r="TV240" s="100"/>
      <c r="TW240" s="100"/>
      <c r="TX240" s="101"/>
      <c r="TY240" s="102"/>
      <c r="TZ240" s="100"/>
      <c r="UA240" s="103"/>
      <c r="UB240" s="104"/>
      <c r="UC240" s="100"/>
      <c r="UD240" s="105"/>
      <c r="UE240" s="105"/>
      <c r="UF240" s="105"/>
      <c r="UG240" s="105"/>
      <c r="UH240" s="106"/>
      <c r="UI240" s="107"/>
      <c r="UJ240" s="100"/>
      <c r="UK240" s="100"/>
      <c r="UL240" s="100"/>
      <c r="UM240" s="101"/>
      <c r="UN240" s="102"/>
      <c r="UO240" s="100"/>
      <c r="UP240" s="103"/>
      <c r="UQ240" s="104"/>
      <c r="UR240" s="100"/>
      <c r="US240" s="105"/>
      <c r="UT240" s="105"/>
      <c r="UU240" s="105"/>
      <c r="UV240" s="105"/>
      <c r="UW240" s="106"/>
      <c r="UX240" s="107"/>
      <c r="UY240" s="100"/>
      <c r="UZ240" s="100"/>
      <c r="VA240" s="100"/>
      <c r="VB240" s="101"/>
      <c r="VC240" s="102"/>
      <c r="VD240" s="100"/>
      <c r="VE240" s="103"/>
      <c r="VF240" s="104"/>
      <c r="VG240" s="100"/>
      <c r="VH240" s="105"/>
      <c r="VI240" s="105"/>
      <c r="VJ240" s="105"/>
      <c r="VK240" s="105"/>
      <c r="VL240" s="106"/>
      <c r="VM240" s="107"/>
      <c r="VN240" s="100"/>
      <c r="VO240" s="100"/>
      <c r="VP240" s="100"/>
      <c r="VQ240" s="101"/>
      <c r="VR240" s="102"/>
      <c r="VS240" s="100"/>
      <c r="VT240" s="103"/>
      <c r="VU240" s="104"/>
      <c r="VV240" s="100"/>
      <c r="VW240" s="105"/>
      <c r="VX240" s="105"/>
      <c r="VY240" s="105"/>
      <c r="VZ240" s="105"/>
      <c r="WA240" s="106"/>
      <c r="WB240" s="107"/>
      <c r="WC240" s="100"/>
      <c r="WD240" s="100"/>
      <c r="WE240" s="100"/>
      <c r="WF240" s="101"/>
      <c r="WG240" s="102"/>
      <c r="WH240" s="100"/>
      <c r="WI240" s="103"/>
      <c r="WJ240" s="104"/>
      <c r="WK240" s="100"/>
      <c r="WL240" s="105"/>
      <c r="WM240" s="105"/>
      <c r="WN240" s="105"/>
      <c r="WO240" s="105"/>
      <c r="WP240" s="106"/>
      <c r="WQ240" s="107"/>
      <c r="WR240" s="100"/>
      <c r="WS240" s="100"/>
      <c r="WT240" s="100"/>
      <c r="WU240" s="101"/>
      <c r="WV240" s="102"/>
      <c r="WW240" s="100"/>
      <c r="WX240" s="103"/>
      <c r="WY240" s="104"/>
      <c r="WZ240" s="100"/>
      <c r="XA240" s="105"/>
      <c r="XB240" s="105"/>
      <c r="XC240" s="105"/>
      <c r="XD240" s="105"/>
      <c r="XE240" s="106"/>
      <c r="XF240" s="107"/>
      <c r="XG240" s="100"/>
      <c r="XH240" s="100"/>
      <c r="XI240" s="100"/>
      <c r="XJ240" s="101"/>
      <c r="XK240" s="102"/>
      <c r="XL240" s="100"/>
      <c r="XM240" s="103"/>
      <c r="XN240" s="104"/>
      <c r="XO240" s="100"/>
      <c r="XP240" s="105"/>
      <c r="XQ240" s="105"/>
      <c r="XR240" s="105"/>
      <c r="XS240" s="105"/>
      <c r="XT240" s="106"/>
      <c r="XU240" s="107"/>
      <c r="XV240" s="100"/>
      <c r="XW240" s="100"/>
      <c r="XX240" s="100"/>
      <c r="XY240" s="101"/>
      <c r="XZ240" s="102"/>
      <c r="YA240" s="100"/>
      <c r="YB240" s="103"/>
      <c r="YC240" s="104"/>
      <c r="YD240" s="100"/>
      <c r="YE240" s="105"/>
      <c r="YF240" s="105"/>
      <c r="YG240" s="105"/>
      <c r="YH240" s="105"/>
      <c r="YI240" s="106"/>
      <c r="YJ240" s="107"/>
      <c r="YK240" s="100"/>
      <c r="YL240" s="100"/>
      <c r="YM240" s="100"/>
      <c r="YN240" s="101"/>
      <c r="YO240" s="102"/>
      <c r="YP240" s="100"/>
      <c r="YQ240" s="103"/>
      <c r="YR240" s="104"/>
      <c r="YS240" s="100"/>
      <c r="YT240" s="105"/>
      <c r="YU240" s="105"/>
      <c r="YV240" s="105"/>
      <c r="YW240" s="105"/>
      <c r="YX240" s="106"/>
      <c r="YY240" s="107"/>
      <c r="YZ240" s="100"/>
      <c r="ZA240" s="100"/>
      <c r="ZB240" s="100"/>
      <c r="ZC240" s="101"/>
      <c r="ZD240" s="102"/>
      <c r="ZE240" s="100"/>
      <c r="ZF240" s="103"/>
      <c r="ZG240" s="104"/>
      <c r="ZH240" s="100"/>
      <c r="ZI240" s="105"/>
      <c r="ZJ240" s="105"/>
      <c r="ZK240" s="105"/>
      <c r="ZL240" s="105"/>
      <c r="ZM240" s="106"/>
      <c r="ZN240" s="107"/>
      <c r="ZO240" s="100"/>
      <c r="ZP240" s="100"/>
      <c r="ZQ240" s="100"/>
      <c r="ZR240" s="101"/>
      <c r="ZS240" s="102"/>
      <c r="ZT240" s="100"/>
      <c r="ZU240" s="103"/>
      <c r="ZV240" s="104"/>
      <c r="ZW240" s="100"/>
      <c r="ZX240" s="105"/>
      <c r="ZY240" s="105"/>
      <c r="ZZ240" s="105"/>
      <c r="AAA240" s="105"/>
      <c r="AAB240" s="106"/>
      <c r="AAC240" s="107"/>
      <c r="AAD240" s="100"/>
      <c r="AAE240" s="100"/>
      <c r="AAF240" s="100"/>
      <c r="AAG240" s="101"/>
      <c r="AAH240" s="102"/>
      <c r="AAI240" s="100"/>
      <c r="AAJ240" s="103"/>
      <c r="AAK240" s="104"/>
      <c r="AAL240" s="100"/>
      <c r="AAM240" s="105"/>
      <c r="AAN240" s="105"/>
      <c r="AAO240" s="105"/>
      <c r="AAP240" s="105"/>
      <c r="AAQ240" s="106"/>
      <c r="AAR240" s="107"/>
      <c r="AAS240" s="100"/>
      <c r="AAT240" s="100"/>
      <c r="AAU240" s="100"/>
      <c r="AAV240" s="101"/>
      <c r="AAW240" s="102"/>
      <c r="AAX240" s="100"/>
      <c r="AAY240" s="103"/>
      <c r="AAZ240" s="104"/>
      <c r="ABA240" s="100"/>
      <c r="ABB240" s="105"/>
      <c r="ABC240" s="105"/>
      <c r="ABD240" s="105"/>
      <c r="ABE240" s="105"/>
      <c r="ABF240" s="106"/>
      <c r="ABG240" s="107"/>
      <c r="ABH240" s="100"/>
      <c r="ABI240" s="100"/>
      <c r="ABJ240" s="100"/>
      <c r="ABK240" s="101"/>
      <c r="ABL240" s="102"/>
      <c r="ABM240" s="100"/>
      <c r="ABN240" s="103"/>
      <c r="ABO240" s="104"/>
      <c r="ABP240" s="100"/>
      <c r="ABQ240" s="105"/>
      <c r="ABR240" s="105"/>
      <c r="ABS240" s="105"/>
      <c r="ABT240" s="105"/>
      <c r="ABU240" s="106"/>
      <c r="ABV240" s="107"/>
      <c r="ABW240" s="100"/>
      <c r="ABX240" s="100"/>
      <c r="ABY240" s="100"/>
      <c r="ABZ240" s="101"/>
      <c r="ACA240" s="102"/>
      <c r="ACB240" s="100"/>
      <c r="ACC240" s="103"/>
      <c r="ACD240" s="104"/>
      <c r="ACE240" s="100"/>
      <c r="ACF240" s="105"/>
      <c r="ACG240" s="105"/>
      <c r="ACH240" s="105"/>
      <c r="ACI240" s="105"/>
      <c r="ACJ240" s="106"/>
      <c r="ACK240" s="107"/>
      <c r="ACL240" s="100"/>
      <c r="ACM240" s="100"/>
      <c r="ACN240" s="100"/>
      <c r="ACO240" s="101"/>
      <c r="ACP240" s="102"/>
      <c r="ACQ240" s="100"/>
      <c r="ACR240" s="103"/>
      <c r="ACS240" s="104"/>
      <c r="ACT240" s="100"/>
      <c r="ACU240" s="105"/>
      <c r="ACV240" s="105"/>
      <c r="ACW240" s="105"/>
      <c r="ACX240" s="105"/>
      <c r="ACY240" s="106"/>
      <c r="ACZ240" s="107"/>
      <c r="ADA240" s="100"/>
      <c r="ADB240" s="100"/>
      <c r="ADC240" s="100"/>
      <c r="ADD240" s="101"/>
      <c r="ADE240" s="102"/>
      <c r="ADF240" s="100"/>
      <c r="ADG240" s="103"/>
      <c r="ADH240" s="104"/>
      <c r="ADI240" s="100"/>
      <c r="ADJ240" s="105"/>
      <c r="ADK240" s="105"/>
      <c r="ADL240" s="105"/>
      <c r="ADM240" s="105"/>
      <c r="ADN240" s="106"/>
      <c r="ADO240" s="107"/>
      <c r="ADP240" s="100"/>
      <c r="ADQ240" s="100"/>
      <c r="ADR240" s="100"/>
      <c r="ADS240" s="101"/>
      <c r="ADT240" s="102"/>
      <c r="ADU240" s="100"/>
      <c r="ADV240" s="103"/>
      <c r="ADW240" s="104"/>
      <c r="ADX240" s="100"/>
      <c r="ADY240" s="105"/>
      <c r="ADZ240" s="105"/>
      <c r="AEA240" s="105"/>
      <c r="AEB240" s="105"/>
      <c r="AEC240" s="106"/>
      <c r="AED240" s="107"/>
      <c r="AEE240" s="100"/>
      <c r="AEF240" s="100"/>
      <c r="AEG240" s="100"/>
      <c r="AEH240" s="101"/>
      <c r="AEI240" s="102"/>
      <c r="AEJ240" s="100"/>
      <c r="AEK240" s="103"/>
      <c r="AEL240" s="104"/>
      <c r="AEM240" s="100"/>
      <c r="AEN240" s="105"/>
      <c r="AEO240" s="105"/>
      <c r="AEP240" s="105"/>
      <c r="AEQ240" s="105"/>
      <c r="AER240" s="106"/>
      <c r="AES240" s="107"/>
      <c r="AET240" s="100"/>
      <c r="AEU240" s="100"/>
      <c r="AEV240" s="100"/>
      <c r="AEW240" s="101"/>
      <c r="AEX240" s="102"/>
      <c r="AEY240" s="100"/>
      <c r="AEZ240" s="103"/>
      <c r="AFA240" s="104"/>
      <c r="AFB240" s="100"/>
      <c r="AFC240" s="105"/>
      <c r="AFD240" s="105"/>
      <c r="AFE240" s="105"/>
      <c r="AFF240" s="105"/>
      <c r="AFG240" s="106"/>
      <c r="AFH240" s="107"/>
      <c r="AFI240" s="100"/>
      <c r="AFJ240" s="100"/>
      <c r="AFK240" s="100"/>
      <c r="AFL240" s="101"/>
      <c r="AFM240" s="102"/>
      <c r="AFN240" s="100"/>
      <c r="AFO240" s="103"/>
      <c r="AFP240" s="104"/>
      <c r="AFQ240" s="100"/>
      <c r="AFR240" s="105"/>
      <c r="AFS240" s="105"/>
      <c r="AFT240" s="105"/>
      <c r="AFU240" s="105"/>
      <c r="AFV240" s="106"/>
      <c r="AFW240" s="107"/>
      <c r="AFX240" s="100"/>
      <c r="AFY240" s="100"/>
      <c r="AFZ240" s="100"/>
      <c r="AGA240" s="101"/>
      <c r="AGB240" s="102"/>
      <c r="AGC240" s="100"/>
      <c r="AGD240" s="103"/>
      <c r="AGE240" s="104"/>
      <c r="AGF240" s="100"/>
      <c r="AGG240" s="105"/>
      <c r="AGH240" s="105"/>
      <c r="AGI240" s="105"/>
      <c r="AGJ240" s="105"/>
      <c r="AGK240" s="106"/>
      <c r="AGL240" s="107"/>
      <c r="AGM240" s="100"/>
      <c r="AGN240" s="100"/>
      <c r="AGO240" s="100"/>
      <c r="AGP240" s="101"/>
      <c r="AGQ240" s="102"/>
      <c r="AGR240" s="100"/>
      <c r="AGS240" s="103"/>
      <c r="AGT240" s="104"/>
      <c r="AGU240" s="100"/>
      <c r="AGV240" s="105"/>
      <c r="AGW240" s="105"/>
      <c r="AGX240" s="105"/>
      <c r="AGY240" s="105"/>
      <c r="AGZ240" s="106"/>
      <c r="AHA240" s="107"/>
      <c r="AHB240" s="100"/>
      <c r="AHC240" s="100"/>
      <c r="AHD240" s="100"/>
      <c r="AHE240" s="101"/>
      <c r="AHF240" s="102"/>
      <c r="AHG240" s="100"/>
      <c r="AHH240" s="103"/>
      <c r="AHI240" s="104"/>
      <c r="AHJ240" s="100"/>
      <c r="AHK240" s="105"/>
      <c r="AHL240" s="105"/>
      <c r="AHM240" s="105"/>
      <c r="AHN240" s="105"/>
      <c r="AHO240" s="106"/>
      <c r="AHP240" s="107"/>
      <c r="AHQ240" s="100"/>
      <c r="AHR240" s="100"/>
      <c r="AHS240" s="100"/>
      <c r="AHT240" s="101"/>
      <c r="AHU240" s="102"/>
      <c r="AHV240" s="100"/>
      <c r="AHW240" s="103"/>
      <c r="AHX240" s="104"/>
      <c r="AHY240" s="100"/>
      <c r="AHZ240" s="105"/>
      <c r="AIA240" s="105"/>
      <c r="AIB240" s="105"/>
      <c r="AIC240" s="105"/>
      <c r="AID240" s="106"/>
      <c r="AIE240" s="107"/>
      <c r="AIF240" s="100"/>
      <c r="AIG240" s="100"/>
      <c r="AIH240" s="100"/>
      <c r="AII240" s="101"/>
      <c r="AIJ240" s="102"/>
      <c r="AIK240" s="100"/>
      <c r="AIL240" s="103"/>
      <c r="AIM240" s="104"/>
      <c r="AIN240" s="100"/>
      <c r="AIO240" s="105"/>
      <c r="AIP240" s="105"/>
      <c r="AIQ240" s="105"/>
      <c r="AIR240" s="105"/>
      <c r="AIS240" s="106"/>
      <c r="AIT240" s="107"/>
      <c r="AIU240" s="100"/>
      <c r="AIV240" s="100"/>
      <c r="AIW240" s="100"/>
      <c r="AIX240" s="101"/>
      <c r="AIY240" s="102"/>
      <c r="AIZ240" s="100"/>
      <c r="AJA240" s="103"/>
      <c r="AJB240" s="104"/>
      <c r="AJC240" s="100"/>
      <c r="AJD240" s="105"/>
      <c r="AJE240" s="105"/>
      <c r="AJF240" s="105"/>
      <c r="AJG240" s="105"/>
      <c r="AJH240" s="106"/>
      <c r="AJI240" s="107"/>
      <c r="AJJ240" s="100"/>
      <c r="AJK240" s="100"/>
      <c r="AJL240" s="100"/>
      <c r="AJM240" s="101"/>
      <c r="AJN240" s="102"/>
      <c r="AJO240" s="100"/>
      <c r="AJP240" s="103"/>
      <c r="AJQ240" s="104"/>
      <c r="AJR240" s="100"/>
      <c r="AJS240" s="105"/>
      <c r="AJT240" s="105"/>
      <c r="AJU240" s="105"/>
      <c r="AJV240" s="105"/>
      <c r="AJW240" s="106"/>
      <c r="AJX240" s="107"/>
      <c r="AJY240" s="100"/>
      <c r="AJZ240" s="100"/>
      <c r="AKA240" s="100"/>
      <c r="AKB240" s="101"/>
      <c r="AKC240" s="102"/>
      <c r="AKD240" s="100"/>
      <c r="AKE240" s="103"/>
      <c r="AKF240" s="104"/>
      <c r="AKG240" s="100"/>
      <c r="AKH240" s="105"/>
      <c r="AKI240" s="105"/>
      <c r="AKJ240" s="105"/>
      <c r="AKK240" s="105"/>
      <c r="AKL240" s="106"/>
      <c r="AKM240" s="107"/>
      <c r="AKN240" s="100"/>
      <c r="AKO240" s="100"/>
      <c r="AKP240" s="100"/>
      <c r="AKQ240" s="101"/>
      <c r="AKR240" s="102"/>
      <c r="AKS240" s="100"/>
      <c r="AKT240" s="103"/>
      <c r="AKU240" s="104"/>
      <c r="AKV240" s="100"/>
      <c r="AKW240" s="105"/>
      <c r="AKX240" s="105"/>
      <c r="AKY240" s="105"/>
      <c r="AKZ240" s="105"/>
      <c r="ALA240" s="106"/>
      <c r="ALB240" s="107"/>
      <c r="ALC240" s="100"/>
      <c r="ALD240" s="100"/>
      <c r="ALE240" s="100"/>
      <c r="ALF240" s="101"/>
      <c r="ALG240" s="102"/>
      <c r="ALH240" s="100"/>
      <c r="ALI240" s="103"/>
      <c r="ALJ240" s="104"/>
      <c r="ALK240" s="100"/>
      <c r="ALL240" s="105"/>
      <c r="ALM240" s="105"/>
      <c r="ALN240" s="105"/>
      <c r="ALO240" s="105"/>
      <c r="ALP240" s="106"/>
      <c r="ALQ240" s="107"/>
      <c r="ALR240" s="100"/>
      <c r="ALS240" s="100"/>
      <c r="ALT240" s="100"/>
      <c r="ALU240" s="101"/>
      <c r="ALV240" s="102"/>
      <c r="ALW240" s="100"/>
      <c r="ALX240" s="103"/>
      <c r="ALY240" s="104"/>
      <c r="ALZ240" s="100"/>
      <c r="AMA240" s="105"/>
      <c r="AMB240" s="105"/>
      <c r="AMC240" s="105"/>
      <c r="AMD240" s="105"/>
      <c r="AME240" s="106"/>
      <c r="AMF240" s="107"/>
      <c r="AMG240" s="100"/>
      <c r="AMH240" s="100"/>
      <c r="AMI240" s="100"/>
      <c r="AMJ240" s="101"/>
      <c r="AMK240" s="102"/>
      <c r="AML240" s="100"/>
      <c r="AMM240" s="103"/>
      <c r="AMN240" s="104"/>
      <c r="AMO240" s="100"/>
      <c r="AMP240" s="105"/>
      <c r="AMQ240" s="105"/>
      <c r="AMR240" s="105"/>
      <c r="AMS240" s="105"/>
      <c r="AMT240" s="106"/>
      <c r="AMU240" s="107"/>
      <c r="AMV240" s="100"/>
      <c r="AMW240" s="100"/>
      <c r="AMX240" s="100"/>
      <c r="AMY240" s="101"/>
      <c r="AMZ240" s="102"/>
      <c r="ANA240" s="100"/>
      <c r="ANB240" s="103"/>
      <c r="ANC240" s="104"/>
      <c r="AND240" s="100"/>
      <c r="ANE240" s="105"/>
      <c r="ANF240" s="105"/>
      <c r="ANG240" s="105"/>
      <c r="ANH240" s="105"/>
      <c r="ANI240" s="106"/>
      <c r="ANJ240" s="107"/>
      <c r="ANK240" s="100"/>
      <c r="ANL240" s="100"/>
      <c r="ANM240" s="100"/>
      <c r="ANN240" s="101"/>
      <c r="ANO240" s="102"/>
      <c r="ANP240" s="100"/>
      <c r="ANQ240" s="103"/>
      <c r="ANR240" s="104"/>
      <c r="ANS240" s="100"/>
      <c r="ANT240" s="105"/>
      <c r="ANU240" s="105"/>
      <c r="ANV240" s="105"/>
      <c r="ANW240" s="105"/>
      <c r="ANX240" s="106"/>
      <c r="ANY240" s="107"/>
      <c r="ANZ240" s="100"/>
      <c r="AOA240" s="100"/>
      <c r="AOB240" s="100"/>
      <c r="AOC240" s="101"/>
      <c r="AOD240" s="102"/>
      <c r="AOE240" s="100"/>
      <c r="AOF240" s="103"/>
      <c r="AOG240" s="104"/>
      <c r="AOH240" s="100"/>
      <c r="AOI240" s="105"/>
      <c r="AOJ240" s="105"/>
      <c r="AOK240" s="105"/>
      <c r="AOL240" s="105"/>
      <c r="AOM240" s="106"/>
      <c r="AON240" s="107"/>
      <c r="AOO240" s="100"/>
      <c r="AOP240" s="100"/>
      <c r="AOQ240" s="100"/>
      <c r="AOR240" s="101"/>
      <c r="AOS240" s="102"/>
      <c r="AOT240" s="100"/>
      <c r="AOU240" s="103"/>
      <c r="AOV240" s="104"/>
      <c r="AOW240" s="100"/>
      <c r="AOX240" s="105"/>
      <c r="AOY240" s="105"/>
      <c r="AOZ240" s="105"/>
      <c r="APA240" s="105"/>
      <c r="APB240" s="106"/>
      <c r="APC240" s="107"/>
      <c r="APD240" s="100"/>
      <c r="APE240" s="100"/>
      <c r="APF240" s="100"/>
      <c r="APG240" s="101"/>
      <c r="APH240" s="102"/>
      <c r="API240" s="100"/>
      <c r="APJ240" s="103"/>
      <c r="APK240" s="104"/>
      <c r="APL240" s="100"/>
      <c r="APM240" s="105"/>
      <c r="APN240" s="105"/>
      <c r="APO240" s="105"/>
      <c r="APP240" s="105"/>
      <c r="APQ240" s="106"/>
      <c r="APR240" s="107"/>
      <c r="APS240" s="100"/>
      <c r="APT240" s="100"/>
      <c r="APU240" s="100"/>
      <c r="APV240" s="101"/>
      <c r="APW240" s="102"/>
      <c r="APX240" s="100"/>
      <c r="APY240" s="103"/>
      <c r="APZ240" s="104"/>
      <c r="AQA240" s="100"/>
      <c r="AQB240" s="105"/>
      <c r="AQC240" s="105"/>
      <c r="AQD240" s="105"/>
      <c r="AQE240" s="105"/>
      <c r="AQF240" s="106"/>
      <c r="AQG240" s="107"/>
      <c r="AQH240" s="100"/>
      <c r="AQI240" s="100"/>
      <c r="AQJ240" s="100"/>
      <c r="AQK240" s="101"/>
      <c r="AQL240" s="102"/>
      <c r="AQM240" s="100"/>
      <c r="AQN240" s="103"/>
      <c r="AQO240" s="104"/>
      <c r="AQP240" s="100"/>
      <c r="AQQ240" s="105"/>
      <c r="AQR240" s="105"/>
      <c r="AQS240" s="105"/>
      <c r="AQT240" s="105"/>
      <c r="AQU240" s="106"/>
      <c r="AQV240" s="107"/>
      <c r="AQW240" s="100"/>
      <c r="AQX240" s="100"/>
      <c r="AQY240" s="100"/>
      <c r="AQZ240" s="101"/>
      <c r="ARA240" s="102"/>
      <c r="ARB240" s="100"/>
      <c r="ARC240" s="103"/>
      <c r="ARD240" s="104"/>
      <c r="ARE240" s="100"/>
      <c r="ARF240" s="105"/>
      <c r="ARG240" s="105"/>
      <c r="ARH240" s="105"/>
      <c r="ARI240" s="105"/>
      <c r="ARJ240" s="106"/>
      <c r="ARK240" s="107"/>
      <c r="ARL240" s="100"/>
      <c r="ARM240" s="100"/>
      <c r="ARN240" s="100"/>
      <c r="ARO240" s="101"/>
      <c r="ARP240" s="102"/>
      <c r="ARQ240" s="100"/>
      <c r="ARR240" s="103"/>
      <c r="ARS240" s="104"/>
      <c r="ART240" s="100"/>
      <c r="ARU240" s="105"/>
      <c r="ARV240" s="105"/>
      <c r="ARW240" s="105"/>
      <c r="ARX240" s="105"/>
      <c r="ARY240" s="106"/>
      <c r="ARZ240" s="107"/>
      <c r="ASA240" s="100"/>
      <c r="ASB240" s="100"/>
      <c r="ASC240" s="100"/>
      <c r="ASD240" s="101"/>
      <c r="ASE240" s="102"/>
      <c r="ASF240" s="100"/>
      <c r="ASG240" s="103"/>
      <c r="ASH240" s="104"/>
      <c r="ASI240" s="100"/>
      <c r="ASJ240" s="105"/>
      <c r="ASK240" s="105"/>
      <c r="ASL240" s="105"/>
      <c r="ASM240" s="105"/>
      <c r="ASN240" s="106"/>
      <c r="ASO240" s="107"/>
      <c r="ASP240" s="100"/>
      <c r="ASQ240" s="100"/>
      <c r="ASR240" s="100"/>
      <c r="ASS240" s="101"/>
      <c r="AST240" s="102"/>
      <c r="ASU240" s="100"/>
      <c r="ASV240" s="103"/>
      <c r="ASW240" s="104"/>
      <c r="ASX240" s="100"/>
      <c r="ASY240" s="105"/>
      <c r="ASZ240" s="105"/>
      <c r="ATA240" s="105"/>
      <c r="ATB240" s="105"/>
      <c r="ATC240" s="106"/>
      <c r="ATD240" s="107"/>
      <c r="ATE240" s="100"/>
      <c r="ATF240" s="100"/>
      <c r="ATG240" s="100"/>
      <c r="ATH240" s="101"/>
      <c r="ATI240" s="102"/>
      <c r="ATJ240" s="100"/>
      <c r="ATK240" s="103"/>
      <c r="ATL240" s="104"/>
      <c r="ATM240" s="100"/>
      <c r="ATN240" s="105"/>
      <c r="ATO240" s="105"/>
      <c r="ATP240" s="105"/>
      <c r="ATQ240" s="105"/>
      <c r="ATR240" s="106"/>
      <c r="ATS240" s="107"/>
      <c r="ATT240" s="100"/>
      <c r="ATU240" s="100"/>
      <c r="ATV240" s="100"/>
      <c r="ATW240" s="101"/>
      <c r="ATX240" s="102"/>
      <c r="ATY240" s="100"/>
      <c r="ATZ240" s="103"/>
      <c r="AUA240" s="104"/>
      <c r="AUB240" s="100"/>
      <c r="AUC240" s="105"/>
      <c r="AUD240" s="105"/>
      <c r="AUE240" s="105"/>
      <c r="AUF240" s="105"/>
      <c r="AUG240" s="106"/>
      <c r="AUH240" s="107"/>
      <c r="AUI240" s="100"/>
      <c r="AUJ240" s="100"/>
      <c r="AUK240" s="100"/>
      <c r="AUL240" s="101"/>
      <c r="AUM240" s="102"/>
      <c r="AUN240" s="100"/>
      <c r="AUO240" s="103"/>
      <c r="AUP240" s="104"/>
      <c r="AUQ240" s="100"/>
      <c r="AUR240" s="105"/>
      <c r="AUS240" s="105"/>
      <c r="AUT240" s="105"/>
      <c r="AUU240" s="105"/>
      <c r="AUV240" s="106"/>
      <c r="AUW240" s="107"/>
      <c r="AUX240" s="100"/>
      <c r="AUY240" s="100"/>
      <c r="AUZ240" s="100"/>
      <c r="AVA240" s="101"/>
      <c r="AVB240" s="102"/>
      <c r="AVC240" s="100"/>
      <c r="AVD240" s="103"/>
      <c r="AVE240" s="104"/>
      <c r="AVF240" s="100"/>
      <c r="AVG240" s="105"/>
      <c r="AVH240" s="105"/>
      <c r="AVI240" s="105"/>
      <c r="AVJ240" s="105"/>
      <c r="AVK240" s="106"/>
      <c r="AVL240" s="107"/>
      <c r="AVM240" s="100"/>
      <c r="AVN240" s="100"/>
      <c r="AVO240" s="100"/>
      <c r="AVP240" s="101"/>
      <c r="AVQ240" s="102"/>
      <c r="AVR240" s="100"/>
      <c r="AVS240" s="103"/>
      <c r="AVT240" s="104"/>
      <c r="AVU240" s="100"/>
      <c r="AVV240" s="105"/>
      <c r="AVW240" s="105"/>
      <c r="AVX240" s="105"/>
      <c r="AVY240" s="105"/>
      <c r="AVZ240" s="106"/>
      <c r="AWA240" s="107"/>
      <c r="AWB240" s="100"/>
      <c r="AWC240" s="100"/>
      <c r="AWD240" s="100"/>
      <c r="AWE240" s="101"/>
      <c r="AWF240" s="102"/>
      <c r="AWG240" s="100"/>
      <c r="AWH240" s="103"/>
      <c r="AWI240" s="104"/>
      <c r="AWJ240" s="100"/>
      <c r="AWK240" s="105"/>
      <c r="AWL240" s="105"/>
      <c r="AWM240" s="105"/>
      <c r="AWN240" s="105"/>
      <c r="AWO240" s="106"/>
      <c r="AWP240" s="107"/>
      <c r="AWQ240" s="100"/>
      <c r="AWR240" s="100"/>
      <c r="AWS240" s="100"/>
      <c r="AWT240" s="101"/>
      <c r="AWU240" s="102"/>
      <c r="AWV240" s="100"/>
      <c r="AWW240" s="103"/>
      <c r="AWX240" s="104"/>
      <c r="AWY240" s="100"/>
      <c r="AWZ240" s="105"/>
      <c r="AXA240" s="105"/>
      <c r="AXB240" s="105"/>
      <c r="AXC240" s="105"/>
      <c r="AXD240" s="106"/>
      <c r="AXE240" s="107"/>
      <c r="AXF240" s="100"/>
      <c r="AXG240" s="100"/>
      <c r="AXH240" s="100"/>
      <c r="AXI240" s="101"/>
      <c r="AXJ240" s="102"/>
      <c r="AXK240" s="100"/>
      <c r="AXL240" s="103"/>
      <c r="AXM240" s="104"/>
      <c r="AXN240" s="100"/>
      <c r="AXO240" s="105"/>
      <c r="AXP240" s="105"/>
      <c r="AXQ240" s="105"/>
      <c r="AXR240" s="105"/>
      <c r="AXS240" s="106"/>
      <c r="AXT240" s="107"/>
      <c r="AXU240" s="100"/>
      <c r="AXV240" s="100"/>
      <c r="AXW240" s="100"/>
      <c r="AXX240" s="101"/>
      <c r="AXY240" s="102"/>
      <c r="AXZ240" s="100"/>
      <c r="AYA240" s="103"/>
      <c r="AYB240" s="104"/>
      <c r="AYC240" s="100"/>
      <c r="AYD240" s="105"/>
      <c r="AYE240" s="105"/>
      <c r="AYF240" s="105"/>
      <c r="AYG240" s="105"/>
      <c r="AYH240" s="106"/>
      <c r="AYI240" s="107"/>
      <c r="AYJ240" s="100"/>
      <c r="AYK240" s="100"/>
      <c r="AYL240" s="100"/>
      <c r="AYM240" s="101"/>
      <c r="AYN240" s="102"/>
      <c r="AYO240" s="100"/>
      <c r="AYP240" s="103"/>
      <c r="AYQ240" s="104"/>
      <c r="AYR240" s="100"/>
      <c r="AYS240" s="105"/>
      <c r="AYT240" s="105"/>
      <c r="AYU240" s="105"/>
      <c r="AYV240" s="105"/>
      <c r="AYW240" s="106"/>
      <c r="AYX240" s="107"/>
      <c r="AYY240" s="100"/>
      <c r="AYZ240" s="100"/>
      <c r="AZA240" s="100"/>
      <c r="AZB240" s="101"/>
      <c r="AZC240" s="102"/>
      <c r="AZD240" s="100"/>
      <c r="AZE240" s="103"/>
      <c r="AZF240" s="104"/>
      <c r="AZG240" s="100"/>
      <c r="AZH240" s="105"/>
      <c r="AZI240" s="105"/>
      <c r="AZJ240" s="105"/>
      <c r="AZK240" s="105"/>
      <c r="AZL240" s="106"/>
      <c r="AZM240" s="107"/>
      <c r="AZN240" s="100"/>
      <c r="AZO240" s="100"/>
      <c r="AZP240" s="100"/>
      <c r="AZQ240" s="101"/>
      <c r="AZR240" s="102"/>
      <c r="AZS240" s="100"/>
      <c r="AZT240" s="103"/>
      <c r="AZU240" s="104"/>
      <c r="AZV240" s="100"/>
      <c r="AZW240" s="105"/>
      <c r="AZX240" s="105"/>
      <c r="AZY240" s="105"/>
      <c r="AZZ240" s="105"/>
      <c r="BAA240" s="106"/>
      <c r="BAB240" s="107"/>
      <c r="BAC240" s="100"/>
      <c r="BAD240" s="100"/>
      <c r="BAE240" s="100"/>
      <c r="BAF240" s="101"/>
      <c r="BAG240" s="102"/>
      <c r="BAH240" s="100"/>
      <c r="BAI240" s="103"/>
      <c r="BAJ240" s="104"/>
      <c r="BAK240" s="100"/>
      <c r="BAL240" s="105"/>
      <c r="BAM240" s="105"/>
      <c r="BAN240" s="105"/>
      <c r="BAO240" s="105"/>
      <c r="BAP240" s="106"/>
      <c r="BAQ240" s="107"/>
      <c r="BAR240" s="100"/>
      <c r="BAS240" s="100"/>
      <c r="BAT240" s="100"/>
      <c r="BAU240" s="101"/>
      <c r="BAV240" s="102"/>
      <c r="BAW240" s="100"/>
      <c r="BAX240" s="103"/>
      <c r="BAY240" s="104"/>
      <c r="BAZ240" s="100"/>
      <c r="BBA240" s="105"/>
      <c r="BBB240" s="105"/>
      <c r="BBC240" s="105"/>
      <c r="BBD240" s="105"/>
      <c r="BBE240" s="106"/>
      <c r="BBF240" s="107"/>
      <c r="BBG240" s="100"/>
      <c r="BBH240" s="100"/>
      <c r="BBI240" s="100"/>
      <c r="BBJ240" s="101"/>
      <c r="BBK240" s="102"/>
      <c r="BBL240" s="100"/>
      <c r="BBM240" s="103"/>
      <c r="BBN240" s="104"/>
      <c r="BBO240" s="100"/>
      <c r="BBP240" s="105"/>
      <c r="BBQ240" s="105"/>
      <c r="BBR240" s="105"/>
      <c r="BBS240" s="105"/>
      <c r="BBT240" s="106"/>
      <c r="BBU240" s="107"/>
      <c r="BBV240" s="100"/>
      <c r="BBW240" s="100"/>
      <c r="BBX240" s="100"/>
      <c r="BBY240" s="101"/>
      <c r="BBZ240" s="102"/>
      <c r="BCA240" s="100"/>
      <c r="BCB240" s="103"/>
      <c r="BCC240" s="104"/>
      <c r="BCD240" s="100"/>
      <c r="BCE240" s="105"/>
      <c r="BCF240" s="105"/>
      <c r="BCG240" s="105"/>
      <c r="BCH240" s="105"/>
      <c r="BCI240" s="106"/>
      <c r="BCJ240" s="107"/>
      <c r="BCK240" s="100"/>
      <c r="BCL240" s="100"/>
      <c r="BCM240" s="100"/>
      <c r="BCN240" s="101"/>
      <c r="BCO240" s="102"/>
      <c r="BCP240" s="100"/>
      <c r="BCQ240" s="103"/>
      <c r="BCR240" s="104"/>
      <c r="BCS240" s="100"/>
      <c r="BCT240" s="105"/>
      <c r="BCU240" s="105"/>
      <c r="BCV240" s="105"/>
      <c r="BCW240" s="105"/>
      <c r="BCX240" s="106"/>
      <c r="BCY240" s="107"/>
      <c r="BCZ240" s="100"/>
      <c r="BDA240" s="100"/>
      <c r="BDB240" s="100"/>
      <c r="BDC240" s="101"/>
      <c r="BDD240" s="102"/>
      <c r="BDE240" s="100"/>
      <c r="BDF240" s="103"/>
      <c r="BDG240" s="104"/>
      <c r="BDH240" s="100"/>
      <c r="BDI240" s="105"/>
      <c r="BDJ240" s="105"/>
      <c r="BDK240" s="105"/>
      <c r="BDL240" s="105"/>
      <c r="BDM240" s="106"/>
      <c r="BDN240" s="107"/>
      <c r="BDO240" s="100"/>
      <c r="BDP240" s="100"/>
      <c r="BDQ240" s="100"/>
      <c r="BDR240" s="101"/>
      <c r="BDS240" s="102"/>
      <c r="BDT240" s="100"/>
      <c r="BDU240" s="103"/>
      <c r="BDV240" s="104"/>
      <c r="BDW240" s="100"/>
      <c r="BDX240" s="105"/>
      <c r="BDY240" s="105"/>
      <c r="BDZ240" s="105"/>
      <c r="BEA240" s="105"/>
      <c r="BEB240" s="106"/>
      <c r="BEC240" s="107"/>
      <c r="BED240" s="100"/>
      <c r="BEE240" s="100"/>
      <c r="BEF240" s="100"/>
      <c r="BEG240" s="101"/>
      <c r="BEH240" s="102"/>
      <c r="BEI240" s="100"/>
      <c r="BEJ240" s="103"/>
      <c r="BEK240" s="104"/>
      <c r="BEL240" s="100"/>
      <c r="BEM240" s="105"/>
      <c r="BEN240" s="105"/>
      <c r="BEO240" s="105"/>
      <c r="BEP240" s="105"/>
      <c r="BEQ240" s="106"/>
      <c r="BER240" s="107"/>
      <c r="BES240" s="100"/>
      <c r="BET240" s="100"/>
      <c r="BEU240" s="100"/>
      <c r="BEV240" s="101"/>
      <c r="BEW240" s="102"/>
      <c r="BEX240" s="100"/>
      <c r="BEY240" s="103"/>
      <c r="BEZ240" s="104"/>
      <c r="BFA240" s="100"/>
      <c r="BFB240" s="105"/>
      <c r="BFC240" s="105"/>
      <c r="BFD240" s="105"/>
      <c r="BFE240" s="105"/>
      <c r="BFF240" s="106"/>
      <c r="BFG240" s="107"/>
      <c r="BFH240" s="100"/>
      <c r="BFI240" s="100"/>
      <c r="BFJ240" s="100"/>
      <c r="BFK240" s="101"/>
      <c r="BFL240" s="102"/>
      <c r="BFM240" s="100"/>
      <c r="BFN240" s="103"/>
      <c r="BFO240" s="104"/>
      <c r="BFP240" s="100"/>
      <c r="BFQ240" s="105"/>
      <c r="BFR240" s="105"/>
      <c r="BFS240" s="105"/>
      <c r="BFT240" s="105"/>
      <c r="BFU240" s="106"/>
      <c r="BFV240" s="107"/>
      <c r="BFW240" s="100"/>
      <c r="BFX240" s="100"/>
      <c r="BFY240" s="100"/>
      <c r="BFZ240" s="101"/>
      <c r="BGA240" s="102"/>
      <c r="BGB240" s="100"/>
      <c r="BGC240" s="103"/>
      <c r="BGD240" s="104"/>
      <c r="BGE240" s="100"/>
      <c r="BGF240" s="105"/>
      <c r="BGG240" s="105"/>
      <c r="BGH240" s="105"/>
      <c r="BGI240" s="105"/>
      <c r="BGJ240" s="106"/>
      <c r="BGK240" s="107"/>
      <c r="BGL240" s="100"/>
      <c r="BGM240" s="100"/>
      <c r="BGN240" s="100"/>
      <c r="BGO240" s="101"/>
      <c r="BGP240" s="102"/>
      <c r="BGQ240" s="100"/>
      <c r="BGR240" s="103"/>
      <c r="BGS240" s="104"/>
      <c r="BGT240" s="100"/>
      <c r="BGU240" s="105"/>
      <c r="BGV240" s="105"/>
      <c r="BGW240" s="105"/>
      <c r="BGX240" s="105"/>
      <c r="BGY240" s="106"/>
      <c r="BGZ240" s="107"/>
      <c r="BHA240" s="100"/>
      <c r="BHB240" s="100"/>
      <c r="BHC240" s="100"/>
      <c r="BHD240" s="101"/>
      <c r="BHE240" s="102"/>
      <c r="BHF240" s="100"/>
      <c r="BHG240" s="103"/>
      <c r="BHH240" s="104"/>
      <c r="BHI240" s="100"/>
      <c r="BHJ240" s="105"/>
      <c r="BHK240" s="105"/>
      <c r="BHL240" s="105"/>
      <c r="BHM240" s="105"/>
      <c r="BHN240" s="106"/>
      <c r="BHO240" s="107"/>
      <c r="BHP240" s="100"/>
      <c r="BHQ240" s="100"/>
      <c r="BHR240" s="100"/>
      <c r="BHS240" s="101"/>
      <c r="BHT240" s="102"/>
      <c r="BHU240" s="100"/>
      <c r="BHV240" s="103"/>
      <c r="BHW240" s="104"/>
      <c r="BHX240" s="100"/>
      <c r="BHY240" s="105"/>
      <c r="BHZ240" s="105"/>
      <c r="BIA240" s="105"/>
      <c r="BIB240" s="105"/>
      <c r="BIC240" s="106"/>
      <c r="BID240" s="107"/>
      <c r="BIE240" s="100"/>
      <c r="BIF240" s="100"/>
      <c r="BIG240" s="100"/>
      <c r="BIH240" s="101"/>
      <c r="BII240" s="102"/>
      <c r="BIJ240" s="100"/>
      <c r="BIK240" s="103"/>
      <c r="BIL240" s="104"/>
      <c r="BIM240" s="100"/>
      <c r="BIN240" s="105"/>
      <c r="BIO240" s="105"/>
      <c r="BIP240" s="105"/>
      <c r="BIQ240" s="105"/>
      <c r="BIR240" s="106"/>
      <c r="BIS240" s="107"/>
      <c r="BIT240" s="100"/>
      <c r="BIU240" s="100"/>
      <c r="BIV240" s="100"/>
      <c r="BIW240" s="101"/>
      <c r="BIX240" s="102"/>
      <c r="BIY240" s="100"/>
      <c r="BIZ240" s="103"/>
      <c r="BJA240" s="104"/>
      <c r="BJB240" s="100"/>
      <c r="BJC240" s="105"/>
      <c r="BJD240" s="105"/>
      <c r="BJE240" s="105"/>
      <c r="BJF240" s="105"/>
      <c r="BJG240" s="106"/>
      <c r="BJH240" s="107"/>
      <c r="BJI240" s="100"/>
      <c r="BJJ240" s="100"/>
      <c r="BJK240" s="100"/>
      <c r="BJL240" s="101"/>
      <c r="BJM240" s="102"/>
      <c r="BJN240" s="100"/>
      <c r="BJO240" s="103"/>
      <c r="BJP240" s="104"/>
      <c r="BJQ240" s="100"/>
      <c r="BJR240" s="105"/>
      <c r="BJS240" s="105"/>
      <c r="BJT240" s="105"/>
      <c r="BJU240" s="105"/>
      <c r="BJV240" s="106"/>
      <c r="BJW240" s="107"/>
      <c r="BJX240" s="100"/>
      <c r="BJY240" s="100"/>
      <c r="BJZ240" s="100"/>
      <c r="BKA240" s="101"/>
      <c r="BKB240" s="102"/>
      <c r="BKC240" s="100"/>
      <c r="BKD240" s="103"/>
      <c r="BKE240" s="104"/>
      <c r="BKF240" s="100"/>
      <c r="BKG240" s="105"/>
      <c r="BKH240" s="105"/>
      <c r="BKI240" s="105"/>
      <c r="BKJ240" s="105"/>
      <c r="BKK240" s="106"/>
      <c r="BKL240" s="107"/>
      <c r="BKM240" s="100"/>
      <c r="BKN240" s="100"/>
      <c r="BKO240" s="100"/>
      <c r="BKP240" s="101"/>
      <c r="BKQ240" s="102"/>
      <c r="BKR240" s="100"/>
      <c r="BKS240" s="103"/>
      <c r="BKT240" s="104"/>
      <c r="BKU240" s="100"/>
      <c r="BKV240" s="105"/>
      <c r="BKW240" s="105"/>
      <c r="BKX240" s="105"/>
      <c r="BKY240" s="105"/>
      <c r="BKZ240" s="106"/>
      <c r="BLA240" s="107"/>
      <c r="BLB240" s="100"/>
      <c r="BLC240" s="100"/>
      <c r="BLD240" s="100"/>
      <c r="BLE240" s="101"/>
      <c r="BLF240" s="102"/>
      <c r="BLG240" s="100"/>
      <c r="BLH240" s="103"/>
      <c r="BLI240" s="104"/>
      <c r="BLJ240" s="100"/>
      <c r="BLK240" s="105"/>
      <c r="BLL240" s="105"/>
      <c r="BLM240" s="105"/>
      <c r="BLN240" s="105"/>
      <c r="BLO240" s="106"/>
      <c r="BLP240" s="107"/>
      <c r="BLQ240" s="100"/>
      <c r="BLR240" s="100"/>
      <c r="BLS240" s="100"/>
      <c r="BLT240" s="101"/>
      <c r="BLU240" s="102"/>
      <c r="BLV240" s="100"/>
      <c r="BLW240" s="103"/>
      <c r="BLX240" s="104"/>
      <c r="BLY240" s="100"/>
      <c r="BLZ240" s="105"/>
      <c r="BMA240" s="105"/>
      <c r="BMB240" s="105"/>
      <c r="BMC240" s="105"/>
      <c r="BMD240" s="106"/>
      <c r="BME240" s="107"/>
      <c r="BMF240" s="100"/>
      <c r="BMG240" s="100"/>
      <c r="BMH240" s="100"/>
      <c r="BMI240" s="101"/>
      <c r="BMJ240" s="102"/>
      <c r="BMK240" s="100"/>
      <c r="BML240" s="103"/>
      <c r="BMM240" s="104"/>
      <c r="BMN240" s="100"/>
      <c r="BMO240" s="105"/>
      <c r="BMP240" s="105"/>
      <c r="BMQ240" s="105"/>
      <c r="BMR240" s="105"/>
      <c r="BMS240" s="106"/>
      <c r="BMT240" s="107"/>
      <c r="BMU240" s="100"/>
      <c r="BMV240" s="100"/>
      <c r="BMW240" s="100"/>
      <c r="BMX240" s="101"/>
      <c r="BMY240" s="102"/>
      <c r="BMZ240" s="100"/>
      <c r="BNA240" s="103"/>
      <c r="BNB240" s="104"/>
      <c r="BNC240" s="100"/>
      <c r="BND240" s="105"/>
      <c r="BNE240" s="105"/>
      <c r="BNF240" s="105"/>
      <c r="BNG240" s="105"/>
      <c r="BNH240" s="106"/>
      <c r="BNI240" s="107"/>
      <c r="BNJ240" s="100"/>
      <c r="BNK240" s="100"/>
      <c r="BNL240" s="100"/>
      <c r="BNM240" s="101"/>
      <c r="BNN240" s="102"/>
      <c r="BNO240" s="100"/>
      <c r="BNP240" s="103"/>
      <c r="BNQ240" s="104"/>
      <c r="BNR240" s="100"/>
      <c r="BNS240" s="105"/>
      <c r="BNT240" s="105"/>
      <c r="BNU240" s="105"/>
      <c r="BNV240" s="105"/>
      <c r="BNW240" s="106"/>
      <c r="BNX240" s="107"/>
      <c r="BNY240" s="100"/>
      <c r="BNZ240" s="100"/>
      <c r="BOA240" s="100"/>
      <c r="BOB240" s="101"/>
      <c r="BOC240" s="102"/>
      <c r="BOD240" s="100"/>
      <c r="BOE240" s="103"/>
      <c r="BOF240" s="104"/>
      <c r="BOG240" s="100"/>
      <c r="BOH240" s="105"/>
      <c r="BOI240" s="105"/>
      <c r="BOJ240" s="105"/>
      <c r="BOK240" s="105"/>
      <c r="BOL240" s="106"/>
      <c r="BOM240" s="107"/>
      <c r="BON240" s="100"/>
      <c r="BOO240" s="100"/>
      <c r="BOP240" s="100"/>
      <c r="BOQ240" s="101"/>
      <c r="BOR240" s="102"/>
      <c r="BOS240" s="100"/>
      <c r="BOT240" s="103"/>
      <c r="BOU240" s="104"/>
      <c r="BOV240" s="100"/>
      <c r="BOW240" s="105"/>
      <c r="BOX240" s="105"/>
      <c r="BOY240" s="105"/>
      <c r="BOZ240" s="105"/>
      <c r="BPA240" s="106"/>
      <c r="BPB240" s="107"/>
      <c r="BPC240" s="100"/>
      <c r="BPD240" s="100"/>
      <c r="BPE240" s="100"/>
      <c r="BPF240" s="101"/>
      <c r="BPG240" s="102"/>
      <c r="BPH240" s="100"/>
      <c r="BPI240" s="103"/>
      <c r="BPJ240" s="104"/>
      <c r="BPK240" s="100"/>
      <c r="BPL240" s="105"/>
      <c r="BPM240" s="105"/>
      <c r="BPN240" s="105"/>
      <c r="BPO240" s="105"/>
      <c r="BPP240" s="106"/>
      <c r="BPQ240" s="107"/>
      <c r="BPR240" s="100"/>
      <c r="BPS240" s="100"/>
      <c r="BPT240" s="100"/>
      <c r="BPU240" s="101"/>
      <c r="BPV240" s="102"/>
      <c r="BPW240" s="100"/>
      <c r="BPX240" s="103"/>
      <c r="BPY240" s="104"/>
      <c r="BPZ240" s="100"/>
      <c r="BQA240" s="105"/>
      <c r="BQB240" s="105"/>
      <c r="BQC240" s="105"/>
      <c r="BQD240" s="105"/>
      <c r="BQE240" s="106"/>
      <c r="BQF240" s="107"/>
      <c r="BQG240" s="100"/>
      <c r="BQH240" s="100"/>
      <c r="BQI240" s="100"/>
      <c r="BQJ240" s="101"/>
      <c r="BQK240" s="102"/>
      <c r="BQL240" s="100"/>
      <c r="BQM240" s="103"/>
      <c r="BQN240" s="104"/>
      <c r="BQO240" s="100"/>
      <c r="BQP240" s="105"/>
      <c r="BQQ240" s="105"/>
      <c r="BQR240" s="105"/>
      <c r="BQS240" s="105"/>
      <c r="BQT240" s="106"/>
      <c r="BQU240" s="107"/>
      <c r="BQV240" s="100"/>
      <c r="BQW240" s="100"/>
      <c r="BQX240" s="100"/>
      <c r="BQY240" s="101"/>
      <c r="BQZ240" s="102"/>
      <c r="BRA240" s="100"/>
      <c r="BRB240" s="103"/>
      <c r="BRC240" s="104"/>
      <c r="BRD240" s="100"/>
      <c r="BRE240" s="105"/>
      <c r="BRF240" s="105"/>
      <c r="BRG240" s="105"/>
      <c r="BRH240" s="105"/>
      <c r="BRI240" s="106"/>
      <c r="BRJ240" s="107"/>
      <c r="BRK240" s="100"/>
      <c r="BRL240" s="100"/>
      <c r="BRM240" s="100"/>
      <c r="BRN240" s="101"/>
      <c r="BRO240" s="102"/>
      <c r="BRP240" s="100"/>
      <c r="BRQ240" s="103"/>
      <c r="BRR240" s="104"/>
      <c r="BRS240" s="100"/>
      <c r="BRT240" s="105"/>
      <c r="BRU240" s="105"/>
      <c r="BRV240" s="105"/>
      <c r="BRW240" s="105"/>
      <c r="BRX240" s="106"/>
      <c r="BRY240" s="107"/>
      <c r="BRZ240" s="100"/>
      <c r="BSA240" s="100"/>
      <c r="BSB240" s="100"/>
      <c r="BSC240" s="101"/>
      <c r="BSD240" s="102"/>
      <c r="BSE240" s="100"/>
      <c r="BSF240" s="103"/>
      <c r="BSG240" s="104"/>
      <c r="BSH240" s="100"/>
      <c r="BSI240" s="105"/>
      <c r="BSJ240" s="105"/>
      <c r="BSK240" s="105"/>
      <c r="BSL240" s="105"/>
      <c r="BSM240" s="106"/>
      <c r="BSN240" s="107"/>
      <c r="BSO240" s="100"/>
      <c r="BSP240" s="100"/>
      <c r="BSQ240" s="100"/>
      <c r="BSR240" s="101"/>
      <c r="BSS240" s="102"/>
      <c r="BST240" s="100"/>
      <c r="BSU240" s="103"/>
      <c r="BSV240" s="104"/>
      <c r="BSW240" s="100"/>
      <c r="BSX240" s="105"/>
      <c r="BSY240" s="105"/>
      <c r="BSZ240" s="105"/>
      <c r="BTA240" s="105"/>
      <c r="BTB240" s="106"/>
      <c r="BTC240" s="107"/>
      <c r="BTD240" s="100"/>
      <c r="BTE240" s="100"/>
      <c r="BTF240" s="100"/>
      <c r="BTG240" s="101"/>
      <c r="BTH240" s="102"/>
      <c r="BTI240" s="100"/>
      <c r="BTJ240" s="103"/>
      <c r="BTK240" s="104"/>
      <c r="BTL240" s="100"/>
      <c r="BTM240" s="105"/>
      <c r="BTN240" s="105"/>
      <c r="BTO240" s="105"/>
      <c r="BTP240" s="105"/>
      <c r="BTQ240" s="106"/>
      <c r="BTR240" s="107"/>
      <c r="BTS240" s="100"/>
      <c r="BTT240" s="100"/>
      <c r="BTU240" s="100"/>
      <c r="BTV240" s="101"/>
      <c r="BTW240" s="102"/>
      <c r="BTX240" s="100"/>
      <c r="BTY240" s="103"/>
      <c r="BTZ240" s="104"/>
      <c r="BUA240" s="100"/>
      <c r="BUB240" s="105"/>
      <c r="BUC240" s="105"/>
      <c r="BUD240" s="105"/>
      <c r="BUE240" s="105"/>
      <c r="BUF240" s="106"/>
      <c r="BUG240" s="107"/>
      <c r="BUH240" s="100"/>
      <c r="BUI240" s="100"/>
      <c r="BUJ240" s="100"/>
      <c r="BUK240" s="101"/>
      <c r="BUL240" s="102"/>
      <c r="BUM240" s="100"/>
      <c r="BUN240" s="103"/>
      <c r="BUO240" s="104"/>
      <c r="BUP240" s="100"/>
      <c r="BUQ240" s="105"/>
      <c r="BUR240" s="105"/>
      <c r="BUS240" s="105"/>
      <c r="BUT240" s="105"/>
      <c r="BUU240" s="106"/>
      <c r="BUV240" s="107"/>
      <c r="BUW240" s="100"/>
      <c r="BUX240" s="100"/>
      <c r="BUY240" s="100"/>
      <c r="BUZ240" s="101"/>
      <c r="BVA240" s="102"/>
      <c r="BVB240" s="100"/>
      <c r="BVC240" s="103"/>
      <c r="BVD240" s="104"/>
      <c r="BVE240" s="100"/>
      <c r="BVF240" s="105"/>
      <c r="BVG240" s="105"/>
      <c r="BVH240" s="105"/>
      <c r="BVI240" s="105"/>
      <c r="BVJ240" s="106"/>
      <c r="BVK240" s="107"/>
      <c r="BVL240" s="100"/>
      <c r="BVM240" s="100"/>
      <c r="BVN240" s="100"/>
      <c r="BVO240" s="101"/>
      <c r="BVP240" s="102"/>
      <c r="BVQ240" s="100"/>
      <c r="BVR240" s="103"/>
      <c r="BVS240" s="104"/>
      <c r="BVT240" s="100"/>
      <c r="BVU240" s="105"/>
      <c r="BVV240" s="105"/>
      <c r="BVW240" s="105"/>
      <c r="BVX240" s="105"/>
      <c r="BVY240" s="106"/>
      <c r="BVZ240" s="107"/>
      <c r="BWA240" s="100"/>
      <c r="BWB240" s="100"/>
      <c r="BWC240" s="100"/>
      <c r="BWD240" s="101"/>
      <c r="BWE240" s="102"/>
      <c r="BWF240" s="100"/>
      <c r="BWG240" s="103"/>
      <c r="BWH240" s="104"/>
      <c r="BWI240" s="100"/>
      <c r="BWJ240" s="105"/>
      <c r="BWK240" s="105"/>
      <c r="BWL240" s="105"/>
      <c r="BWM240" s="105"/>
      <c r="BWN240" s="106"/>
      <c r="BWO240" s="107"/>
      <c r="BWP240" s="100"/>
      <c r="BWQ240" s="100"/>
      <c r="BWR240" s="100"/>
      <c r="BWS240" s="101"/>
      <c r="BWT240" s="102"/>
      <c r="BWU240" s="100"/>
      <c r="BWV240" s="103"/>
      <c r="BWW240" s="104"/>
      <c r="BWX240" s="100"/>
      <c r="BWY240" s="105"/>
      <c r="BWZ240" s="105"/>
      <c r="BXA240" s="105"/>
      <c r="BXB240" s="105"/>
      <c r="BXC240" s="106"/>
      <c r="BXD240" s="107"/>
      <c r="BXE240" s="100"/>
      <c r="BXF240" s="100"/>
      <c r="BXG240" s="100"/>
      <c r="BXH240" s="101"/>
      <c r="BXI240" s="102"/>
      <c r="BXJ240" s="100"/>
      <c r="BXK240" s="103"/>
      <c r="BXL240" s="104"/>
      <c r="BXM240" s="100"/>
      <c r="BXN240" s="105"/>
      <c r="BXO240" s="105"/>
      <c r="BXP240" s="105"/>
      <c r="BXQ240" s="105"/>
      <c r="BXR240" s="106"/>
      <c r="BXS240" s="107"/>
      <c r="BXT240" s="100"/>
      <c r="BXU240" s="100"/>
      <c r="BXV240" s="100"/>
      <c r="BXW240" s="101"/>
      <c r="BXX240" s="102"/>
      <c r="BXY240" s="100"/>
      <c r="BXZ240" s="103"/>
      <c r="BYA240" s="104"/>
      <c r="BYB240" s="100"/>
      <c r="BYC240" s="105"/>
      <c r="BYD240" s="105"/>
      <c r="BYE240" s="105"/>
      <c r="BYF240" s="105"/>
      <c r="BYG240" s="106"/>
      <c r="BYH240" s="107"/>
      <c r="BYI240" s="100"/>
      <c r="BYJ240" s="100"/>
      <c r="BYK240" s="100"/>
      <c r="BYL240" s="101"/>
      <c r="BYM240" s="102"/>
      <c r="BYN240" s="100"/>
      <c r="BYO240" s="103"/>
      <c r="BYP240" s="104"/>
      <c r="BYQ240" s="100"/>
      <c r="BYR240" s="105"/>
      <c r="BYS240" s="105"/>
      <c r="BYT240" s="105"/>
      <c r="BYU240" s="105"/>
      <c r="BYV240" s="106"/>
      <c r="BYW240" s="107"/>
      <c r="BYX240" s="100"/>
      <c r="BYY240" s="100"/>
      <c r="BYZ240" s="100"/>
      <c r="BZA240" s="101"/>
      <c r="BZB240" s="102"/>
      <c r="BZC240" s="100"/>
      <c r="BZD240" s="103"/>
      <c r="BZE240" s="104"/>
      <c r="BZF240" s="100"/>
      <c r="BZG240" s="105"/>
      <c r="BZH240" s="105"/>
      <c r="BZI240" s="105"/>
      <c r="BZJ240" s="105"/>
      <c r="BZK240" s="106"/>
      <c r="BZL240" s="107"/>
      <c r="BZM240" s="100"/>
      <c r="BZN240" s="100"/>
      <c r="BZO240" s="100"/>
      <c r="BZP240" s="101"/>
      <c r="BZQ240" s="102"/>
      <c r="BZR240" s="100"/>
      <c r="BZS240" s="103"/>
      <c r="BZT240" s="104"/>
      <c r="BZU240" s="100"/>
      <c r="BZV240" s="105"/>
      <c r="BZW240" s="105"/>
      <c r="BZX240" s="105"/>
      <c r="BZY240" s="105"/>
      <c r="BZZ240" s="106"/>
      <c r="CAA240" s="107"/>
      <c r="CAB240" s="100"/>
      <c r="CAC240" s="100"/>
      <c r="CAD240" s="100"/>
      <c r="CAE240" s="101"/>
      <c r="CAF240" s="102"/>
      <c r="CAG240" s="100"/>
      <c r="CAH240" s="103"/>
      <c r="CAI240" s="104"/>
      <c r="CAJ240" s="100"/>
      <c r="CAK240" s="105"/>
      <c r="CAL240" s="105"/>
      <c r="CAM240" s="105"/>
      <c r="CAN240" s="105"/>
      <c r="CAO240" s="106"/>
      <c r="CAP240" s="107"/>
      <c r="CAQ240" s="100"/>
      <c r="CAR240" s="100"/>
      <c r="CAS240" s="100"/>
      <c r="CAT240" s="101"/>
      <c r="CAU240" s="102"/>
      <c r="CAV240" s="100"/>
      <c r="CAW240" s="103"/>
      <c r="CAX240" s="104"/>
      <c r="CAY240" s="100"/>
      <c r="CAZ240" s="105"/>
      <c r="CBA240" s="105"/>
      <c r="CBB240" s="105"/>
      <c r="CBC240" s="105"/>
      <c r="CBD240" s="106"/>
      <c r="CBE240" s="107"/>
      <c r="CBF240" s="100"/>
      <c r="CBG240" s="100"/>
      <c r="CBH240" s="100"/>
      <c r="CBI240" s="101"/>
      <c r="CBJ240" s="102"/>
      <c r="CBK240" s="100"/>
      <c r="CBL240" s="103"/>
      <c r="CBM240" s="104"/>
      <c r="CBN240" s="100"/>
      <c r="CBO240" s="105"/>
      <c r="CBP240" s="105"/>
      <c r="CBQ240" s="105"/>
      <c r="CBR240" s="105"/>
      <c r="CBS240" s="106"/>
      <c r="CBT240" s="107"/>
      <c r="CBU240" s="100"/>
      <c r="CBV240" s="100"/>
      <c r="CBW240" s="100"/>
      <c r="CBX240" s="101"/>
      <c r="CBY240" s="102"/>
      <c r="CBZ240" s="100"/>
      <c r="CCA240" s="103"/>
      <c r="CCB240" s="104"/>
      <c r="CCC240" s="100"/>
      <c r="CCD240" s="105"/>
      <c r="CCE240" s="105"/>
      <c r="CCF240" s="105"/>
      <c r="CCG240" s="105"/>
      <c r="CCH240" s="106"/>
      <c r="CCI240" s="107"/>
      <c r="CCJ240" s="100"/>
      <c r="CCK240" s="100"/>
      <c r="CCL240" s="100"/>
      <c r="CCM240" s="101"/>
      <c r="CCN240" s="102"/>
      <c r="CCO240" s="100"/>
      <c r="CCP240" s="103"/>
      <c r="CCQ240" s="104"/>
      <c r="CCR240" s="100"/>
      <c r="CCS240" s="105"/>
      <c r="CCT240" s="105"/>
      <c r="CCU240" s="105"/>
      <c r="CCV240" s="105"/>
      <c r="CCW240" s="106"/>
      <c r="CCX240" s="107"/>
      <c r="CCY240" s="100"/>
      <c r="CCZ240" s="100"/>
      <c r="CDA240" s="100"/>
      <c r="CDB240" s="101"/>
      <c r="CDC240" s="102"/>
      <c r="CDD240" s="100"/>
      <c r="CDE240" s="103"/>
      <c r="CDF240" s="104"/>
      <c r="CDG240" s="100"/>
      <c r="CDH240" s="105"/>
      <c r="CDI240" s="105"/>
      <c r="CDJ240" s="105"/>
      <c r="CDK240" s="105"/>
      <c r="CDL240" s="106"/>
      <c r="CDM240" s="107"/>
      <c r="CDN240" s="100"/>
      <c r="CDO240" s="100"/>
      <c r="CDP240" s="100"/>
      <c r="CDQ240" s="101"/>
      <c r="CDR240" s="102"/>
      <c r="CDS240" s="100"/>
      <c r="CDT240" s="103"/>
      <c r="CDU240" s="104"/>
      <c r="CDV240" s="100"/>
      <c r="CDW240" s="105"/>
      <c r="CDX240" s="105"/>
      <c r="CDY240" s="105"/>
      <c r="CDZ240" s="105"/>
      <c r="CEA240" s="106"/>
      <c r="CEB240" s="107"/>
      <c r="CEC240" s="100"/>
      <c r="CED240" s="100"/>
      <c r="CEE240" s="100"/>
      <c r="CEF240" s="101"/>
      <c r="CEG240" s="102"/>
      <c r="CEH240" s="100"/>
      <c r="CEI240" s="103"/>
      <c r="CEJ240" s="104"/>
      <c r="CEK240" s="100"/>
      <c r="CEL240" s="105"/>
      <c r="CEM240" s="105"/>
      <c r="CEN240" s="105"/>
      <c r="CEO240" s="105"/>
      <c r="CEP240" s="106"/>
      <c r="CEQ240" s="107"/>
      <c r="CER240" s="100"/>
      <c r="CES240" s="100"/>
      <c r="CET240" s="100"/>
      <c r="CEU240" s="101"/>
      <c r="CEV240" s="102"/>
      <c r="CEW240" s="100"/>
      <c r="CEX240" s="103"/>
      <c r="CEY240" s="104"/>
      <c r="CEZ240" s="100"/>
      <c r="CFA240" s="105"/>
      <c r="CFB240" s="105"/>
      <c r="CFC240" s="105"/>
      <c r="CFD240" s="105"/>
      <c r="CFE240" s="106"/>
      <c r="CFF240" s="107"/>
      <c r="CFG240" s="100"/>
      <c r="CFH240" s="100"/>
      <c r="CFI240" s="100"/>
      <c r="CFJ240" s="101"/>
      <c r="CFK240" s="102"/>
      <c r="CFL240" s="100"/>
      <c r="CFM240" s="103"/>
      <c r="CFN240" s="104"/>
      <c r="CFO240" s="100"/>
      <c r="CFP240" s="105"/>
      <c r="CFQ240" s="105"/>
      <c r="CFR240" s="105"/>
      <c r="CFS240" s="105"/>
      <c r="CFT240" s="106"/>
      <c r="CFU240" s="107"/>
      <c r="CFV240" s="100"/>
      <c r="CFW240" s="100"/>
      <c r="CFX240" s="100"/>
      <c r="CFY240" s="101"/>
      <c r="CFZ240" s="102"/>
      <c r="CGA240" s="100"/>
      <c r="CGB240" s="103"/>
      <c r="CGC240" s="104"/>
      <c r="CGD240" s="100"/>
      <c r="CGE240" s="105"/>
      <c r="CGF240" s="105"/>
      <c r="CGG240" s="105"/>
      <c r="CGH240" s="105"/>
      <c r="CGI240" s="106"/>
      <c r="CGJ240" s="107"/>
      <c r="CGK240" s="100"/>
      <c r="CGL240" s="100"/>
      <c r="CGM240" s="100"/>
      <c r="CGN240" s="101"/>
      <c r="CGO240" s="102"/>
      <c r="CGP240" s="100"/>
      <c r="CGQ240" s="103"/>
      <c r="CGR240" s="104"/>
      <c r="CGS240" s="100"/>
      <c r="CGT240" s="105"/>
      <c r="CGU240" s="105"/>
      <c r="CGV240" s="105"/>
      <c r="CGW240" s="105"/>
      <c r="CGX240" s="106"/>
      <c r="CGY240" s="107"/>
      <c r="CGZ240" s="100"/>
      <c r="CHA240" s="100"/>
      <c r="CHB240" s="100"/>
      <c r="CHC240" s="101"/>
      <c r="CHD240" s="102"/>
      <c r="CHE240" s="100"/>
      <c r="CHF240" s="103"/>
      <c r="CHG240" s="104"/>
      <c r="CHH240" s="100"/>
      <c r="CHI240" s="105"/>
      <c r="CHJ240" s="105"/>
      <c r="CHK240" s="105"/>
      <c r="CHL240" s="105"/>
      <c r="CHM240" s="106"/>
      <c r="CHN240" s="107"/>
      <c r="CHO240" s="100"/>
      <c r="CHP240" s="100"/>
      <c r="CHQ240" s="100"/>
      <c r="CHR240" s="101"/>
      <c r="CHS240" s="102"/>
      <c r="CHT240" s="100"/>
      <c r="CHU240" s="103"/>
      <c r="CHV240" s="104"/>
      <c r="CHW240" s="100"/>
      <c r="CHX240" s="105"/>
      <c r="CHY240" s="105"/>
      <c r="CHZ240" s="105"/>
      <c r="CIA240" s="105"/>
      <c r="CIB240" s="106"/>
      <c r="CIC240" s="107"/>
      <c r="CID240" s="100"/>
      <c r="CIE240" s="100"/>
      <c r="CIF240" s="100"/>
      <c r="CIG240" s="101"/>
      <c r="CIH240" s="102"/>
      <c r="CII240" s="100"/>
      <c r="CIJ240" s="103"/>
      <c r="CIK240" s="104"/>
      <c r="CIL240" s="100"/>
      <c r="CIM240" s="105"/>
      <c r="CIN240" s="105"/>
      <c r="CIO240" s="105"/>
      <c r="CIP240" s="105"/>
      <c r="CIQ240" s="106"/>
      <c r="CIR240" s="107"/>
      <c r="CIS240" s="100"/>
      <c r="CIT240" s="100"/>
      <c r="CIU240" s="100"/>
      <c r="CIV240" s="101"/>
      <c r="CIW240" s="102"/>
      <c r="CIX240" s="100"/>
      <c r="CIY240" s="103"/>
      <c r="CIZ240" s="104"/>
      <c r="CJA240" s="100"/>
      <c r="CJB240" s="105"/>
      <c r="CJC240" s="105"/>
      <c r="CJD240" s="105"/>
      <c r="CJE240" s="105"/>
      <c r="CJF240" s="106"/>
      <c r="CJG240" s="107"/>
      <c r="CJH240" s="100"/>
      <c r="CJI240" s="100"/>
      <c r="CJJ240" s="100"/>
      <c r="CJK240" s="101"/>
      <c r="CJL240" s="102"/>
      <c r="CJM240" s="100"/>
      <c r="CJN240" s="103"/>
      <c r="CJO240" s="104"/>
      <c r="CJP240" s="100"/>
      <c r="CJQ240" s="105"/>
      <c r="CJR240" s="105"/>
      <c r="CJS240" s="105"/>
      <c r="CJT240" s="105"/>
      <c r="CJU240" s="106"/>
      <c r="CJV240" s="107"/>
      <c r="CJW240" s="100"/>
      <c r="CJX240" s="100"/>
      <c r="CJY240" s="100"/>
      <c r="CJZ240" s="101"/>
      <c r="CKA240" s="102"/>
      <c r="CKB240" s="100"/>
      <c r="CKC240" s="103"/>
      <c r="CKD240" s="104"/>
      <c r="CKE240" s="100"/>
      <c r="CKF240" s="105"/>
      <c r="CKG240" s="105"/>
      <c r="CKH240" s="105"/>
      <c r="CKI240" s="105"/>
      <c r="CKJ240" s="106"/>
      <c r="CKK240" s="107"/>
      <c r="CKL240" s="100"/>
      <c r="CKM240" s="100"/>
      <c r="CKN240" s="100"/>
      <c r="CKO240" s="101"/>
      <c r="CKP240" s="102"/>
      <c r="CKQ240" s="100"/>
      <c r="CKR240" s="103"/>
      <c r="CKS240" s="104"/>
      <c r="CKT240" s="100"/>
      <c r="CKU240" s="105"/>
      <c r="CKV240" s="105"/>
      <c r="CKW240" s="105"/>
      <c r="CKX240" s="105"/>
      <c r="CKY240" s="106"/>
      <c r="CKZ240" s="107"/>
      <c r="CLA240" s="100"/>
      <c r="CLB240" s="100"/>
      <c r="CLC240" s="100"/>
      <c r="CLD240" s="101"/>
      <c r="CLE240" s="102"/>
      <c r="CLF240" s="100"/>
      <c r="CLG240" s="103"/>
      <c r="CLH240" s="104"/>
      <c r="CLI240" s="100"/>
      <c r="CLJ240" s="105"/>
      <c r="CLK240" s="105"/>
      <c r="CLL240" s="105"/>
      <c r="CLM240" s="105"/>
      <c r="CLN240" s="106"/>
      <c r="CLO240" s="107"/>
      <c r="CLP240" s="100"/>
      <c r="CLQ240" s="100"/>
      <c r="CLR240" s="100"/>
      <c r="CLS240" s="101"/>
      <c r="CLT240" s="102"/>
      <c r="CLU240" s="100"/>
      <c r="CLV240" s="103"/>
      <c r="CLW240" s="104"/>
      <c r="CLX240" s="100"/>
      <c r="CLY240" s="105"/>
      <c r="CLZ240" s="105"/>
      <c r="CMA240" s="105"/>
      <c r="CMB240" s="105"/>
      <c r="CMC240" s="106"/>
      <c r="CMD240" s="107"/>
      <c r="CME240" s="100"/>
      <c r="CMF240" s="100"/>
      <c r="CMG240" s="100"/>
      <c r="CMH240" s="101"/>
      <c r="CMI240" s="102"/>
      <c r="CMJ240" s="100"/>
      <c r="CMK240" s="103"/>
      <c r="CML240" s="104"/>
      <c r="CMM240" s="100"/>
      <c r="CMN240" s="105"/>
      <c r="CMO240" s="105"/>
      <c r="CMP240" s="105"/>
      <c r="CMQ240" s="105"/>
      <c r="CMR240" s="106"/>
      <c r="CMS240" s="107"/>
      <c r="CMT240" s="100"/>
      <c r="CMU240" s="100"/>
      <c r="CMV240" s="100"/>
      <c r="CMW240" s="101"/>
      <c r="CMX240" s="102"/>
      <c r="CMY240" s="100"/>
      <c r="CMZ240" s="103"/>
      <c r="CNA240" s="104"/>
      <c r="CNB240" s="100"/>
      <c r="CNC240" s="105"/>
      <c r="CND240" s="105"/>
      <c r="CNE240" s="105"/>
      <c r="CNF240" s="105"/>
      <c r="CNG240" s="106"/>
      <c r="CNH240" s="107"/>
      <c r="CNI240" s="100"/>
      <c r="CNJ240" s="100"/>
      <c r="CNK240" s="100"/>
      <c r="CNL240" s="101"/>
      <c r="CNM240" s="102"/>
      <c r="CNN240" s="100"/>
      <c r="CNO240" s="103"/>
      <c r="CNP240" s="104"/>
      <c r="CNQ240" s="100"/>
      <c r="CNR240" s="105"/>
      <c r="CNS240" s="105"/>
      <c r="CNT240" s="105"/>
      <c r="CNU240" s="105"/>
      <c r="CNV240" s="106"/>
      <c r="CNW240" s="107"/>
      <c r="CNX240" s="100"/>
      <c r="CNY240" s="100"/>
      <c r="CNZ240" s="100"/>
      <c r="COA240" s="101"/>
      <c r="COB240" s="102"/>
      <c r="COC240" s="100"/>
      <c r="COD240" s="103"/>
      <c r="COE240" s="104"/>
      <c r="COF240" s="100"/>
      <c r="COG240" s="105"/>
      <c r="COH240" s="105"/>
      <c r="COI240" s="105"/>
      <c r="COJ240" s="105"/>
      <c r="COK240" s="106"/>
      <c r="COL240" s="107"/>
      <c r="COM240" s="100"/>
      <c r="CON240" s="100"/>
      <c r="COO240" s="100"/>
      <c r="COP240" s="101"/>
      <c r="COQ240" s="102"/>
      <c r="COR240" s="100"/>
      <c r="COS240" s="103"/>
      <c r="COT240" s="104"/>
      <c r="COU240" s="100"/>
      <c r="COV240" s="105"/>
      <c r="COW240" s="105"/>
      <c r="COX240" s="105"/>
      <c r="COY240" s="105"/>
      <c r="COZ240" s="106"/>
      <c r="CPA240" s="107"/>
      <c r="CPB240" s="100"/>
      <c r="CPC240" s="100"/>
      <c r="CPD240" s="100"/>
      <c r="CPE240" s="101"/>
      <c r="CPF240" s="102"/>
      <c r="CPG240" s="100"/>
      <c r="CPH240" s="103"/>
      <c r="CPI240" s="104"/>
      <c r="CPJ240" s="100"/>
      <c r="CPK240" s="105"/>
      <c r="CPL240" s="105"/>
      <c r="CPM240" s="105"/>
      <c r="CPN240" s="105"/>
      <c r="CPO240" s="106"/>
      <c r="CPP240" s="107"/>
      <c r="CPQ240" s="100"/>
      <c r="CPR240" s="100"/>
      <c r="CPS240" s="100"/>
      <c r="CPT240" s="101"/>
      <c r="CPU240" s="102"/>
      <c r="CPV240" s="100"/>
      <c r="CPW240" s="103"/>
      <c r="CPX240" s="104"/>
      <c r="CPY240" s="100"/>
      <c r="CPZ240" s="105"/>
      <c r="CQA240" s="105"/>
      <c r="CQB240" s="105"/>
      <c r="CQC240" s="105"/>
      <c r="CQD240" s="106"/>
      <c r="CQE240" s="107"/>
      <c r="CQF240" s="100"/>
      <c r="CQG240" s="100"/>
      <c r="CQH240" s="100"/>
      <c r="CQI240" s="101"/>
      <c r="CQJ240" s="102"/>
      <c r="CQK240" s="100"/>
      <c r="CQL240" s="103"/>
      <c r="CQM240" s="104"/>
      <c r="CQN240" s="100"/>
      <c r="CQO240" s="105"/>
      <c r="CQP240" s="105"/>
      <c r="CQQ240" s="105"/>
      <c r="CQR240" s="105"/>
      <c r="CQS240" s="106"/>
      <c r="CQT240" s="107"/>
      <c r="CQU240" s="100"/>
      <c r="CQV240" s="100"/>
      <c r="CQW240" s="100"/>
      <c r="CQX240" s="101"/>
      <c r="CQY240" s="102"/>
      <c r="CQZ240" s="100"/>
      <c r="CRA240" s="103"/>
      <c r="CRB240" s="104"/>
      <c r="CRC240" s="100"/>
      <c r="CRD240" s="105"/>
      <c r="CRE240" s="105"/>
      <c r="CRF240" s="105"/>
      <c r="CRG240" s="105"/>
      <c r="CRH240" s="106"/>
      <c r="CRI240" s="107"/>
      <c r="CRJ240" s="100"/>
      <c r="CRK240" s="100"/>
      <c r="CRL240" s="100"/>
      <c r="CRM240" s="101"/>
      <c r="CRN240" s="102"/>
      <c r="CRO240" s="100"/>
      <c r="CRP240" s="103"/>
      <c r="CRQ240" s="104"/>
      <c r="CRR240" s="100"/>
      <c r="CRS240" s="105"/>
      <c r="CRT240" s="105"/>
      <c r="CRU240" s="105"/>
      <c r="CRV240" s="105"/>
      <c r="CRW240" s="106"/>
      <c r="CRX240" s="107"/>
      <c r="CRY240" s="100"/>
      <c r="CRZ240" s="100"/>
      <c r="CSA240" s="100"/>
      <c r="CSB240" s="101"/>
      <c r="CSC240" s="102"/>
      <c r="CSD240" s="100"/>
      <c r="CSE240" s="103"/>
      <c r="CSF240" s="104"/>
      <c r="CSG240" s="100"/>
      <c r="CSH240" s="105"/>
      <c r="CSI240" s="105"/>
      <c r="CSJ240" s="105"/>
      <c r="CSK240" s="105"/>
      <c r="CSL240" s="106"/>
      <c r="CSM240" s="107"/>
      <c r="CSN240" s="100"/>
      <c r="CSO240" s="100"/>
      <c r="CSP240" s="100"/>
      <c r="CSQ240" s="101"/>
      <c r="CSR240" s="102"/>
      <c r="CSS240" s="100"/>
      <c r="CST240" s="103"/>
      <c r="CSU240" s="104"/>
      <c r="CSV240" s="100"/>
      <c r="CSW240" s="105"/>
      <c r="CSX240" s="105"/>
      <c r="CSY240" s="105"/>
      <c r="CSZ240" s="105"/>
      <c r="CTA240" s="106"/>
      <c r="CTB240" s="107"/>
      <c r="CTC240" s="100"/>
      <c r="CTD240" s="100"/>
      <c r="CTE240" s="100"/>
      <c r="CTF240" s="101"/>
      <c r="CTG240" s="102"/>
      <c r="CTH240" s="100"/>
      <c r="CTI240" s="103"/>
      <c r="CTJ240" s="104"/>
      <c r="CTK240" s="100"/>
      <c r="CTL240" s="105"/>
      <c r="CTM240" s="105"/>
      <c r="CTN240" s="105"/>
      <c r="CTO240" s="105"/>
      <c r="CTP240" s="106"/>
      <c r="CTQ240" s="107"/>
      <c r="CTR240" s="100"/>
      <c r="CTS240" s="100"/>
      <c r="CTT240" s="100"/>
      <c r="CTU240" s="101"/>
      <c r="CTV240" s="102"/>
      <c r="CTW240" s="100"/>
      <c r="CTX240" s="103"/>
      <c r="CTY240" s="104"/>
      <c r="CTZ240" s="100"/>
      <c r="CUA240" s="105"/>
      <c r="CUB240" s="105"/>
      <c r="CUC240" s="105"/>
      <c r="CUD240" s="105"/>
      <c r="CUE240" s="106"/>
      <c r="CUF240" s="107"/>
      <c r="CUG240" s="100"/>
      <c r="CUH240" s="100"/>
      <c r="CUI240" s="100"/>
      <c r="CUJ240" s="101"/>
      <c r="CUK240" s="102"/>
      <c r="CUL240" s="100"/>
      <c r="CUM240" s="103"/>
      <c r="CUN240" s="104"/>
      <c r="CUO240" s="100"/>
      <c r="CUP240" s="105"/>
      <c r="CUQ240" s="105"/>
      <c r="CUR240" s="105"/>
      <c r="CUS240" s="105"/>
      <c r="CUT240" s="106"/>
      <c r="CUU240" s="107"/>
      <c r="CUV240" s="100"/>
      <c r="CUW240" s="100"/>
      <c r="CUX240" s="100"/>
      <c r="CUY240" s="101"/>
      <c r="CUZ240" s="102"/>
      <c r="CVA240" s="100"/>
      <c r="CVB240" s="103"/>
      <c r="CVC240" s="104"/>
      <c r="CVD240" s="100"/>
      <c r="CVE240" s="105"/>
      <c r="CVF240" s="105"/>
      <c r="CVG240" s="105"/>
      <c r="CVH240" s="105"/>
      <c r="CVI240" s="106"/>
      <c r="CVJ240" s="107"/>
      <c r="CVK240" s="100"/>
      <c r="CVL240" s="100"/>
      <c r="CVM240" s="100"/>
      <c r="CVN240" s="101"/>
      <c r="CVO240" s="102"/>
      <c r="CVP240" s="100"/>
      <c r="CVQ240" s="103"/>
      <c r="CVR240" s="104"/>
      <c r="CVS240" s="100"/>
      <c r="CVT240" s="105"/>
      <c r="CVU240" s="105"/>
      <c r="CVV240" s="105"/>
      <c r="CVW240" s="105"/>
      <c r="CVX240" s="106"/>
      <c r="CVY240" s="107"/>
      <c r="CVZ240" s="100"/>
      <c r="CWA240" s="100"/>
      <c r="CWB240" s="100"/>
      <c r="CWC240" s="101"/>
      <c r="CWD240" s="102"/>
      <c r="CWE240" s="100"/>
      <c r="CWF240" s="103"/>
      <c r="CWG240" s="104"/>
      <c r="CWH240" s="100"/>
      <c r="CWI240" s="105"/>
      <c r="CWJ240" s="105"/>
      <c r="CWK240" s="105"/>
      <c r="CWL240" s="105"/>
      <c r="CWM240" s="106"/>
      <c r="CWN240" s="107"/>
      <c r="CWO240" s="100"/>
      <c r="CWP240" s="100"/>
      <c r="CWQ240" s="100"/>
      <c r="CWR240" s="101"/>
      <c r="CWS240" s="102"/>
      <c r="CWT240" s="100"/>
      <c r="CWU240" s="103"/>
      <c r="CWV240" s="104"/>
      <c r="CWW240" s="100"/>
      <c r="CWX240" s="105"/>
      <c r="CWY240" s="105"/>
      <c r="CWZ240" s="105"/>
      <c r="CXA240" s="105"/>
      <c r="CXB240" s="106"/>
      <c r="CXC240" s="107"/>
      <c r="CXD240" s="100"/>
      <c r="CXE240" s="100"/>
      <c r="CXF240" s="100"/>
      <c r="CXG240" s="101"/>
      <c r="CXH240" s="102"/>
      <c r="CXI240" s="100"/>
      <c r="CXJ240" s="103"/>
      <c r="CXK240" s="104"/>
      <c r="CXL240" s="100"/>
      <c r="CXM240" s="105"/>
      <c r="CXN240" s="105"/>
      <c r="CXO240" s="105"/>
      <c r="CXP240" s="105"/>
      <c r="CXQ240" s="106"/>
      <c r="CXR240" s="107"/>
      <c r="CXS240" s="100"/>
      <c r="CXT240" s="100"/>
      <c r="CXU240" s="100"/>
      <c r="CXV240" s="101"/>
      <c r="CXW240" s="102"/>
      <c r="CXX240" s="100"/>
      <c r="CXY240" s="103"/>
      <c r="CXZ240" s="104"/>
      <c r="CYA240" s="100"/>
      <c r="CYB240" s="105"/>
      <c r="CYC240" s="105"/>
      <c r="CYD240" s="105"/>
      <c r="CYE240" s="105"/>
      <c r="CYF240" s="106"/>
      <c r="CYG240" s="107"/>
      <c r="CYH240" s="100"/>
      <c r="CYI240" s="100"/>
      <c r="CYJ240" s="100"/>
      <c r="CYK240" s="101"/>
      <c r="CYL240" s="102"/>
      <c r="CYM240" s="100"/>
      <c r="CYN240" s="103"/>
      <c r="CYO240" s="104"/>
      <c r="CYP240" s="100"/>
      <c r="CYQ240" s="105"/>
      <c r="CYR240" s="105"/>
      <c r="CYS240" s="105"/>
      <c r="CYT240" s="105"/>
      <c r="CYU240" s="106"/>
      <c r="CYV240" s="107"/>
      <c r="CYW240" s="100"/>
      <c r="CYX240" s="100"/>
      <c r="CYY240" s="100"/>
      <c r="CYZ240" s="101"/>
      <c r="CZA240" s="102"/>
      <c r="CZB240" s="100"/>
      <c r="CZC240" s="103"/>
      <c r="CZD240" s="104"/>
      <c r="CZE240" s="100"/>
      <c r="CZF240" s="105"/>
      <c r="CZG240" s="105"/>
      <c r="CZH240" s="105"/>
      <c r="CZI240" s="105"/>
      <c r="CZJ240" s="106"/>
      <c r="CZK240" s="107"/>
      <c r="CZL240" s="100"/>
      <c r="CZM240" s="100"/>
      <c r="CZN240" s="100"/>
      <c r="CZO240" s="101"/>
      <c r="CZP240" s="102"/>
      <c r="CZQ240" s="100"/>
      <c r="CZR240" s="103"/>
      <c r="CZS240" s="104"/>
      <c r="CZT240" s="100"/>
      <c r="CZU240" s="105"/>
      <c r="CZV240" s="105"/>
      <c r="CZW240" s="105"/>
      <c r="CZX240" s="105"/>
      <c r="CZY240" s="106"/>
      <c r="CZZ240" s="107"/>
      <c r="DAA240" s="100"/>
      <c r="DAB240" s="100"/>
      <c r="DAC240" s="100"/>
      <c r="DAD240" s="101"/>
      <c r="DAE240" s="102"/>
      <c r="DAF240" s="100"/>
      <c r="DAG240" s="103"/>
      <c r="DAH240" s="104"/>
      <c r="DAI240" s="100"/>
      <c r="DAJ240" s="105"/>
      <c r="DAK240" s="105"/>
      <c r="DAL240" s="105"/>
      <c r="DAM240" s="105"/>
      <c r="DAN240" s="106"/>
      <c r="DAO240" s="107"/>
      <c r="DAP240" s="100"/>
      <c r="DAQ240" s="100"/>
      <c r="DAR240" s="100"/>
      <c r="DAS240" s="101"/>
      <c r="DAT240" s="102"/>
      <c r="DAU240" s="100"/>
      <c r="DAV240" s="103"/>
      <c r="DAW240" s="104"/>
      <c r="DAX240" s="100"/>
      <c r="DAY240" s="105"/>
      <c r="DAZ240" s="105"/>
      <c r="DBA240" s="105"/>
      <c r="DBB240" s="105"/>
      <c r="DBC240" s="106"/>
      <c r="DBD240" s="107"/>
      <c r="DBE240" s="100"/>
      <c r="DBF240" s="100"/>
      <c r="DBG240" s="100"/>
      <c r="DBH240" s="101"/>
      <c r="DBI240" s="102"/>
      <c r="DBJ240" s="100"/>
      <c r="DBK240" s="103"/>
      <c r="DBL240" s="104"/>
      <c r="DBM240" s="100"/>
      <c r="DBN240" s="105"/>
      <c r="DBO240" s="105"/>
      <c r="DBP240" s="105"/>
      <c r="DBQ240" s="105"/>
      <c r="DBR240" s="106"/>
      <c r="DBS240" s="107"/>
      <c r="DBT240" s="100"/>
      <c r="DBU240" s="100"/>
      <c r="DBV240" s="100"/>
      <c r="DBW240" s="101"/>
      <c r="DBX240" s="102"/>
      <c r="DBY240" s="100"/>
      <c r="DBZ240" s="103"/>
      <c r="DCA240" s="104"/>
      <c r="DCB240" s="100"/>
      <c r="DCC240" s="105"/>
      <c r="DCD240" s="105"/>
      <c r="DCE240" s="105"/>
      <c r="DCF240" s="105"/>
      <c r="DCG240" s="106"/>
      <c r="DCH240" s="107"/>
      <c r="DCI240" s="100"/>
      <c r="DCJ240" s="100"/>
      <c r="DCK240" s="100"/>
      <c r="DCL240" s="101"/>
      <c r="DCM240" s="102"/>
      <c r="DCN240" s="100"/>
      <c r="DCO240" s="103"/>
      <c r="DCP240" s="104"/>
      <c r="DCQ240" s="100"/>
      <c r="DCR240" s="105"/>
      <c r="DCS240" s="105"/>
      <c r="DCT240" s="105"/>
      <c r="DCU240" s="105"/>
      <c r="DCV240" s="106"/>
      <c r="DCW240" s="107"/>
      <c r="DCX240" s="100"/>
      <c r="DCY240" s="100"/>
      <c r="DCZ240" s="100"/>
      <c r="DDA240" s="101"/>
      <c r="DDB240" s="102"/>
      <c r="DDC240" s="100"/>
      <c r="DDD240" s="103"/>
      <c r="DDE240" s="104"/>
      <c r="DDF240" s="100"/>
      <c r="DDG240" s="105"/>
      <c r="DDH240" s="105"/>
      <c r="DDI240" s="105"/>
      <c r="DDJ240" s="105"/>
      <c r="DDK240" s="106"/>
      <c r="DDL240" s="107"/>
      <c r="DDM240" s="100"/>
      <c r="DDN240" s="100"/>
      <c r="DDO240" s="100"/>
      <c r="DDP240" s="101"/>
      <c r="DDQ240" s="102"/>
      <c r="DDR240" s="100"/>
      <c r="DDS240" s="103"/>
      <c r="DDT240" s="104"/>
      <c r="DDU240" s="100"/>
      <c r="DDV240" s="105"/>
      <c r="DDW240" s="105"/>
      <c r="DDX240" s="105"/>
      <c r="DDY240" s="105"/>
      <c r="DDZ240" s="106"/>
      <c r="DEA240" s="107"/>
      <c r="DEB240" s="100"/>
      <c r="DEC240" s="100"/>
      <c r="DED240" s="100"/>
      <c r="DEE240" s="101"/>
      <c r="DEF240" s="102"/>
      <c r="DEG240" s="100"/>
      <c r="DEH240" s="103"/>
      <c r="DEI240" s="104"/>
      <c r="DEJ240" s="100"/>
      <c r="DEK240" s="105"/>
      <c r="DEL240" s="105"/>
      <c r="DEM240" s="105"/>
      <c r="DEN240" s="105"/>
      <c r="DEO240" s="106"/>
      <c r="DEP240" s="107"/>
      <c r="DEQ240" s="100"/>
      <c r="DER240" s="100"/>
      <c r="DES240" s="100"/>
      <c r="DET240" s="101"/>
      <c r="DEU240" s="102"/>
      <c r="DEV240" s="100"/>
      <c r="DEW240" s="103"/>
      <c r="DEX240" s="104"/>
      <c r="DEY240" s="100"/>
      <c r="DEZ240" s="105"/>
      <c r="DFA240" s="105"/>
      <c r="DFB240" s="105"/>
      <c r="DFC240" s="105"/>
      <c r="DFD240" s="106"/>
      <c r="DFE240" s="107"/>
      <c r="DFF240" s="100"/>
      <c r="DFG240" s="100"/>
      <c r="DFH240" s="100"/>
      <c r="DFI240" s="101"/>
      <c r="DFJ240" s="102"/>
      <c r="DFK240" s="100"/>
      <c r="DFL240" s="103"/>
      <c r="DFM240" s="104"/>
      <c r="DFN240" s="100"/>
      <c r="DFO240" s="105"/>
      <c r="DFP240" s="105"/>
      <c r="DFQ240" s="105"/>
      <c r="DFR240" s="105"/>
      <c r="DFS240" s="106"/>
      <c r="DFT240" s="107"/>
      <c r="DFU240" s="100"/>
      <c r="DFV240" s="100"/>
      <c r="DFW240" s="100"/>
      <c r="DFX240" s="101"/>
      <c r="DFY240" s="102"/>
      <c r="DFZ240" s="100"/>
      <c r="DGA240" s="103"/>
      <c r="DGB240" s="104"/>
      <c r="DGC240" s="100"/>
      <c r="DGD240" s="105"/>
      <c r="DGE240" s="105"/>
      <c r="DGF240" s="105"/>
      <c r="DGG240" s="105"/>
      <c r="DGH240" s="106"/>
      <c r="DGI240" s="107"/>
      <c r="DGJ240" s="100"/>
      <c r="DGK240" s="100"/>
      <c r="DGL240" s="100"/>
      <c r="DGM240" s="101"/>
      <c r="DGN240" s="102"/>
      <c r="DGO240" s="100"/>
      <c r="DGP240" s="103"/>
      <c r="DGQ240" s="104"/>
      <c r="DGR240" s="100"/>
      <c r="DGS240" s="105"/>
      <c r="DGT240" s="105"/>
      <c r="DGU240" s="105"/>
      <c r="DGV240" s="105"/>
      <c r="DGW240" s="106"/>
      <c r="DGX240" s="107"/>
      <c r="DGY240" s="100"/>
      <c r="DGZ240" s="100"/>
      <c r="DHA240" s="100"/>
      <c r="DHB240" s="101"/>
      <c r="DHC240" s="102"/>
      <c r="DHD240" s="100"/>
      <c r="DHE240" s="103"/>
      <c r="DHF240" s="104"/>
      <c r="DHG240" s="100"/>
      <c r="DHH240" s="105"/>
      <c r="DHI240" s="105"/>
      <c r="DHJ240" s="105"/>
      <c r="DHK240" s="105"/>
      <c r="DHL240" s="106"/>
      <c r="DHM240" s="107"/>
      <c r="DHN240" s="100"/>
      <c r="DHO240" s="100"/>
      <c r="DHP240" s="100"/>
      <c r="DHQ240" s="101"/>
      <c r="DHR240" s="102"/>
      <c r="DHS240" s="100"/>
      <c r="DHT240" s="103"/>
      <c r="DHU240" s="104"/>
      <c r="DHV240" s="100"/>
      <c r="DHW240" s="105"/>
      <c r="DHX240" s="105"/>
      <c r="DHY240" s="105"/>
      <c r="DHZ240" s="105"/>
      <c r="DIA240" s="106"/>
      <c r="DIB240" s="107"/>
      <c r="DIC240" s="100"/>
      <c r="DID240" s="100"/>
      <c r="DIE240" s="100"/>
      <c r="DIF240" s="101"/>
      <c r="DIG240" s="102"/>
      <c r="DIH240" s="100"/>
      <c r="DII240" s="103"/>
      <c r="DIJ240" s="104"/>
      <c r="DIK240" s="100"/>
      <c r="DIL240" s="105"/>
      <c r="DIM240" s="105"/>
      <c r="DIN240" s="105"/>
      <c r="DIO240" s="105"/>
      <c r="DIP240" s="106"/>
      <c r="DIQ240" s="107"/>
      <c r="DIR240" s="100"/>
      <c r="DIS240" s="100"/>
      <c r="DIT240" s="100"/>
      <c r="DIU240" s="101"/>
      <c r="DIV240" s="102"/>
      <c r="DIW240" s="100"/>
      <c r="DIX240" s="103"/>
      <c r="DIY240" s="104"/>
      <c r="DIZ240" s="100"/>
      <c r="DJA240" s="105"/>
      <c r="DJB240" s="105"/>
      <c r="DJC240" s="105"/>
      <c r="DJD240" s="105"/>
      <c r="DJE240" s="106"/>
      <c r="DJF240" s="107"/>
      <c r="DJG240" s="100"/>
      <c r="DJH240" s="100"/>
      <c r="DJI240" s="100"/>
      <c r="DJJ240" s="101"/>
      <c r="DJK240" s="102"/>
      <c r="DJL240" s="100"/>
      <c r="DJM240" s="103"/>
      <c r="DJN240" s="104"/>
      <c r="DJO240" s="100"/>
      <c r="DJP240" s="105"/>
      <c r="DJQ240" s="105"/>
      <c r="DJR240" s="105"/>
      <c r="DJS240" s="105"/>
      <c r="DJT240" s="106"/>
      <c r="DJU240" s="107"/>
      <c r="DJV240" s="100"/>
      <c r="DJW240" s="100"/>
      <c r="DJX240" s="100"/>
      <c r="DJY240" s="101"/>
      <c r="DJZ240" s="102"/>
      <c r="DKA240" s="100"/>
      <c r="DKB240" s="103"/>
      <c r="DKC240" s="104"/>
      <c r="DKD240" s="100"/>
      <c r="DKE240" s="105"/>
      <c r="DKF240" s="105"/>
      <c r="DKG240" s="105"/>
      <c r="DKH240" s="105"/>
      <c r="DKI240" s="106"/>
      <c r="DKJ240" s="107"/>
      <c r="DKK240" s="100"/>
      <c r="DKL240" s="100"/>
      <c r="DKM240" s="100"/>
      <c r="DKN240" s="101"/>
      <c r="DKO240" s="102"/>
      <c r="DKP240" s="100"/>
      <c r="DKQ240" s="103"/>
      <c r="DKR240" s="104"/>
      <c r="DKS240" s="100"/>
      <c r="DKT240" s="105"/>
      <c r="DKU240" s="105"/>
      <c r="DKV240" s="105"/>
      <c r="DKW240" s="105"/>
      <c r="DKX240" s="106"/>
      <c r="DKY240" s="107"/>
      <c r="DKZ240" s="100"/>
      <c r="DLA240" s="100"/>
      <c r="DLB240" s="100"/>
      <c r="DLC240" s="101"/>
      <c r="DLD240" s="102"/>
      <c r="DLE240" s="100"/>
      <c r="DLF240" s="103"/>
      <c r="DLG240" s="104"/>
      <c r="DLH240" s="100"/>
      <c r="DLI240" s="105"/>
      <c r="DLJ240" s="105"/>
      <c r="DLK240" s="105"/>
      <c r="DLL240" s="105"/>
      <c r="DLM240" s="106"/>
      <c r="DLN240" s="107"/>
      <c r="DLO240" s="100"/>
      <c r="DLP240" s="100"/>
      <c r="DLQ240" s="100"/>
      <c r="DLR240" s="101"/>
      <c r="DLS240" s="102"/>
      <c r="DLT240" s="100"/>
      <c r="DLU240" s="103"/>
      <c r="DLV240" s="104"/>
      <c r="DLW240" s="100"/>
      <c r="DLX240" s="105"/>
      <c r="DLY240" s="105"/>
      <c r="DLZ240" s="105"/>
      <c r="DMA240" s="105"/>
      <c r="DMB240" s="106"/>
      <c r="DMC240" s="107"/>
      <c r="DMD240" s="100"/>
      <c r="DME240" s="100"/>
      <c r="DMF240" s="100"/>
      <c r="DMG240" s="101"/>
      <c r="DMH240" s="102"/>
      <c r="DMI240" s="100"/>
      <c r="DMJ240" s="103"/>
      <c r="DMK240" s="104"/>
      <c r="DML240" s="100"/>
      <c r="DMM240" s="105"/>
      <c r="DMN240" s="105"/>
      <c r="DMO240" s="105"/>
      <c r="DMP240" s="105"/>
      <c r="DMQ240" s="106"/>
      <c r="DMR240" s="107"/>
      <c r="DMS240" s="100"/>
      <c r="DMT240" s="100"/>
      <c r="DMU240" s="100"/>
      <c r="DMV240" s="101"/>
      <c r="DMW240" s="102"/>
      <c r="DMX240" s="100"/>
      <c r="DMY240" s="103"/>
      <c r="DMZ240" s="104"/>
      <c r="DNA240" s="100"/>
      <c r="DNB240" s="105"/>
      <c r="DNC240" s="105"/>
      <c r="DND240" s="105"/>
      <c r="DNE240" s="105"/>
      <c r="DNF240" s="106"/>
      <c r="DNG240" s="107"/>
      <c r="DNH240" s="100"/>
      <c r="DNI240" s="100"/>
      <c r="DNJ240" s="100"/>
      <c r="DNK240" s="101"/>
      <c r="DNL240" s="102"/>
      <c r="DNM240" s="100"/>
      <c r="DNN240" s="103"/>
      <c r="DNO240" s="104"/>
      <c r="DNP240" s="100"/>
      <c r="DNQ240" s="105"/>
      <c r="DNR240" s="105"/>
      <c r="DNS240" s="105"/>
      <c r="DNT240" s="105"/>
      <c r="DNU240" s="106"/>
      <c r="DNV240" s="107"/>
      <c r="DNW240" s="100"/>
      <c r="DNX240" s="100"/>
      <c r="DNY240" s="100"/>
      <c r="DNZ240" s="101"/>
      <c r="DOA240" s="102"/>
      <c r="DOB240" s="100"/>
      <c r="DOC240" s="103"/>
      <c r="DOD240" s="104"/>
      <c r="DOE240" s="100"/>
      <c r="DOF240" s="105"/>
      <c r="DOG240" s="105"/>
      <c r="DOH240" s="105"/>
      <c r="DOI240" s="105"/>
      <c r="DOJ240" s="106"/>
      <c r="DOK240" s="107"/>
      <c r="DOL240" s="100"/>
      <c r="DOM240" s="100"/>
      <c r="DON240" s="100"/>
      <c r="DOO240" s="101"/>
      <c r="DOP240" s="102"/>
      <c r="DOQ240" s="100"/>
      <c r="DOR240" s="103"/>
      <c r="DOS240" s="104"/>
      <c r="DOT240" s="100"/>
      <c r="DOU240" s="105"/>
      <c r="DOV240" s="105"/>
      <c r="DOW240" s="105"/>
      <c r="DOX240" s="105"/>
      <c r="DOY240" s="106"/>
      <c r="DOZ240" s="107"/>
      <c r="DPA240" s="100"/>
      <c r="DPB240" s="100"/>
      <c r="DPC240" s="100"/>
      <c r="DPD240" s="101"/>
      <c r="DPE240" s="102"/>
      <c r="DPF240" s="100"/>
      <c r="DPG240" s="103"/>
      <c r="DPH240" s="104"/>
      <c r="DPI240" s="100"/>
      <c r="DPJ240" s="105"/>
      <c r="DPK240" s="105"/>
      <c r="DPL240" s="105"/>
      <c r="DPM240" s="105"/>
      <c r="DPN240" s="106"/>
      <c r="DPO240" s="107"/>
      <c r="DPP240" s="100"/>
      <c r="DPQ240" s="100"/>
      <c r="DPR240" s="100"/>
      <c r="DPS240" s="101"/>
      <c r="DPT240" s="102"/>
      <c r="DPU240" s="100"/>
      <c r="DPV240" s="103"/>
      <c r="DPW240" s="104"/>
      <c r="DPX240" s="100"/>
      <c r="DPY240" s="105"/>
      <c r="DPZ240" s="105"/>
      <c r="DQA240" s="105"/>
      <c r="DQB240" s="105"/>
      <c r="DQC240" s="106"/>
      <c r="DQD240" s="107"/>
      <c r="DQE240" s="100"/>
      <c r="DQF240" s="100"/>
      <c r="DQG240" s="100"/>
      <c r="DQH240" s="101"/>
      <c r="DQI240" s="102"/>
      <c r="DQJ240" s="100"/>
      <c r="DQK240" s="103"/>
      <c r="DQL240" s="104"/>
      <c r="DQM240" s="100"/>
      <c r="DQN240" s="105"/>
      <c r="DQO240" s="105"/>
      <c r="DQP240" s="105"/>
      <c r="DQQ240" s="105"/>
      <c r="DQR240" s="106"/>
      <c r="DQS240" s="107"/>
      <c r="DQT240" s="100"/>
      <c r="DQU240" s="100"/>
      <c r="DQV240" s="100"/>
      <c r="DQW240" s="101"/>
      <c r="DQX240" s="102"/>
      <c r="DQY240" s="100"/>
      <c r="DQZ240" s="103"/>
      <c r="DRA240" s="104"/>
      <c r="DRB240" s="100"/>
      <c r="DRC240" s="105"/>
      <c r="DRD240" s="105"/>
      <c r="DRE240" s="105"/>
      <c r="DRF240" s="105"/>
      <c r="DRG240" s="106"/>
      <c r="DRH240" s="107"/>
      <c r="DRI240" s="100"/>
      <c r="DRJ240" s="100"/>
      <c r="DRK240" s="100"/>
      <c r="DRL240" s="101"/>
      <c r="DRM240" s="102"/>
      <c r="DRN240" s="100"/>
      <c r="DRO240" s="103"/>
      <c r="DRP240" s="104"/>
      <c r="DRQ240" s="100"/>
      <c r="DRR240" s="105"/>
      <c r="DRS240" s="105"/>
      <c r="DRT240" s="105"/>
      <c r="DRU240" s="105"/>
      <c r="DRV240" s="106"/>
      <c r="DRW240" s="107"/>
      <c r="DRX240" s="100"/>
      <c r="DRY240" s="100"/>
      <c r="DRZ240" s="100"/>
      <c r="DSA240" s="101"/>
      <c r="DSB240" s="102"/>
      <c r="DSC240" s="100"/>
      <c r="DSD240" s="103"/>
      <c r="DSE240" s="104"/>
      <c r="DSF240" s="100"/>
      <c r="DSG240" s="105"/>
      <c r="DSH240" s="105"/>
      <c r="DSI240" s="105"/>
      <c r="DSJ240" s="105"/>
      <c r="DSK240" s="106"/>
      <c r="DSL240" s="107"/>
      <c r="DSM240" s="100"/>
      <c r="DSN240" s="100"/>
      <c r="DSO240" s="100"/>
      <c r="DSP240" s="101"/>
      <c r="DSQ240" s="102"/>
      <c r="DSR240" s="100"/>
      <c r="DSS240" s="103"/>
      <c r="DST240" s="104"/>
      <c r="DSU240" s="100"/>
      <c r="DSV240" s="105"/>
      <c r="DSW240" s="105"/>
      <c r="DSX240" s="105"/>
      <c r="DSY240" s="105"/>
      <c r="DSZ240" s="106"/>
      <c r="DTA240" s="107"/>
      <c r="DTB240" s="100"/>
      <c r="DTC240" s="100"/>
      <c r="DTD240" s="100"/>
      <c r="DTE240" s="101"/>
      <c r="DTF240" s="102"/>
      <c r="DTG240" s="100"/>
      <c r="DTH240" s="103"/>
      <c r="DTI240" s="104"/>
      <c r="DTJ240" s="100"/>
      <c r="DTK240" s="105"/>
      <c r="DTL240" s="105"/>
      <c r="DTM240" s="105"/>
      <c r="DTN240" s="105"/>
      <c r="DTO240" s="106"/>
      <c r="DTP240" s="107"/>
      <c r="DTQ240" s="100"/>
      <c r="DTR240" s="100"/>
      <c r="DTS240" s="100"/>
      <c r="DTT240" s="101"/>
      <c r="DTU240" s="102"/>
      <c r="DTV240" s="100"/>
      <c r="DTW240" s="103"/>
      <c r="DTX240" s="104"/>
      <c r="DTY240" s="100"/>
      <c r="DTZ240" s="105"/>
      <c r="DUA240" s="105"/>
      <c r="DUB240" s="105"/>
      <c r="DUC240" s="105"/>
      <c r="DUD240" s="106"/>
      <c r="DUE240" s="107"/>
      <c r="DUF240" s="100"/>
      <c r="DUG240" s="100"/>
      <c r="DUH240" s="100"/>
      <c r="DUI240" s="101"/>
      <c r="DUJ240" s="102"/>
      <c r="DUK240" s="100"/>
      <c r="DUL240" s="103"/>
      <c r="DUM240" s="104"/>
      <c r="DUN240" s="100"/>
      <c r="DUO240" s="105"/>
      <c r="DUP240" s="105"/>
      <c r="DUQ240" s="105"/>
      <c r="DUR240" s="105"/>
      <c r="DUS240" s="106"/>
      <c r="DUT240" s="107"/>
      <c r="DUU240" s="100"/>
      <c r="DUV240" s="100"/>
      <c r="DUW240" s="100"/>
      <c r="DUX240" s="101"/>
      <c r="DUY240" s="102"/>
      <c r="DUZ240" s="100"/>
      <c r="DVA240" s="103"/>
      <c r="DVB240" s="104"/>
      <c r="DVC240" s="100"/>
      <c r="DVD240" s="105"/>
      <c r="DVE240" s="105"/>
      <c r="DVF240" s="105"/>
      <c r="DVG240" s="105"/>
      <c r="DVH240" s="106"/>
      <c r="DVI240" s="107"/>
      <c r="DVJ240" s="100"/>
      <c r="DVK240" s="100"/>
      <c r="DVL240" s="100"/>
      <c r="DVM240" s="101"/>
      <c r="DVN240" s="102"/>
      <c r="DVO240" s="100"/>
      <c r="DVP240" s="103"/>
      <c r="DVQ240" s="104"/>
      <c r="DVR240" s="100"/>
      <c r="DVS240" s="105"/>
      <c r="DVT240" s="105"/>
      <c r="DVU240" s="105"/>
      <c r="DVV240" s="105"/>
      <c r="DVW240" s="106"/>
      <c r="DVX240" s="107"/>
      <c r="DVY240" s="100"/>
      <c r="DVZ240" s="100"/>
      <c r="DWA240" s="100"/>
      <c r="DWB240" s="101"/>
      <c r="DWC240" s="102"/>
      <c r="DWD240" s="100"/>
      <c r="DWE240" s="103"/>
      <c r="DWF240" s="104"/>
      <c r="DWG240" s="100"/>
      <c r="DWH240" s="105"/>
      <c r="DWI240" s="105"/>
      <c r="DWJ240" s="105"/>
      <c r="DWK240" s="105"/>
      <c r="DWL240" s="106"/>
      <c r="DWM240" s="107"/>
      <c r="DWN240" s="100"/>
      <c r="DWO240" s="100"/>
      <c r="DWP240" s="100"/>
      <c r="DWQ240" s="101"/>
      <c r="DWR240" s="102"/>
      <c r="DWS240" s="100"/>
      <c r="DWT240" s="103"/>
      <c r="DWU240" s="104"/>
      <c r="DWV240" s="100"/>
      <c r="DWW240" s="105"/>
      <c r="DWX240" s="105"/>
      <c r="DWY240" s="105"/>
      <c r="DWZ240" s="105"/>
      <c r="DXA240" s="106"/>
      <c r="DXB240" s="107"/>
      <c r="DXC240" s="100"/>
      <c r="DXD240" s="100"/>
      <c r="DXE240" s="100"/>
      <c r="DXF240" s="101"/>
      <c r="DXG240" s="102"/>
      <c r="DXH240" s="100"/>
      <c r="DXI240" s="103"/>
      <c r="DXJ240" s="104"/>
      <c r="DXK240" s="100"/>
      <c r="DXL240" s="105"/>
      <c r="DXM240" s="105"/>
      <c r="DXN240" s="105"/>
      <c r="DXO240" s="105"/>
      <c r="DXP240" s="106"/>
      <c r="DXQ240" s="107"/>
      <c r="DXR240" s="100"/>
      <c r="DXS240" s="100"/>
      <c r="DXT240" s="100"/>
      <c r="DXU240" s="101"/>
      <c r="DXV240" s="102"/>
      <c r="DXW240" s="100"/>
      <c r="DXX240" s="103"/>
      <c r="DXY240" s="104"/>
      <c r="DXZ240" s="100"/>
      <c r="DYA240" s="105"/>
      <c r="DYB240" s="105"/>
      <c r="DYC240" s="105"/>
      <c r="DYD240" s="105"/>
      <c r="DYE240" s="106"/>
      <c r="DYF240" s="107"/>
      <c r="DYG240" s="100"/>
      <c r="DYH240" s="100"/>
      <c r="DYI240" s="100"/>
      <c r="DYJ240" s="101"/>
      <c r="DYK240" s="102"/>
      <c r="DYL240" s="100"/>
      <c r="DYM240" s="103"/>
      <c r="DYN240" s="104"/>
      <c r="DYO240" s="100"/>
      <c r="DYP240" s="105"/>
      <c r="DYQ240" s="105"/>
      <c r="DYR240" s="105"/>
      <c r="DYS240" s="105"/>
      <c r="DYT240" s="106"/>
      <c r="DYU240" s="107"/>
      <c r="DYV240" s="100"/>
      <c r="DYW240" s="100"/>
      <c r="DYX240" s="100"/>
      <c r="DYY240" s="101"/>
      <c r="DYZ240" s="102"/>
      <c r="DZA240" s="100"/>
      <c r="DZB240" s="103"/>
      <c r="DZC240" s="104"/>
      <c r="DZD240" s="100"/>
      <c r="DZE240" s="105"/>
      <c r="DZF240" s="105"/>
      <c r="DZG240" s="105"/>
      <c r="DZH240" s="105"/>
      <c r="DZI240" s="106"/>
      <c r="DZJ240" s="107"/>
      <c r="DZK240" s="100"/>
      <c r="DZL240" s="100"/>
      <c r="DZM240" s="100"/>
      <c r="DZN240" s="101"/>
      <c r="DZO240" s="102"/>
      <c r="DZP240" s="100"/>
      <c r="DZQ240" s="103"/>
      <c r="DZR240" s="104"/>
      <c r="DZS240" s="100"/>
      <c r="DZT240" s="105"/>
      <c r="DZU240" s="105"/>
      <c r="DZV240" s="105"/>
      <c r="DZW240" s="105"/>
      <c r="DZX240" s="106"/>
      <c r="DZY240" s="107"/>
      <c r="DZZ240" s="100"/>
      <c r="EAA240" s="100"/>
      <c r="EAB240" s="100"/>
      <c r="EAC240" s="101"/>
      <c r="EAD240" s="102"/>
      <c r="EAE240" s="100"/>
      <c r="EAF240" s="103"/>
      <c r="EAG240" s="104"/>
      <c r="EAH240" s="100"/>
      <c r="EAI240" s="105"/>
      <c r="EAJ240" s="105"/>
      <c r="EAK240" s="105"/>
      <c r="EAL240" s="105"/>
      <c r="EAM240" s="106"/>
      <c r="EAN240" s="107"/>
      <c r="EAO240" s="100"/>
      <c r="EAP240" s="100"/>
      <c r="EAQ240" s="100"/>
      <c r="EAR240" s="101"/>
      <c r="EAS240" s="102"/>
      <c r="EAT240" s="100"/>
      <c r="EAU240" s="103"/>
      <c r="EAV240" s="104"/>
      <c r="EAW240" s="100"/>
      <c r="EAX240" s="105"/>
      <c r="EAY240" s="105"/>
      <c r="EAZ240" s="105"/>
      <c r="EBA240" s="105"/>
      <c r="EBB240" s="106"/>
      <c r="EBC240" s="107"/>
      <c r="EBD240" s="100"/>
      <c r="EBE240" s="100"/>
      <c r="EBF240" s="100"/>
      <c r="EBG240" s="101"/>
      <c r="EBH240" s="102"/>
      <c r="EBI240" s="100"/>
      <c r="EBJ240" s="103"/>
      <c r="EBK240" s="104"/>
      <c r="EBL240" s="100"/>
      <c r="EBM240" s="105"/>
      <c r="EBN240" s="105"/>
      <c r="EBO240" s="105"/>
      <c r="EBP240" s="105"/>
      <c r="EBQ240" s="106"/>
      <c r="EBR240" s="107"/>
      <c r="EBS240" s="100"/>
      <c r="EBT240" s="100"/>
      <c r="EBU240" s="100"/>
      <c r="EBV240" s="101"/>
      <c r="EBW240" s="102"/>
      <c r="EBX240" s="100"/>
      <c r="EBY240" s="103"/>
      <c r="EBZ240" s="104"/>
      <c r="ECA240" s="100"/>
      <c r="ECB240" s="105"/>
      <c r="ECC240" s="105"/>
      <c r="ECD240" s="105"/>
      <c r="ECE240" s="105"/>
      <c r="ECF240" s="106"/>
      <c r="ECG240" s="107"/>
      <c r="ECH240" s="100"/>
      <c r="ECI240" s="100"/>
      <c r="ECJ240" s="100"/>
      <c r="ECK240" s="101"/>
      <c r="ECL240" s="102"/>
      <c r="ECM240" s="100"/>
      <c r="ECN240" s="103"/>
      <c r="ECO240" s="104"/>
      <c r="ECP240" s="100"/>
      <c r="ECQ240" s="105"/>
      <c r="ECR240" s="105"/>
      <c r="ECS240" s="105"/>
      <c r="ECT240" s="105"/>
      <c r="ECU240" s="106"/>
      <c r="ECV240" s="107"/>
      <c r="ECW240" s="100"/>
      <c r="ECX240" s="100"/>
      <c r="ECY240" s="100"/>
      <c r="ECZ240" s="101"/>
      <c r="EDA240" s="102"/>
      <c r="EDB240" s="100"/>
      <c r="EDC240" s="103"/>
      <c r="EDD240" s="104"/>
      <c r="EDE240" s="100"/>
      <c r="EDF240" s="105"/>
      <c r="EDG240" s="105"/>
      <c r="EDH240" s="105"/>
      <c r="EDI240" s="105"/>
      <c r="EDJ240" s="106"/>
      <c r="EDK240" s="107"/>
      <c r="EDL240" s="100"/>
      <c r="EDM240" s="100"/>
      <c r="EDN240" s="100"/>
      <c r="EDO240" s="101"/>
      <c r="EDP240" s="102"/>
      <c r="EDQ240" s="100"/>
      <c r="EDR240" s="103"/>
      <c r="EDS240" s="104"/>
      <c r="EDT240" s="100"/>
      <c r="EDU240" s="105"/>
      <c r="EDV240" s="105"/>
      <c r="EDW240" s="105"/>
      <c r="EDX240" s="105"/>
      <c r="EDY240" s="106"/>
      <c r="EDZ240" s="107"/>
      <c r="EEA240" s="100"/>
      <c r="EEB240" s="100"/>
      <c r="EEC240" s="100"/>
      <c r="EED240" s="101"/>
      <c r="EEE240" s="102"/>
      <c r="EEF240" s="100"/>
      <c r="EEG240" s="103"/>
      <c r="EEH240" s="104"/>
      <c r="EEI240" s="100"/>
      <c r="EEJ240" s="105"/>
      <c r="EEK240" s="105"/>
      <c r="EEL240" s="105"/>
      <c r="EEM240" s="105"/>
      <c r="EEN240" s="106"/>
      <c r="EEO240" s="107"/>
      <c r="EEP240" s="100"/>
      <c r="EEQ240" s="100"/>
      <c r="EER240" s="100"/>
      <c r="EES240" s="101"/>
      <c r="EET240" s="102"/>
      <c r="EEU240" s="100"/>
      <c r="EEV240" s="103"/>
      <c r="EEW240" s="104"/>
      <c r="EEX240" s="100"/>
      <c r="EEY240" s="105"/>
      <c r="EEZ240" s="105"/>
      <c r="EFA240" s="105"/>
      <c r="EFB240" s="105"/>
      <c r="EFC240" s="106"/>
      <c r="EFD240" s="107"/>
      <c r="EFE240" s="100"/>
      <c r="EFF240" s="100"/>
      <c r="EFG240" s="100"/>
      <c r="EFH240" s="101"/>
      <c r="EFI240" s="102"/>
      <c r="EFJ240" s="100"/>
      <c r="EFK240" s="103"/>
      <c r="EFL240" s="104"/>
      <c r="EFM240" s="100"/>
      <c r="EFN240" s="105"/>
      <c r="EFO240" s="105"/>
      <c r="EFP240" s="105"/>
      <c r="EFQ240" s="105"/>
      <c r="EFR240" s="106"/>
      <c r="EFS240" s="107"/>
      <c r="EFT240" s="100"/>
      <c r="EFU240" s="100"/>
      <c r="EFV240" s="100"/>
      <c r="EFW240" s="101"/>
      <c r="EFX240" s="102"/>
      <c r="EFY240" s="100"/>
      <c r="EFZ240" s="103"/>
      <c r="EGA240" s="104"/>
      <c r="EGB240" s="100"/>
      <c r="EGC240" s="105"/>
      <c r="EGD240" s="105"/>
      <c r="EGE240" s="105"/>
      <c r="EGF240" s="105"/>
      <c r="EGG240" s="106"/>
      <c r="EGH240" s="107"/>
      <c r="EGI240" s="100"/>
      <c r="EGJ240" s="100"/>
      <c r="EGK240" s="100"/>
      <c r="EGL240" s="101"/>
      <c r="EGM240" s="102"/>
      <c r="EGN240" s="100"/>
      <c r="EGO240" s="103"/>
      <c r="EGP240" s="104"/>
      <c r="EGQ240" s="100"/>
      <c r="EGR240" s="105"/>
      <c r="EGS240" s="105"/>
      <c r="EGT240" s="105"/>
      <c r="EGU240" s="105"/>
      <c r="EGV240" s="106"/>
      <c r="EGW240" s="107"/>
      <c r="EGX240" s="100"/>
      <c r="EGY240" s="100"/>
      <c r="EGZ240" s="100"/>
      <c r="EHA240" s="101"/>
      <c r="EHB240" s="102"/>
      <c r="EHC240" s="100"/>
      <c r="EHD240" s="103"/>
      <c r="EHE240" s="104"/>
      <c r="EHF240" s="100"/>
      <c r="EHG240" s="105"/>
      <c r="EHH240" s="105"/>
      <c r="EHI240" s="105"/>
      <c r="EHJ240" s="105"/>
      <c r="EHK240" s="106"/>
      <c r="EHL240" s="107"/>
      <c r="EHM240" s="100"/>
      <c r="EHN240" s="100"/>
      <c r="EHO240" s="100"/>
      <c r="EHP240" s="101"/>
      <c r="EHQ240" s="102"/>
      <c r="EHR240" s="100"/>
      <c r="EHS240" s="103"/>
      <c r="EHT240" s="104"/>
      <c r="EHU240" s="100"/>
      <c r="EHV240" s="105"/>
      <c r="EHW240" s="105"/>
      <c r="EHX240" s="105"/>
      <c r="EHY240" s="105"/>
      <c r="EHZ240" s="106"/>
      <c r="EIA240" s="107"/>
      <c r="EIB240" s="100"/>
      <c r="EIC240" s="100"/>
      <c r="EID240" s="100"/>
      <c r="EIE240" s="101"/>
      <c r="EIF240" s="102"/>
      <c r="EIG240" s="100"/>
      <c r="EIH240" s="103"/>
      <c r="EII240" s="104"/>
      <c r="EIJ240" s="100"/>
      <c r="EIK240" s="105"/>
      <c r="EIL240" s="105"/>
      <c r="EIM240" s="105"/>
      <c r="EIN240" s="105"/>
      <c r="EIO240" s="106"/>
      <c r="EIP240" s="107"/>
      <c r="EIQ240" s="100"/>
      <c r="EIR240" s="100"/>
      <c r="EIS240" s="100"/>
      <c r="EIT240" s="101"/>
      <c r="EIU240" s="102"/>
      <c r="EIV240" s="100"/>
      <c r="EIW240" s="103"/>
      <c r="EIX240" s="104"/>
      <c r="EIY240" s="100"/>
      <c r="EIZ240" s="105"/>
      <c r="EJA240" s="105"/>
      <c r="EJB240" s="105"/>
      <c r="EJC240" s="105"/>
      <c r="EJD240" s="106"/>
      <c r="EJE240" s="107"/>
      <c r="EJF240" s="100"/>
      <c r="EJG240" s="100"/>
      <c r="EJH240" s="100"/>
      <c r="EJI240" s="101"/>
      <c r="EJJ240" s="102"/>
      <c r="EJK240" s="100"/>
      <c r="EJL240" s="103"/>
      <c r="EJM240" s="104"/>
      <c r="EJN240" s="100"/>
      <c r="EJO240" s="105"/>
      <c r="EJP240" s="105"/>
      <c r="EJQ240" s="105"/>
      <c r="EJR240" s="105"/>
      <c r="EJS240" s="106"/>
      <c r="EJT240" s="107"/>
      <c r="EJU240" s="100"/>
      <c r="EJV240" s="100"/>
      <c r="EJW240" s="100"/>
      <c r="EJX240" s="101"/>
      <c r="EJY240" s="102"/>
      <c r="EJZ240" s="100"/>
      <c r="EKA240" s="103"/>
      <c r="EKB240" s="104"/>
      <c r="EKC240" s="100"/>
      <c r="EKD240" s="105"/>
      <c r="EKE240" s="105"/>
      <c r="EKF240" s="105"/>
      <c r="EKG240" s="105"/>
      <c r="EKH240" s="106"/>
      <c r="EKI240" s="107"/>
      <c r="EKJ240" s="100"/>
      <c r="EKK240" s="100"/>
      <c r="EKL240" s="100"/>
      <c r="EKM240" s="101"/>
      <c r="EKN240" s="102"/>
      <c r="EKO240" s="100"/>
      <c r="EKP240" s="103"/>
      <c r="EKQ240" s="104"/>
      <c r="EKR240" s="100"/>
      <c r="EKS240" s="105"/>
      <c r="EKT240" s="105"/>
      <c r="EKU240" s="105"/>
      <c r="EKV240" s="105"/>
      <c r="EKW240" s="106"/>
      <c r="EKX240" s="107"/>
      <c r="EKY240" s="100"/>
      <c r="EKZ240" s="100"/>
      <c r="ELA240" s="100"/>
      <c r="ELB240" s="101"/>
      <c r="ELC240" s="102"/>
      <c r="ELD240" s="100"/>
      <c r="ELE240" s="103"/>
      <c r="ELF240" s="104"/>
      <c r="ELG240" s="100"/>
      <c r="ELH240" s="105"/>
      <c r="ELI240" s="105"/>
      <c r="ELJ240" s="105"/>
      <c r="ELK240" s="105"/>
      <c r="ELL240" s="106"/>
      <c r="ELM240" s="107"/>
      <c r="ELN240" s="100"/>
      <c r="ELO240" s="100"/>
      <c r="ELP240" s="100"/>
      <c r="ELQ240" s="101"/>
      <c r="ELR240" s="102"/>
      <c r="ELS240" s="100"/>
      <c r="ELT240" s="103"/>
      <c r="ELU240" s="104"/>
      <c r="ELV240" s="100"/>
      <c r="ELW240" s="105"/>
      <c r="ELX240" s="105"/>
      <c r="ELY240" s="105"/>
      <c r="ELZ240" s="105"/>
      <c r="EMA240" s="106"/>
      <c r="EMB240" s="107"/>
      <c r="EMC240" s="100"/>
      <c r="EMD240" s="100"/>
      <c r="EME240" s="100"/>
      <c r="EMF240" s="101"/>
      <c r="EMG240" s="102"/>
      <c r="EMH240" s="100"/>
      <c r="EMI240" s="103"/>
      <c r="EMJ240" s="104"/>
      <c r="EMK240" s="100"/>
      <c r="EML240" s="105"/>
      <c r="EMM240" s="105"/>
      <c r="EMN240" s="105"/>
      <c r="EMO240" s="105"/>
      <c r="EMP240" s="106"/>
      <c r="EMQ240" s="107"/>
      <c r="EMR240" s="100"/>
      <c r="EMS240" s="100"/>
      <c r="EMT240" s="100"/>
      <c r="EMU240" s="101"/>
      <c r="EMV240" s="102"/>
      <c r="EMW240" s="100"/>
      <c r="EMX240" s="103"/>
      <c r="EMY240" s="104"/>
      <c r="EMZ240" s="100"/>
      <c r="ENA240" s="105"/>
      <c r="ENB240" s="105"/>
      <c r="ENC240" s="105"/>
      <c r="END240" s="105"/>
      <c r="ENE240" s="106"/>
      <c r="ENF240" s="107"/>
      <c r="ENG240" s="100"/>
      <c r="ENH240" s="100"/>
      <c r="ENI240" s="100"/>
      <c r="ENJ240" s="101"/>
      <c r="ENK240" s="102"/>
      <c r="ENL240" s="100"/>
      <c r="ENM240" s="103"/>
      <c r="ENN240" s="104"/>
      <c r="ENO240" s="100"/>
      <c r="ENP240" s="105"/>
      <c r="ENQ240" s="105"/>
      <c r="ENR240" s="105"/>
      <c r="ENS240" s="105"/>
      <c r="ENT240" s="106"/>
      <c r="ENU240" s="107"/>
      <c r="ENV240" s="100"/>
      <c r="ENW240" s="100"/>
      <c r="ENX240" s="100"/>
      <c r="ENY240" s="101"/>
      <c r="ENZ240" s="102"/>
      <c r="EOA240" s="100"/>
      <c r="EOB240" s="103"/>
      <c r="EOC240" s="104"/>
      <c r="EOD240" s="100"/>
      <c r="EOE240" s="105"/>
      <c r="EOF240" s="105"/>
      <c r="EOG240" s="105"/>
      <c r="EOH240" s="105"/>
      <c r="EOI240" s="106"/>
      <c r="EOJ240" s="107"/>
      <c r="EOK240" s="100"/>
      <c r="EOL240" s="100"/>
      <c r="EOM240" s="100"/>
      <c r="EON240" s="101"/>
      <c r="EOO240" s="102"/>
      <c r="EOP240" s="100"/>
      <c r="EOQ240" s="103"/>
      <c r="EOR240" s="104"/>
      <c r="EOS240" s="100"/>
      <c r="EOT240" s="105"/>
      <c r="EOU240" s="105"/>
      <c r="EOV240" s="105"/>
      <c r="EOW240" s="105"/>
      <c r="EOX240" s="106"/>
      <c r="EOY240" s="107"/>
      <c r="EOZ240" s="100"/>
      <c r="EPA240" s="100"/>
      <c r="EPB240" s="100"/>
      <c r="EPC240" s="101"/>
      <c r="EPD240" s="102"/>
      <c r="EPE240" s="100"/>
      <c r="EPF240" s="103"/>
      <c r="EPG240" s="104"/>
      <c r="EPH240" s="100"/>
      <c r="EPI240" s="105"/>
      <c r="EPJ240" s="105"/>
      <c r="EPK240" s="105"/>
      <c r="EPL240" s="105"/>
      <c r="EPM240" s="106"/>
      <c r="EPN240" s="107"/>
      <c r="EPO240" s="100"/>
      <c r="EPP240" s="100"/>
      <c r="EPQ240" s="100"/>
      <c r="EPR240" s="101"/>
      <c r="EPS240" s="102"/>
      <c r="EPT240" s="100"/>
      <c r="EPU240" s="103"/>
      <c r="EPV240" s="104"/>
      <c r="EPW240" s="100"/>
      <c r="EPX240" s="105"/>
      <c r="EPY240" s="105"/>
      <c r="EPZ240" s="105"/>
      <c r="EQA240" s="105"/>
      <c r="EQB240" s="106"/>
      <c r="EQC240" s="107"/>
      <c r="EQD240" s="100"/>
      <c r="EQE240" s="100"/>
      <c r="EQF240" s="100"/>
      <c r="EQG240" s="101"/>
      <c r="EQH240" s="102"/>
      <c r="EQI240" s="100"/>
      <c r="EQJ240" s="103"/>
      <c r="EQK240" s="104"/>
      <c r="EQL240" s="100"/>
      <c r="EQM240" s="105"/>
      <c r="EQN240" s="105"/>
      <c r="EQO240" s="105"/>
      <c r="EQP240" s="105"/>
      <c r="EQQ240" s="106"/>
      <c r="EQR240" s="107"/>
      <c r="EQS240" s="100"/>
      <c r="EQT240" s="100"/>
      <c r="EQU240" s="100"/>
      <c r="EQV240" s="101"/>
      <c r="EQW240" s="102"/>
      <c r="EQX240" s="100"/>
      <c r="EQY240" s="103"/>
      <c r="EQZ240" s="104"/>
      <c r="ERA240" s="100"/>
      <c r="ERB240" s="105"/>
      <c r="ERC240" s="105"/>
      <c r="ERD240" s="105"/>
      <c r="ERE240" s="105"/>
      <c r="ERF240" s="106"/>
      <c r="ERG240" s="107"/>
      <c r="ERH240" s="100"/>
      <c r="ERI240" s="100"/>
      <c r="ERJ240" s="100"/>
      <c r="ERK240" s="101"/>
      <c r="ERL240" s="102"/>
      <c r="ERM240" s="100"/>
      <c r="ERN240" s="103"/>
      <c r="ERO240" s="104"/>
      <c r="ERP240" s="100"/>
      <c r="ERQ240" s="105"/>
      <c r="ERR240" s="105"/>
      <c r="ERS240" s="105"/>
      <c r="ERT240" s="105"/>
      <c r="ERU240" s="106"/>
      <c r="ERV240" s="107"/>
      <c r="ERW240" s="100"/>
      <c r="ERX240" s="100"/>
      <c r="ERY240" s="100"/>
      <c r="ERZ240" s="101"/>
      <c r="ESA240" s="102"/>
      <c r="ESB240" s="100"/>
      <c r="ESC240" s="103"/>
      <c r="ESD240" s="104"/>
      <c r="ESE240" s="100"/>
      <c r="ESF240" s="105"/>
      <c r="ESG240" s="105"/>
      <c r="ESH240" s="105"/>
      <c r="ESI240" s="105"/>
      <c r="ESJ240" s="106"/>
      <c r="ESK240" s="107"/>
      <c r="ESL240" s="100"/>
      <c r="ESM240" s="100"/>
      <c r="ESN240" s="100"/>
      <c r="ESO240" s="101"/>
      <c r="ESP240" s="102"/>
      <c r="ESQ240" s="100"/>
      <c r="ESR240" s="103"/>
      <c r="ESS240" s="104"/>
      <c r="EST240" s="100"/>
      <c r="ESU240" s="105"/>
      <c r="ESV240" s="105"/>
      <c r="ESW240" s="105"/>
      <c r="ESX240" s="105"/>
      <c r="ESY240" s="106"/>
      <c r="ESZ240" s="107"/>
      <c r="ETA240" s="100"/>
      <c r="ETB240" s="100"/>
      <c r="ETC240" s="100"/>
      <c r="ETD240" s="101"/>
      <c r="ETE240" s="102"/>
      <c r="ETF240" s="100"/>
      <c r="ETG240" s="103"/>
      <c r="ETH240" s="104"/>
      <c r="ETI240" s="100"/>
      <c r="ETJ240" s="105"/>
      <c r="ETK240" s="105"/>
      <c r="ETL240" s="105"/>
      <c r="ETM240" s="105"/>
      <c r="ETN240" s="106"/>
      <c r="ETO240" s="107"/>
      <c r="ETP240" s="100"/>
      <c r="ETQ240" s="100"/>
      <c r="ETR240" s="100"/>
      <c r="ETS240" s="101"/>
      <c r="ETT240" s="102"/>
      <c r="ETU240" s="100"/>
      <c r="ETV240" s="103"/>
      <c r="ETW240" s="104"/>
      <c r="ETX240" s="100"/>
      <c r="ETY240" s="105"/>
      <c r="ETZ240" s="105"/>
      <c r="EUA240" s="105"/>
      <c r="EUB240" s="105"/>
      <c r="EUC240" s="106"/>
      <c r="EUD240" s="107"/>
      <c r="EUE240" s="100"/>
      <c r="EUF240" s="100"/>
      <c r="EUG240" s="100"/>
      <c r="EUH240" s="101"/>
      <c r="EUI240" s="102"/>
      <c r="EUJ240" s="100"/>
      <c r="EUK240" s="103"/>
      <c r="EUL240" s="104"/>
      <c r="EUM240" s="100"/>
      <c r="EUN240" s="105"/>
      <c r="EUO240" s="105"/>
      <c r="EUP240" s="105"/>
      <c r="EUQ240" s="105"/>
      <c r="EUR240" s="106"/>
      <c r="EUS240" s="107"/>
      <c r="EUT240" s="100"/>
      <c r="EUU240" s="100"/>
      <c r="EUV240" s="100"/>
      <c r="EUW240" s="101"/>
      <c r="EUX240" s="102"/>
      <c r="EUY240" s="100"/>
      <c r="EUZ240" s="103"/>
      <c r="EVA240" s="104"/>
      <c r="EVB240" s="100"/>
      <c r="EVC240" s="105"/>
      <c r="EVD240" s="105"/>
      <c r="EVE240" s="105"/>
      <c r="EVF240" s="105"/>
      <c r="EVG240" s="106"/>
      <c r="EVH240" s="107"/>
      <c r="EVI240" s="100"/>
      <c r="EVJ240" s="100"/>
      <c r="EVK240" s="100"/>
      <c r="EVL240" s="101"/>
      <c r="EVM240" s="102"/>
      <c r="EVN240" s="100"/>
      <c r="EVO240" s="103"/>
      <c r="EVP240" s="104"/>
      <c r="EVQ240" s="100"/>
      <c r="EVR240" s="105"/>
      <c r="EVS240" s="105"/>
      <c r="EVT240" s="105"/>
      <c r="EVU240" s="105"/>
      <c r="EVV240" s="106"/>
      <c r="EVW240" s="107"/>
      <c r="EVX240" s="100"/>
      <c r="EVY240" s="100"/>
      <c r="EVZ240" s="100"/>
      <c r="EWA240" s="101"/>
      <c r="EWB240" s="102"/>
      <c r="EWC240" s="100"/>
      <c r="EWD240" s="103"/>
      <c r="EWE240" s="104"/>
      <c r="EWF240" s="100"/>
      <c r="EWG240" s="105"/>
      <c r="EWH240" s="105"/>
      <c r="EWI240" s="105"/>
      <c r="EWJ240" s="105"/>
      <c r="EWK240" s="106"/>
      <c r="EWL240" s="107"/>
      <c r="EWM240" s="100"/>
      <c r="EWN240" s="100"/>
      <c r="EWO240" s="100"/>
      <c r="EWP240" s="101"/>
      <c r="EWQ240" s="102"/>
      <c r="EWR240" s="100"/>
      <c r="EWS240" s="103"/>
      <c r="EWT240" s="104"/>
      <c r="EWU240" s="100"/>
      <c r="EWV240" s="105"/>
      <c r="EWW240" s="105"/>
      <c r="EWX240" s="105"/>
      <c r="EWY240" s="105"/>
      <c r="EWZ240" s="106"/>
      <c r="EXA240" s="107"/>
      <c r="EXB240" s="100"/>
      <c r="EXC240" s="100"/>
      <c r="EXD240" s="100"/>
      <c r="EXE240" s="101"/>
      <c r="EXF240" s="102"/>
      <c r="EXG240" s="100"/>
      <c r="EXH240" s="103"/>
      <c r="EXI240" s="104"/>
      <c r="EXJ240" s="100"/>
      <c r="EXK240" s="105"/>
      <c r="EXL240" s="105"/>
      <c r="EXM240" s="105"/>
      <c r="EXN240" s="105"/>
      <c r="EXO240" s="106"/>
      <c r="EXP240" s="107"/>
      <c r="EXQ240" s="100"/>
      <c r="EXR240" s="100"/>
      <c r="EXS240" s="100"/>
      <c r="EXT240" s="101"/>
      <c r="EXU240" s="102"/>
      <c r="EXV240" s="100"/>
      <c r="EXW240" s="103"/>
      <c r="EXX240" s="104"/>
      <c r="EXY240" s="100"/>
      <c r="EXZ240" s="105"/>
      <c r="EYA240" s="105"/>
      <c r="EYB240" s="105"/>
      <c r="EYC240" s="105"/>
      <c r="EYD240" s="106"/>
      <c r="EYE240" s="107"/>
      <c r="EYF240" s="100"/>
      <c r="EYG240" s="100"/>
      <c r="EYH240" s="100"/>
      <c r="EYI240" s="101"/>
      <c r="EYJ240" s="102"/>
      <c r="EYK240" s="100"/>
      <c r="EYL240" s="103"/>
      <c r="EYM240" s="104"/>
      <c r="EYN240" s="100"/>
      <c r="EYO240" s="105"/>
      <c r="EYP240" s="105"/>
      <c r="EYQ240" s="105"/>
      <c r="EYR240" s="105"/>
      <c r="EYS240" s="106"/>
      <c r="EYT240" s="107"/>
      <c r="EYU240" s="100"/>
      <c r="EYV240" s="100"/>
      <c r="EYW240" s="100"/>
      <c r="EYX240" s="101"/>
      <c r="EYY240" s="102"/>
      <c r="EYZ240" s="100"/>
      <c r="EZA240" s="103"/>
      <c r="EZB240" s="104"/>
      <c r="EZC240" s="100"/>
      <c r="EZD240" s="105"/>
      <c r="EZE240" s="105"/>
      <c r="EZF240" s="105"/>
      <c r="EZG240" s="105"/>
      <c r="EZH240" s="106"/>
      <c r="EZI240" s="107"/>
      <c r="EZJ240" s="100"/>
      <c r="EZK240" s="100"/>
      <c r="EZL240" s="100"/>
      <c r="EZM240" s="101"/>
      <c r="EZN240" s="102"/>
      <c r="EZO240" s="100"/>
      <c r="EZP240" s="103"/>
      <c r="EZQ240" s="104"/>
      <c r="EZR240" s="100"/>
      <c r="EZS240" s="105"/>
      <c r="EZT240" s="105"/>
      <c r="EZU240" s="105"/>
      <c r="EZV240" s="105"/>
      <c r="EZW240" s="106"/>
      <c r="EZX240" s="107"/>
      <c r="EZY240" s="100"/>
      <c r="EZZ240" s="100"/>
      <c r="FAA240" s="100"/>
      <c r="FAB240" s="101"/>
      <c r="FAC240" s="102"/>
      <c r="FAD240" s="100"/>
      <c r="FAE240" s="103"/>
      <c r="FAF240" s="104"/>
      <c r="FAG240" s="100"/>
      <c r="FAH240" s="105"/>
      <c r="FAI240" s="105"/>
      <c r="FAJ240" s="105"/>
      <c r="FAK240" s="105"/>
      <c r="FAL240" s="106"/>
      <c r="FAM240" s="107"/>
      <c r="FAN240" s="100"/>
      <c r="FAO240" s="100"/>
      <c r="FAP240" s="100"/>
      <c r="FAQ240" s="101"/>
      <c r="FAR240" s="102"/>
      <c r="FAS240" s="100"/>
      <c r="FAT240" s="103"/>
      <c r="FAU240" s="104"/>
      <c r="FAV240" s="100"/>
      <c r="FAW240" s="105"/>
      <c r="FAX240" s="105"/>
      <c r="FAY240" s="105"/>
      <c r="FAZ240" s="105"/>
      <c r="FBA240" s="106"/>
      <c r="FBB240" s="107"/>
      <c r="FBC240" s="100"/>
      <c r="FBD240" s="100"/>
      <c r="FBE240" s="100"/>
      <c r="FBF240" s="101"/>
      <c r="FBG240" s="102"/>
      <c r="FBH240" s="100"/>
      <c r="FBI240" s="103"/>
      <c r="FBJ240" s="104"/>
      <c r="FBK240" s="100"/>
      <c r="FBL240" s="105"/>
      <c r="FBM240" s="105"/>
      <c r="FBN240" s="105"/>
      <c r="FBO240" s="105"/>
      <c r="FBP240" s="106"/>
      <c r="FBQ240" s="107"/>
      <c r="FBR240" s="100"/>
      <c r="FBS240" s="100"/>
      <c r="FBT240" s="100"/>
      <c r="FBU240" s="101"/>
      <c r="FBV240" s="102"/>
      <c r="FBW240" s="100"/>
      <c r="FBX240" s="103"/>
      <c r="FBY240" s="104"/>
      <c r="FBZ240" s="100"/>
      <c r="FCA240" s="105"/>
      <c r="FCB240" s="105"/>
      <c r="FCC240" s="105"/>
      <c r="FCD240" s="105"/>
      <c r="FCE240" s="106"/>
      <c r="FCF240" s="107"/>
      <c r="FCG240" s="100"/>
      <c r="FCH240" s="100"/>
      <c r="FCI240" s="100"/>
      <c r="FCJ240" s="101"/>
      <c r="FCK240" s="102"/>
      <c r="FCL240" s="100"/>
      <c r="FCM240" s="103"/>
      <c r="FCN240" s="104"/>
      <c r="FCO240" s="100"/>
      <c r="FCP240" s="105"/>
      <c r="FCQ240" s="105"/>
      <c r="FCR240" s="105"/>
      <c r="FCS240" s="105"/>
      <c r="FCT240" s="106"/>
      <c r="FCU240" s="107"/>
      <c r="FCV240" s="100"/>
      <c r="FCW240" s="100"/>
      <c r="FCX240" s="100"/>
      <c r="FCY240" s="101"/>
      <c r="FCZ240" s="102"/>
      <c r="FDA240" s="100"/>
      <c r="FDB240" s="103"/>
      <c r="FDC240" s="104"/>
      <c r="FDD240" s="100"/>
      <c r="FDE240" s="105"/>
      <c r="FDF240" s="105"/>
      <c r="FDG240" s="105"/>
      <c r="FDH240" s="105"/>
      <c r="FDI240" s="106"/>
      <c r="FDJ240" s="107"/>
      <c r="FDK240" s="100"/>
      <c r="FDL240" s="100"/>
      <c r="FDM240" s="100"/>
      <c r="FDN240" s="101"/>
      <c r="FDO240" s="102"/>
      <c r="FDP240" s="100"/>
      <c r="FDQ240" s="103"/>
      <c r="FDR240" s="104"/>
      <c r="FDS240" s="100"/>
      <c r="FDT240" s="105"/>
      <c r="FDU240" s="105"/>
      <c r="FDV240" s="105"/>
      <c r="FDW240" s="105"/>
      <c r="FDX240" s="106"/>
      <c r="FDY240" s="107"/>
      <c r="FDZ240" s="100"/>
      <c r="FEA240" s="100"/>
      <c r="FEB240" s="100"/>
      <c r="FEC240" s="101"/>
      <c r="FED240" s="102"/>
      <c r="FEE240" s="100"/>
      <c r="FEF240" s="103"/>
      <c r="FEG240" s="104"/>
      <c r="FEH240" s="100"/>
      <c r="FEI240" s="105"/>
      <c r="FEJ240" s="105"/>
      <c r="FEK240" s="105"/>
      <c r="FEL240" s="105"/>
      <c r="FEM240" s="106"/>
      <c r="FEN240" s="107"/>
      <c r="FEO240" s="100"/>
      <c r="FEP240" s="100"/>
      <c r="FEQ240" s="100"/>
      <c r="FER240" s="101"/>
      <c r="FES240" s="102"/>
      <c r="FET240" s="100"/>
      <c r="FEU240" s="103"/>
      <c r="FEV240" s="104"/>
      <c r="FEW240" s="100"/>
      <c r="FEX240" s="105"/>
      <c r="FEY240" s="105"/>
      <c r="FEZ240" s="105"/>
      <c r="FFA240" s="105"/>
      <c r="FFB240" s="106"/>
      <c r="FFC240" s="107"/>
      <c r="FFD240" s="100"/>
      <c r="FFE240" s="100"/>
      <c r="FFF240" s="100"/>
      <c r="FFG240" s="101"/>
      <c r="FFH240" s="102"/>
      <c r="FFI240" s="100"/>
      <c r="FFJ240" s="103"/>
      <c r="FFK240" s="104"/>
      <c r="FFL240" s="100"/>
      <c r="FFM240" s="105"/>
      <c r="FFN240" s="105"/>
      <c r="FFO240" s="105"/>
      <c r="FFP240" s="105"/>
      <c r="FFQ240" s="106"/>
      <c r="FFR240" s="107"/>
      <c r="FFS240" s="100"/>
      <c r="FFT240" s="100"/>
      <c r="FFU240" s="100"/>
      <c r="FFV240" s="101"/>
      <c r="FFW240" s="102"/>
      <c r="FFX240" s="100"/>
      <c r="FFY240" s="103"/>
      <c r="FFZ240" s="104"/>
      <c r="FGA240" s="100"/>
      <c r="FGB240" s="105"/>
      <c r="FGC240" s="105"/>
      <c r="FGD240" s="105"/>
      <c r="FGE240" s="105"/>
      <c r="FGF240" s="106"/>
      <c r="FGG240" s="107"/>
      <c r="FGH240" s="100"/>
      <c r="FGI240" s="100"/>
      <c r="FGJ240" s="100"/>
      <c r="FGK240" s="101"/>
      <c r="FGL240" s="102"/>
      <c r="FGM240" s="100"/>
      <c r="FGN240" s="103"/>
      <c r="FGO240" s="104"/>
      <c r="FGP240" s="100"/>
      <c r="FGQ240" s="105"/>
      <c r="FGR240" s="105"/>
      <c r="FGS240" s="105"/>
      <c r="FGT240" s="105"/>
      <c r="FGU240" s="106"/>
      <c r="FGV240" s="107"/>
      <c r="FGW240" s="100"/>
      <c r="FGX240" s="100"/>
      <c r="FGY240" s="100"/>
      <c r="FGZ240" s="101"/>
      <c r="FHA240" s="102"/>
      <c r="FHB240" s="100"/>
      <c r="FHC240" s="103"/>
      <c r="FHD240" s="104"/>
      <c r="FHE240" s="100"/>
      <c r="FHF240" s="105"/>
      <c r="FHG240" s="105"/>
      <c r="FHH240" s="105"/>
      <c r="FHI240" s="105"/>
      <c r="FHJ240" s="106"/>
      <c r="FHK240" s="107"/>
      <c r="FHL240" s="100"/>
      <c r="FHM240" s="100"/>
      <c r="FHN240" s="100"/>
      <c r="FHO240" s="101"/>
      <c r="FHP240" s="102"/>
      <c r="FHQ240" s="100"/>
      <c r="FHR240" s="103"/>
      <c r="FHS240" s="104"/>
      <c r="FHT240" s="100"/>
      <c r="FHU240" s="105"/>
      <c r="FHV240" s="105"/>
      <c r="FHW240" s="105"/>
      <c r="FHX240" s="105"/>
      <c r="FHY240" s="106"/>
      <c r="FHZ240" s="107"/>
      <c r="FIA240" s="100"/>
      <c r="FIB240" s="100"/>
      <c r="FIC240" s="100"/>
      <c r="FID240" s="101"/>
      <c r="FIE240" s="102"/>
      <c r="FIF240" s="100"/>
      <c r="FIG240" s="103"/>
      <c r="FIH240" s="104"/>
      <c r="FII240" s="100"/>
      <c r="FIJ240" s="105"/>
      <c r="FIK240" s="105"/>
      <c r="FIL240" s="105"/>
      <c r="FIM240" s="105"/>
      <c r="FIN240" s="106"/>
      <c r="FIO240" s="107"/>
      <c r="FIP240" s="100"/>
      <c r="FIQ240" s="100"/>
      <c r="FIR240" s="100"/>
      <c r="FIS240" s="101"/>
      <c r="FIT240" s="102"/>
      <c r="FIU240" s="100"/>
      <c r="FIV240" s="103"/>
      <c r="FIW240" s="104"/>
      <c r="FIX240" s="100"/>
      <c r="FIY240" s="105"/>
      <c r="FIZ240" s="105"/>
      <c r="FJA240" s="105"/>
      <c r="FJB240" s="105"/>
      <c r="FJC240" s="106"/>
      <c r="FJD240" s="107"/>
      <c r="FJE240" s="100"/>
      <c r="FJF240" s="100"/>
      <c r="FJG240" s="100"/>
      <c r="FJH240" s="101"/>
      <c r="FJI240" s="102"/>
      <c r="FJJ240" s="100"/>
      <c r="FJK240" s="103"/>
      <c r="FJL240" s="104"/>
      <c r="FJM240" s="100"/>
      <c r="FJN240" s="105"/>
      <c r="FJO240" s="105"/>
      <c r="FJP240" s="105"/>
      <c r="FJQ240" s="105"/>
      <c r="FJR240" s="106"/>
      <c r="FJS240" s="107"/>
      <c r="FJT240" s="100"/>
      <c r="FJU240" s="100"/>
      <c r="FJV240" s="100"/>
      <c r="FJW240" s="101"/>
      <c r="FJX240" s="102"/>
      <c r="FJY240" s="100"/>
      <c r="FJZ240" s="103"/>
      <c r="FKA240" s="104"/>
      <c r="FKB240" s="100"/>
      <c r="FKC240" s="105"/>
      <c r="FKD240" s="105"/>
      <c r="FKE240" s="105"/>
      <c r="FKF240" s="105"/>
      <c r="FKG240" s="106"/>
      <c r="FKH240" s="107"/>
      <c r="FKI240" s="100"/>
      <c r="FKJ240" s="100"/>
      <c r="FKK240" s="100"/>
      <c r="FKL240" s="101"/>
      <c r="FKM240" s="102"/>
      <c r="FKN240" s="100"/>
      <c r="FKO240" s="103"/>
      <c r="FKP240" s="104"/>
      <c r="FKQ240" s="100"/>
      <c r="FKR240" s="105"/>
      <c r="FKS240" s="105"/>
      <c r="FKT240" s="105"/>
      <c r="FKU240" s="105"/>
      <c r="FKV240" s="106"/>
      <c r="FKW240" s="107"/>
      <c r="FKX240" s="100"/>
      <c r="FKY240" s="100"/>
      <c r="FKZ240" s="100"/>
      <c r="FLA240" s="101"/>
      <c r="FLB240" s="102"/>
      <c r="FLC240" s="100"/>
      <c r="FLD240" s="103"/>
      <c r="FLE240" s="104"/>
      <c r="FLF240" s="100"/>
      <c r="FLG240" s="105"/>
      <c r="FLH240" s="105"/>
      <c r="FLI240" s="105"/>
      <c r="FLJ240" s="105"/>
      <c r="FLK240" s="106"/>
      <c r="FLL240" s="107"/>
      <c r="FLM240" s="100"/>
      <c r="FLN240" s="100"/>
      <c r="FLO240" s="100"/>
      <c r="FLP240" s="101"/>
      <c r="FLQ240" s="102"/>
      <c r="FLR240" s="100"/>
      <c r="FLS240" s="103"/>
      <c r="FLT240" s="104"/>
      <c r="FLU240" s="100"/>
      <c r="FLV240" s="105"/>
      <c r="FLW240" s="105"/>
      <c r="FLX240" s="105"/>
      <c r="FLY240" s="105"/>
      <c r="FLZ240" s="106"/>
      <c r="FMA240" s="107"/>
      <c r="FMB240" s="100"/>
      <c r="FMC240" s="100"/>
      <c r="FMD240" s="100"/>
      <c r="FME240" s="101"/>
      <c r="FMF240" s="102"/>
      <c r="FMG240" s="100"/>
      <c r="FMH240" s="103"/>
      <c r="FMI240" s="104"/>
      <c r="FMJ240" s="100"/>
      <c r="FMK240" s="105"/>
      <c r="FML240" s="105"/>
      <c r="FMM240" s="105"/>
      <c r="FMN240" s="105"/>
      <c r="FMO240" s="106"/>
      <c r="FMP240" s="107"/>
      <c r="FMQ240" s="100"/>
      <c r="FMR240" s="100"/>
      <c r="FMS240" s="100"/>
      <c r="FMT240" s="101"/>
      <c r="FMU240" s="102"/>
      <c r="FMV240" s="100"/>
      <c r="FMW240" s="103"/>
      <c r="FMX240" s="104"/>
      <c r="FMY240" s="100"/>
      <c r="FMZ240" s="105"/>
      <c r="FNA240" s="105"/>
      <c r="FNB240" s="105"/>
      <c r="FNC240" s="105"/>
      <c r="FND240" s="106"/>
      <c r="FNE240" s="107"/>
      <c r="FNF240" s="100"/>
      <c r="FNG240" s="100"/>
      <c r="FNH240" s="100"/>
      <c r="FNI240" s="101"/>
      <c r="FNJ240" s="102"/>
      <c r="FNK240" s="100"/>
      <c r="FNL240" s="103"/>
      <c r="FNM240" s="104"/>
      <c r="FNN240" s="100"/>
      <c r="FNO240" s="105"/>
      <c r="FNP240" s="105"/>
      <c r="FNQ240" s="105"/>
      <c r="FNR240" s="105"/>
      <c r="FNS240" s="106"/>
      <c r="FNT240" s="107"/>
      <c r="FNU240" s="100"/>
      <c r="FNV240" s="100"/>
      <c r="FNW240" s="100"/>
      <c r="FNX240" s="101"/>
      <c r="FNY240" s="102"/>
      <c r="FNZ240" s="100"/>
      <c r="FOA240" s="103"/>
      <c r="FOB240" s="104"/>
      <c r="FOC240" s="100"/>
      <c r="FOD240" s="105"/>
      <c r="FOE240" s="105"/>
      <c r="FOF240" s="105"/>
      <c r="FOG240" s="105"/>
      <c r="FOH240" s="106"/>
      <c r="FOI240" s="107"/>
      <c r="FOJ240" s="100"/>
      <c r="FOK240" s="100"/>
      <c r="FOL240" s="100"/>
      <c r="FOM240" s="101"/>
      <c r="FON240" s="102"/>
      <c r="FOO240" s="100"/>
      <c r="FOP240" s="103"/>
      <c r="FOQ240" s="104"/>
      <c r="FOR240" s="100"/>
      <c r="FOS240" s="105"/>
      <c r="FOT240" s="105"/>
      <c r="FOU240" s="105"/>
      <c r="FOV240" s="105"/>
      <c r="FOW240" s="106"/>
      <c r="FOX240" s="107"/>
      <c r="FOY240" s="100"/>
      <c r="FOZ240" s="100"/>
      <c r="FPA240" s="100"/>
      <c r="FPB240" s="101"/>
      <c r="FPC240" s="102"/>
      <c r="FPD240" s="100"/>
      <c r="FPE240" s="103"/>
      <c r="FPF240" s="104"/>
      <c r="FPG240" s="100"/>
      <c r="FPH240" s="105"/>
      <c r="FPI240" s="105"/>
      <c r="FPJ240" s="105"/>
      <c r="FPK240" s="105"/>
      <c r="FPL240" s="106"/>
      <c r="FPM240" s="107"/>
      <c r="FPN240" s="100"/>
      <c r="FPO240" s="100"/>
      <c r="FPP240" s="100"/>
      <c r="FPQ240" s="101"/>
      <c r="FPR240" s="102"/>
      <c r="FPS240" s="100"/>
      <c r="FPT240" s="103"/>
      <c r="FPU240" s="104"/>
      <c r="FPV240" s="100"/>
      <c r="FPW240" s="105"/>
      <c r="FPX240" s="105"/>
      <c r="FPY240" s="105"/>
      <c r="FPZ240" s="105"/>
      <c r="FQA240" s="106"/>
      <c r="FQB240" s="107"/>
      <c r="FQC240" s="100"/>
      <c r="FQD240" s="100"/>
      <c r="FQE240" s="100"/>
      <c r="FQF240" s="101"/>
      <c r="FQG240" s="102"/>
      <c r="FQH240" s="100"/>
      <c r="FQI240" s="103"/>
      <c r="FQJ240" s="104"/>
      <c r="FQK240" s="100"/>
      <c r="FQL240" s="105"/>
      <c r="FQM240" s="105"/>
      <c r="FQN240" s="105"/>
      <c r="FQO240" s="105"/>
      <c r="FQP240" s="106"/>
      <c r="FQQ240" s="107"/>
      <c r="FQR240" s="100"/>
      <c r="FQS240" s="100"/>
      <c r="FQT240" s="100"/>
      <c r="FQU240" s="101"/>
      <c r="FQV240" s="102"/>
      <c r="FQW240" s="100"/>
      <c r="FQX240" s="103"/>
      <c r="FQY240" s="104"/>
      <c r="FQZ240" s="100"/>
      <c r="FRA240" s="105"/>
      <c r="FRB240" s="105"/>
      <c r="FRC240" s="105"/>
      <c r="FRD240" s="105"/>
      <c r="FRE240" s="106"/>
      <c r="FRF240" s="107"/>
      <c r="FRG240" s="100"/>
      <c r="FRH240" s="100"/>
      <c r="FRI240" s="100"/>
      <c r="FRJ240" s="101"/>
      <c r="FRK240" s="102"/>
      <c r="FRL240" s="100"/>
      <c r="FRM240" s="103"/>
      <c r="FRN240" s="104"/>
      <c r="FRO240" s="100"/>
      <c r="FRP240" s="105"/>
      <c r="FRQ240" s="105"/>
      <c r="FRR240" s="105"/>
      <c r="FRS240" s="105"/>
      <c r="FRT240" s="106"/>
      <c r="FRU240" s="107"/>
      <c r="FRV240" s="100"/>
      <c r="FRW240" s="100"/>
      <c r="FRX240" s="100"/>
      <c r="FRY240" s="101"/>
      <c r="FRZ240" s="102"/>
      <c r="FSA240" s="100"/>
      <c r="FSB240" s="103"/>
      <c r="FSC240" s="104"/>
      <c r="FSD240" s="100"/>
      <c r="FSE240" s="105"/>
      <c r="FSF240" s="105"/>
      <c r="FSG240" s="105"/>
      <c r="FSH240" s="105"/>
      <c r="FSI240" s="106"/>
      <c r="FSJ240" s="107"/>
      <c r="FSK240" s="100"/>
      <c r="FSL240" s="100"/>
      <c r="FSM240" s="100"/>
      <c r="FSN240" s="101"/>
      <c r="FSO240" s="102"/>
      <c r="FSP240" s="100"/>
      <c r="FSQ240" s="103"/>
      <c r="FSR240" s="104"/>
      <c r="FSS240" s="100"/>
      <c r="FST240" s="105"/>
      <c r="FSU240" s="105"/>
      <c r="FSV240" s="105"/>
      <c r="FSW240" s="105"/>
      <c r="FSX240" s="106"/>
      <c r="FSY240" s="107"/>
      <c r="FSZ240" s="100"/>
      <c r="FTA240" s="100"/>
      <c r="FTB240" s="100"/>
      <c r="FTC240" s="101"/>
      <c r="FTD240" s="102"/>
      <c r="FTE240" s="100"/>
      <c r="FTF240" s="103"/>
      <c r="FTG240" s="104"/>
      <c r="FTH240" s="100"/>
      <c r="FTI240" s="105"/>
      <c r="FTJ240" s="105"/>
      <c r="FTK240" s="105"/>
      <c r="FTL240" s="105"/>
      <c r="FTM240" s="106"/>
      <c r="FTN240" s="107"/>
      <c r="FTO240" s="100"/>
      <c r="FTP240" s="100"/>
      <c r="FTQ240" s="100"/>
      <c r="FTR240" s="101"/>
      <c r="FTS240" s="102"/>
      <c r="FTT240" s="100"/>
      <c r="FTU240" s="103"/>
      <c r="FTV240" s="104"/>
      <c r="FTW240" s="100"/>
      <c r="FTX240" s="105"/>
      <c r="FTY240" s="105"/>
      <c r="FTZ240" s="105"/>
      <c r="FUA240" s="105"/>
      <c r="FUB240" s="106"/>
      <c r="FUC240" s="107"/>
      <c r="FUD240" s="100"/>
      <c r="FUE240" s="100"/>
      <c r="FUF240" s="100"/>
      <c r="FUG240" s="101"/>
      <c r="FUH240" s="102"/>
      <c r="FUI240" s="100"/>
      <c r="FUJ240" s="103"/>
      <c r="FUK240" s="104"/>
      <c r="FUL240" s="100"/>
      <c r="FUM240" s="105"/>
      <c r="FUN240" s="105"/>
      <c r="FUO240" s="105"/>
      <c r="FUP240" s="105"/>
      <c r="FUQ240" s="106"/>
      <c r="FUR240" s="107"/>
      <c r="FUS240" s="100"/>
      <c r="FUT240" s="100"/>
      <c r="FUU240" s="100"/>
      <c r="FUV240" s="101"/>
      <c r="FUW240" s="102"/>
      <c r="FUX240" s="100"/>
      <c r="FUY240" s="103"/>
      <c r="FUZ240" s="104"/>
      <c r="FVA240" s="100"/>
      <c r="FVB240" s="105"/>
      <c r="FVC240" s="105"/>
      <c r="FVD240" s="105"/>
      <c r="FVE240" s="105"/>
      <c r="FVF240" s="106"/>
      <c r="FVG240" s="107"/>
      <c r="FVH240" s="100"/>
      <c r="FVI240" s="100"/>
      <c r="FVJ240" s="100"/>
      <c r="FVK240" s="101"/>
      <c r="FVL240" s="102"/>
      <c r="FVM240" s="100"/>
      <c r="FVN240" s="103"/>
      <c r="FVO240" s="104"/>
      <c r="FVP240" s="100"/>
      <c r="FVQ240" s="105"/>
      <c r="FVR240" s="105"/>
      <c r="FVS240" s="105"/>
      <c r="FVT240" s="105"/>
      <c r="FVU240" s="106"/>
      <c r="FVV240" s="107"/>
      <c r="FVW240" s="100"/>
      <c r="FVX240" s="100"/>
      <c r="FVY240" s="100"/>
      <c r="FVZ240" s="101"/>
      <c r="FWA240" s="102"/>
      <c r="FWB240" s="100"/>
      <c r="FWC240" s="103"/>
      <c r="FWD240" s="104"/>
      <c r="FWE240" s="100"/>
      <c r="FWF240" s="105"/>
      <c r="FWG240" s="105"/>
      <c r="FWH240" s="105"/>
      <c r="FWI240" s="105"/>
      <c r="FWJ240" s="106"/>
      <c r="FWK240" s="107"/>
      <c r="FWL240" s="100"/>
      <c r="FWM240" s="100"/>
      <c r="FWN240" s="100"/>
      <c r="FWO240" s="101"/>
      <c r="FWP240" s="102"/>
      <c r="FWQ240" s="100"/>
      <c r="FWR240" s="103"/>
      <c r="FWS240" s="104"/>
      <c r="FWT240" s="100"/>
      <c r="FWU240" s="105"/>
      <c r="FWV240" s="105"/>
      <c r="FWW240" s="105"/>
      <c r="FWX240" s="105"/>
      <c r="FWY240" s="106"/>
      <c r="FWZ240" s="107"/>
      <c r="FXA240" s="100"/>
      <c r="FXB240" s="100"/>
      <c r="FXC240" s="100"/>
      <c r="FXD240" s="101"/>
      <c r="FXE240" s="102"/>
      <c r="FXF240" s="100"/>
      <c r="FXG240" s="103"/>
      <c r="FXH240" s="104"/>
      <c r="FXI240" s="100"/>
      <c r="FXJ240" s="105"/>
      <c r="FXK240" s="105"/>
      <c r="FXL240" s="105"/>
      <c r="FXM240" s="105"/>
      <c r="FXN240" s="106"/>
      <c r="FXO240" s="107"/>
      <c r="FXP240" s="100"/>
      <c r="FXQ240" s="100"/>
      <c r="FXR240" s="100"/>
      <c r="FXS240" s="101"/>
      <c r="FXT240" s="102"/>
      <c r="FXU240" s="100"/>
      <c r="FXV240" s="103"/>
      <c r="FXW240" s="104"/>
      <c r="FXX240" s="100"/>
      <c r="FXY240" s="105"/>
      <c r="FXZ240" s="105"/>
      <c r="FYA240" s="105"/>
      <c r="FYB240" s="105"/>
      <c r="FYC240" s="106"/>
      <c r="FYD240" s="107"/>
      <c r="FYE240" s="100"/>
      <c r="FYF240" s="100"/>
      <c r="FYG240" s="100"/>
      <c r="FYH240" s="101"/>
      <c r="FYI240" s="102"/>
      <c r="FYJ240" s="100"/>
      <c r="FYK240" s="103"/>
      <c r="FYL240" s="104"/>
      <c r="FYM240" s="100"/>
      <c r="FYN240" s="105"/>
      <c r="FYO240" s="105"/>
      <c r="FYP240" s="105"/>
      <c r="FYQ240" s="105"/>
      <c r="FYR240" s="106"/>
      <c r="FYS240" s="107"/>
      <c r="FYT240" s="100"/>
      <c r="FYU240" s="100"/>
      <c r="FYV240" s="100"/>
      <c r="FYW240" s="101"/>
      <c r="FYX240" s="102"/>
      <c r="FYY240" s="100"/>
      <c r="FYZ240" s="103"/>
      <c r="FZA240" s="104"/>
      <c r="FZB240" s="100"/>
      <c r="FZC240" s="105"/>
      <c r="FZD240" s="105"/>
      <c r="FZE240" s="105"/>
      <c r="FZF240" s="105"/>
      <c r="FZG240" s="106"/>
      <c r="FZH240" s="107"/>
      <c r="FZI240" s="100"/>
      <c r="FZJ240" s="100"/>
      <c r="FZK240" s="100"/>
      <c r="FZL240" s="101"/>
      <c r="FZM240" s="102"/>
      <c r="FZN240" s="100"/>
      <c r="FZO240" s="103"/>
      <c r="FZP240" s="104"/>
      <c r="FZQ240" s="100"/>
      <c r="FZR240" s="105"/>
      <c r="FZS240" s="105"/>
      <c r="FZT240" s="105"/>
      <c r="FZU240" s="105"/>
      <c r="FZV240" s="106"/>
      <c r="FZW240" s="107"/>
      <c r="FZX240" s="100"/>
      <c r="FZY240" s="100"/>
      <c r="FZZ240" s="100"/>
      <c r="GAA240" s="101"/>
      <c r="GAB240" s="102"/>
      <c r="GAC240" s="100"/>
      <c r="GAD240" s="103"/>
      <c r="GAE240" s="104"/>
      <c r="GAF240" s="100"/>
      <c r="GAG240" s="105"/>
      <c r="GAH240" s="105"/>
      <c r="GAI240" s="105"/>
      <c r="GAJ240" s="105"/>
      <c r="GAK240" s="106"/>
      <c r="GAL240" s="107"/>
      <c r="GAM240" s="100"/>
      <c r="GAN240" s="100"/>
      <c r="GAO240" s="100"/>
      <c r="GAP240" s="101"/>
      <c r="GAQ240" s="102"/>
      <c r="GAR240" s="100"/>
      <c r="GAS240" s="103"/>
      <c r="GAT240" s="104"/>
      <c r="GAU240" s="100"/>
      <c r="GAV240" s="105"/>
      <c r="GAW240" s="105"/>
      <c r="GAX240" s="105"/>
      <c r="GAY240" s="105"/>
      <c r="GAZ240" s="106"/>
      <c r="GBA240" s="107"/>
      <c r="GBB240" s="100"/>
      <c r="GBC240" s="100"/>
      <c r="GBD240" s="100"/>
      <c r="GBE240" s="101"/>
      <c r="GBF240" s="102"/>
      <c r="GBG240" s="100"/>
      <c r="GBH240" s="103"/>
      <c r="GBI240" s="104"/>
      <c r="GBJ240" s="100"/>
      <c r="GBK240" s="105"/>
      <c r="GBL240" s="105"/>
      <c r="GBM240" s="105"/>
      <c r="GBN240" s="105"/>
      <c r="GBO240" s="106"/>
      <c r="GBP240" s="107"/>
      <c r="GBQ240" s="100"/>
      <c r="GBR240" s="100"/>
      <c r="GBS240" s="100"/>
      <c r="GBT240" s="101"/>
      <c r="GBU240" s="102"/>
      <c r="GBV240" s="100"/>
      <c r="GBW240" s="103"/>
      <c r="GBX240" s="104"/>
      <c r="GBY240" s="100"/>
      <c r="GBZ240" s="105"/>
      <c r="GCA240" s="105"/>
      <c r="GCB240" s="105"/>
      <c r="GCC240" s="105"/>
      <c r="GCD240" s="106"/>
      <c r="GCE240" s="107"/>
      <c r="GCF240" s="100"/>
      <c r="GCG240" s="100"/>
      <c r="GCH240" s="100"/>
      <c r="GCI240" s="101"/>
      <c r="GCJ240" s="102"/>
      <c r="GCK240" s="100"/>
      <c r="GCL240" s="103"/>
      <c r="GCM240" s="104"/>
      <c r="GCN240" s="100"/>
      <c r="GCO240" s="105"/>
      <c r="GCP240" s="105"/>
      <c r="GCQ240" s="105"/>
      <c r="GCR240" s="105"/>
      <c r="GCS240" s="106"/>
      <c r="GCT240" s="107"/>
      <c r="GCU240" s="100"/>
      <c r="GCV240" s="100"/>
      <c r="GCW240" s="100"/>
      <c r="GCX240" s="101"/>
      <c r="GCY240" s="102"/>
      <c r="GCZ240" s="100"/>
      <c r="GDA240" s="103"/>
      <c r="GDB240" s="104"/>
      <c r="GDC240" s="100"/>
      <c r="GDD240" s="105"/>
      <c r="GDE240" s="105"/>
      <c r="GDF240" s="105"/>
      <c r="GDG240" s="105"/>
      <c r="GDH240" s="106"/>
      <c r="GDI240" s="107"/>
      <c r="GDJ240" s="100"/>
      <c r="GDK240" s="100"/>
      <c r="GDL240" s="100"/>
      <c r="GDM240" s="101"/>
      <c r="GDN240" s="102"/>
      <c r="GDO240" s="100"/>
      <c r="GDP240" s="103"/>
      <c r="GDQ240" s="104"/>
      <c r="GDR240" s="100"/>
      <c r="GDS240" s="105"/>
      <c r="GDT240" s="105"/>
      <c r="GDU240" s="105"/>
      <c r="GDV240" s="105"/>
      <c r="GDW240" s="106"/>
      <c r="GDX240" s="107"/>
      <c r="GDY240" s="100"/>
      <c r="GDZ240" s="100"/>
      <c r="GEA240" s="100"/>
      <c r="GEB240" s="101"/>
      <c r="GEC240" s="102"/>
      <c r="GED240" s="100"/>
      <c r="GEE240" s="103"/>
      <c r="GEF240" s="104"/>
      <c r="GEG240" s="100"/>
      <c r="GEH240" s="105"/>
      <c r="GEI240" s="105"/>
      <c r="GEJ240" s="105"/>
      <c r="GEK240" s="105"/>
      <c r="GEL240" s="106"/>
      <c r="GEM240" s="107"/>
      <c r="GEN240" s="100"/>
      <c r="GEO240" s="100"/>
      <c r="GEP240" s="100"/>
      <c r="GEQ240" s="101"/>
      <c r="GER240" s="102"/>
      <c r="GES240" s="100"/>
      <c r="GET240" s="103"/>
      <c r="GEU240" s="104"/>
      <c r="GEV240" s="100"/>
      <c r="GEW240" s="105"/>
      <c r="GEX240" s="105"/>
      <c r="GEY240" s="105"/>
      <c r="GEZ240" s="105"/>
      <c r="GFA240" s="106"/>
      <c r="GFB240" s="107"/>
      <c r="GFC240" s="100"/>
      <c r="GFD240" s="100"/>
      <c r="GFE240" s="100"/>
      <c r="GFF240" s="101"/>
      <c r="GFG240" s="102"/>
      <c r="GFH240" s="100"/>
      <c r="GFI240" s="103"/>
      <c r="GFJ240" s="104"/>
      <c r="GFK240" s="100"/>
      <c r="GFL240" s="105"/>
      <c r="GFM240" s="105"/>
      <c r="GFN240" s="105"/>
      <c r="GFO240" s="105"/>
      <c r="GFP240" s="106"/>
      <c r="GFQ240" s="107"/>
      <c r="GFR240" s="100"/>
      <c r="GFS240" s="100"/>
      <c r="GFT240" s="100"/>
      <c r="GFU240" s="101"/>
      <c r="GFV240" s="102"/>
      <c r="GFW240" s="100"/>
      <c r="GFX240" s="103"/>
      <c r="GFY240" s="104"/>
      <c r="GFZ240" s="100"/>
      <c r="GGA240" s="105"/>
      <c r="GGB240" s="105"/>
      <c r="GGC240" s="105"/>
      <c r="GGD240" s="105"/>
      <c r="GGE240" s="106"/>
      <c r="GGF240" s="107"/>
      <c r="GGG240" s="100"/>
      <c r="GGH240" s="100"/>
      <c r="GGI240" s="100"/>
      <c r="GGJ240" s="101"/>
      <c r="GGK240" s="102"/>
      <c r="GGL240" s="100"/>
      <c r="GGM240" s="103"/>
      <c r="GGN240" s="104"/>
      <c r="GGO240" s="100"/>
      <c r="GGP240" s="105"/>
      <c r="GGQ240" s="105"/>
      <c r="GGR240" s="105"/>
      <c r="GGS240" s="105"/>
      <c r="GGT240" s="106"/>
      <c r="GGU240" s="107"/>
      <c r="GGV240" s="100"/>
      <c r="GGW240" s="100"/>
      <c r="GGX240" s="100"/>
      <c r="GGY240" s="101"/>
      <c r="GGZ240" s="102"/>
      <c r="GHA240" s="100"/>
      <c r="GHB240" s="103"/>
      <c r="GHC240" s="104"/>
      <c r="GHD240" s="100"/>
      <c r="GHE240" s="105"/>
      <c r="GHF240" s="105"/>
      <c r="GHG240" s="105"/>
      <c r="GHH240" s="105"/>
      <c r="GHI240" s="106"/>
      <c r="GHJ240" s="107"/>
      <c r="GHK240" s="100"/>
      <c r="GHL240" s="100"/>
      <c r="GHM240" s="100"/>
      <c r="GHN240" s="101"/>
      <c r="GHO240" s="102"/>
      <c r="GHP240" s="100"/>
      <c r="GHQ240" s="103"/>
      <c r="GHR240" s="104"/>
      <c r="GHS240" s="100"/>
      <c r="GHT240" s="105"/>
      <c r="GHU240" s="105"/>
      <c r="GHV240" s="105"/>
      <c r="GHW240" s="105"/>
      <c r="GHX240" s="106"/>
      <c r="GHY240" s="107"/>
      <c r="GHZ240" s="100"/>
      <c r="GIA240" s="100"/>
      <c r="GIB240" s="100"/>
      <c r="GIC240" s="101"/>
      <c r="GID240" s="102"/>
      <c r="GIE240" s="100"/>
      <c r="GIF240" s="103"/>
      <c r="GIG240" s="104"/>
      <c r="GIH240" s="100"/>
      <c r="GII240" s="105"/>
      <c r="GIJ240" s="105"/>
      <c r="GIK240" s="105"/>
      <c r="GIL240" s="105"/>
      <c r="GIM240" s="106"/>
      <c r="GIN240" s="107"/>
      <c r="GIO240" s="100"/>
      <c r="GIP240" s="100"/>
      <c r="GIQ240" s="100"/>
      <c r="GIR240" s="101"/>
      <c r="GIS240" s="102"/>
      <c r="GIT240" s="100"/>
      <c r="GIU240" s="103"/>
      <c r="GIV240" s="104"/>
      <c r="GIW240" s="100"/>
      <c r="GIX240" s="105"/>
      <c r="GIY240" s="105"/>
      <c r="GIZ240" s="105"/>
      <c r="GJA240" s="105"/>
      <c r="GJB240" s="106"/>
      <c r="GJC240" s="107"/>
      <c r="GJD240" s="100"/>
      <c r="GJE240" s="100"/>
      <c r="GJF240" s="100"/>
      <c r="GJG240" s="101"/>
      <c r="GJH240" s="102"/>
      <c r="GJI240" s="100"/>
      <c r="GJJ240" s="103"/>
      <c r="GJK240" s="104"/>
      <c r="GJL240" s="100"/>
      <c r="GJM240" s="105"/>
      <c r="GJN240" s="105"/>
      <c r="GJO240" s="105"/>
      <c r="GJP240" s="105"/>
      <c r="GJQ240" s="106"/>
      <c r="GJR240" s="107"/>
      <c r="GJS240" s="100"/>
      <c r="GJT240" s="100"/>
      <c r="GJU240" s="100"/>
      <c r="GJV240" s="101"/>
      <c r="GJW240" s="102"/>
      <c r="GJX240" s="100"/>
      <c r="GJY240" s="103"/>
      <c r="GJZ240" s="104"/>
      <c r="GKA240" s="100"/>
      <c r="GKB240" s="105"/>
      <c r="GKC240" s="105"/>
      <c r="GKD240" s="105"/>
      <c r="GKE240" s="105"/>
      <c r="GKF240" s="106"/>
      <c r="GKG240" s="107"/>
      <c r="GKH240" s="100"/>
      <c r="GKI240" s="100"/>
      <c r="GKJ240" s="100"/>
      <c r="GKK240" s="101"/>
      <c r="GKL240" s="102"/>
      <c r="GKM240" s="100"/>
      <c r="GKN240" s="103"/>
      <c r="GKO240" s="104"/>
      <c r="GKP240" s="100"/>
      <c r="GKQ240" s="105"/>
      <c r="GKR240" s="105"/>
      <c r="GKS240" s="105"/>
      <c r="GKT240" s="105"/>
      <c r="GKU240" s="106"/>
      <c r="GKV240" s="107"/>
      <c r="GKW240" s="100"/>
      <c r="GKX240" s="100"/>
      <c r="GKY240" s="100"/>
      <c r="GKZ240" s="101"/>
      <c r="GLA240" s="102"/>
      <c r="GLB240" s="100"/>
      <c r="GLC240" s="103"/>
      <c r="GLD240" s="104"/>
      <c r="GLE240" s="100"/>
      <c r="GLF240" s="105"/>
      <c r="GLG240" s="105"/>
      <c r="GLH240" s="105"/>
      <c r="GLI240" s="105"/>
      <c r="GLJ240" s="106"/>
      <c r="GLK240" s="107"/>
      <c r="GLL240" s="100"/>
      <c r="GLM240" s="100"/>
      <c r="GLN240" s="100"/>
      <c r="GLO240" s="101"/>
      <c r="GLP240" s="102"/>
      <c r="GLQ240" s="100"/>
      <c r="GLR240" s="103"/>
      <c r="GLS240" s="104"/>
      <c r="GLT240" s="100"/>
      <c r="GLU240" s="105"/>
      <c r="GLV240" s="105"/>
      <c r="GLW240" s="105"/>
      <c r="GLX240" s="105"/>
      <c r="GLY240" s="106"/>
      <c r="GLZ240" s="107"/>
      <c r="GMA240" s="100"/>
      <c r="GMB240" s="100"/>
      <c r="GMC240" s="100"/>
      <c r="GMD240" s="101"/>
      <c r="GME240" s="102"/>
      <c r="GMF240" s="100"/>
      <c r="GMG240" s="103"/>
      <c r="GMH240" s="104"/>
      <c r="GMI240" s="100"/>
      <c r="GMJ240" s="105"/>
      <c r="GMK240" s="105"/>
      <c r="GML240" s="105"/>
      <c r="GMM240" s="105"/>
      <c r="GMN240" s="106"/>
      <c r="GMO240" s="107"/>
      <c r="GMP240" s="100"/>
      <c r="GMQ240" s="100"/>
      <c r="GMR240" s="100"/>
      <c r="GMS240" s="101"/>
      <c r="GMT240" s="102"/>
      <c r="GMU240" s="100"/>
      <c r="GMV240" s="103"/>
      <c r="GMW240" s="104"/>
      <c r="GMX240" s="100"/>
      <c r="GMY240" s="105"/>
      <c r="GMZ240" s="105"/>
      <c r="GNA240" s="105"/>
      <c r="GNB240" s="105"/>
      <c r="GNC240" s="106"/>
      <c r="GND240" s="107"/>
      <c r="GNE240" s="100"/>
      <c r="GNF240" s="100"/>
      <c r="GNG240" s="100"/>
      <c r="GNH240" s="101"/>
      <c r="GNI240" s="102"/>
      <c r="GNJ240" s="100"/>
      <c r="GNK240" s="103"/>
      <c r="GNL240" s="104"/>
      <c r="GNM240" s="100"/>
      <c r="GNN240" s="105"/>
      <c r="GNO240" s="105"/>
      <c r="GNP240" s="105"/>
      <c r="GNQ240" s="105"/>
      <c r="GNR240" s="106"/>
      <c r="GNS240" s="107"/>
      <c r="GNT240" s="100"/>
      <c r="GNU240" s="100"/>
      <c r="GNV240" s="100"/>
      <c r="GNW240" s="101"/>
      <c r="GNX240" s="102"/>
      <c r="GNY240" s="100"/>
      <c r="GNZ240" s="103"/>
      <c r="GOA240" s="104"/>
      <c r="GOB240" s="100"/>
      <c r="GOC240" s="105"/>
      <c r="GOD240" s="105"/>
      <c r="GOE240" s="105"/>
      <c r="GOF240" s="105"/>
      <c r="GOG240" s="106"/>
      <c r="GOH240" s="107"/>
      <c r="GOI240" s="100"/>
      <c r="GOJ240" s="100"/>
      <c r="GOK240" s="100"/>
      <c r="GOL240" s="101"/>
      <c r="GOM240" s="102"/>
      <c r="GON240" s="100"/>
      <c r="GOO240" s="103"/>
      <c r="GOP240" s="104"/>
      <c r="GOQ240" s="100"/>
      <c r="GOR240" s="105"/>
      <c r="GOS240" s="105"/>
      <c r="GOT240" s="105"/>
      <c r="GOU240" s="105"/>
      <c r="GOV240" s="106"/>
      <c r="GOW240" s="107"/>
      <c r="GOX240" s="100"/>
      <c r="GOY240" s="100"/>
      <c r="GOZ240" s="100"/>
      <c r="GPA240" s="101"/>
      <c r="GPB240" s="102"/>
      <c r="GPC240" s="100"/>
      <c r="GPD240" s="103"/>
      <c r="GPE240" s="104"/>
      <c r="GPF240" s="100"/>
      <c r="GPG240" s="105"/>
      <c r="GPH240" s="105"/>
      <c r="GPI240" s="105"/>
      <c r="GPJ240" s="105"/>
      <c r="GPK240" s="106"/>
      <c r="GPL240" s="107"/>
      <c r="GPM240" s="100"/>
      <c r="GPN240" s="100"/>
      <c r="GPO240" s="100"/>
      <c r="GPP240" s="101"/>
      <c r="GPQ240" s="102"/>
      <c r="GPR240" s="100"/>
      <c r="GPS240" s="103"/>
      <c r="GPT240" s="104"/>
      <c r="GPU240" s="100"/>
      <c r="GPV240" s="105"/>
      <c r="GPW240" s="105"/>
      <c r="GPX240" s="105"/>
      <c r="GPY240" s="105"/>
      <c r="GPZ240" s="106"/>
      <c r="GQA240" s="107"/>
      <c r="GQB240" s="100"/>
      <c r="GQC240" s="100"/>
      <c r="GQD240" s="100"/>
      <c r="GQE240" s="101"/>
      <c r="GQF240" s="102"/>
      <c r="GQG240" s="100"/>
      <c r="GQH240" s="103"/>
      <c r="GQI240" s="104"/>
      <c r="GQJ240" s="100"/>
      <c r="GQK240" s="105"/>
      <c r="GQL240" s="105"/>
      <c r="GQM240" s="105"/>
      <c r="GQN240" s="105"/>
      <c r="GQO240" s="106"/>
      <c r="GQP240" s="107"/>
      <c r="GQQ240" s="100"/>
      <c r="GQR240" s="100"/>
      <c r="GQS240" s="100"/>
      <c r="GQT240" s="101"/>
      <c r="GQU240" s="102"/>
      <c r="GQV240" s="100"/>
      <c r="GQW240" s="103"/>
      <c r="GQX240" s="104"/>
      <c r="GQY240" s="100"/>
      <c r="GQZ240" s="105"/>
      <c r="GRA240" s="105"/>
      <c r="GRB240" s="105"/>
      <c r="GRC240" s="105"/>
      <c r="GRD240" s="106"/>
      <c r="GRE240" s="107"/>
      <c r="GRF240" s="100"/>
      <c r="GRG240" s="100"/>
      <c r="GRH240" s="100"/>
      <c r="GRI240" s="101"/>
      <c r="GRJ240" s="102"/>
      <c r="GRK240" s="100"/>
      <c r="GRL240" s="103"/>
      <c r="GRM240" s="104"/>
      <c r="GRN240" s="100"/>
      <c r="GRO240" s="105"/>
      <c r="GRP240" s="105"/>
      <c r="GRQ240" s="105"/>
      <c r="GRR240" s="105"/>
      <c r="GRS240" s="106"/>
      <c r="GRT240" s="107"/>
      <c r="GRU240" s="100"/>
      <c r="GRV240" s="100"/>
      <c r="GRW240" s="100"/>
      <c r="GRX240" s="101"/>
      <c r="GRY240" s="102"/>
      <c r="GRZ240" s="100"/>
      <c r="GSA240" s="103"/>
      <c r="GSB240" s="104"/>
      <c r="GSC240" s="100"/>
      <c r="GSD240" s="105"/>
      <c r="GSE240" s="105"/>
      <c r="GSF240" s="105"/>
      <c r="GSG240" s="105"/>
      <c r="GSH240" s="106"/>
      <c r="GSI240" s="107"/>
      <c r="GSJ240" s="100"/>
      <c r="GSK240" s="100"/>
      <c r="GSL240" s="100"/>
      <c r="GSM240" s="101"/>
      <c r="GSN240" s="102"/>
      <c r="GSO240" s="100"/>
      <c r="GSP240" s="103"/>
      <c r="GSQ240" s="104"/>
      <c r="GSR240" s="100"/>
      <c r="GSS240" s="105"/>
      <c r="GST240" s="105"/>
      <c r="GSU240" s="105"/>
      <c r="GSV240" s="105"/>
      <c r="GSW240" s="106"/>
      <c r="GSX240" s="107"/>
      <c r="GSY240" s="100"/>
      <c r="GSZ240" s="100"/>
      <c r="GTA240" s="100"/>
      <c r="GTB240" s="101"/>
      <c r="GTC240" s="102"/>
      <c r="GTD240" s="100"/>
      <c r="GTE240" s="103"/>
      <c r="GTF240" s="104"/>
      <c r="GTG240" s="100"/>
      <c r="GTH240" s="105"/>
      <c r="GTI240" s="105"/>
      <c r="GTJ240" s="105"/>
      <c r="GTK240" s="105"/>
      <c r="GTL240" s="106"/>
      <c r="GTM240" s="107"/>
      <c r="GTN240" s="100"/>
      <c r="GTO240" s="100"/>
      <c r="GTP240" s="100"/>
      <c r="GTQ240" s="101"/>
      <c r="GTR240" s="102"/>
      <c r="GTS240" s="100"/>
      <c r="GTT240" s="103"/>
      <c r="GTU240" s="104"/>
      <c r="GTV240" s="100"/>
      <c r="GTW240" s="105"/>
      <c r="GTX240" s="105"/>
      <c r="GTY240" s="105"/>
      <c r="GTZ240" s="105"/>
      <c r="GUA240" s="106"/>
      <c r="GUB240" s="107"/>
      <c r="GUC240" s="100"/>
      <c r="GUD240" s="100"/>
      <c r="GUE240" s="100"/>
      <c r="GUF240" s="101"/>
      <c r="GUG240" s="102"/>
      <c r="GUH240" s="100"/>
      <c r="GUI240" s="103"/>
      <c r="GUJ240" s="104"/>
      <c r="GUK240" s="100"/>
      <c r="GUL240" s="105"/>
      <c r="GUM240" s="105"/>
      <c r="GUN240" s="105"/>
      <c r="GUO240" s="105"/>
      <c r="GUP240" s="106"/>
      <c r="GUQ240" s="107"/>
      <c r="GUR240" s="100"/>
      <c r="GUS240" s="100"/>
      <c r="GUT240" s="100"/>
      <c r="GUU240" s="101"/>
      <c r="GUV240" s="102"/>
      <c r="GUW240" s="100"/>
      <c r="GUX240" s="103"/>
      <c r="GUY240" s="104"/>
      <c r="GUZ240" s="100"/>
      <c r="GVA240" s="105"/>
      <c r="GVB240" s="105"/>
      <c r="GVC240" s="105"/>
      <c r="GVD240" s="105"/>
      <c r="GVE240" s="106"/>
      <c r="GVF240" s="107"/>
      <c r="GVG240" s="100"/>
      <c r="GVH240" s="100"/>
      <c r="GVI240" s="100"/>
      <c r="GVJ240" s="101"/>
      <c r="GVK240" s="102"/>
      <c r="GVL240" s="100"/>
      <c r="GVM240" s="103"/>
      <c r="GVN240" s="104"/>
      <c r="GVO240" s="100"/>
      <c r="GVP240" s="105"/>
      <c r="GVQ240" s="105"/>
      <c r="GVR240" s="105"/>
      <c r="GVS240" s="105"/>
      <c r="GVT240" s="106"/>
      <c r="GVU240" s="107"/>
      <c r="GVV240" s="100"/>
      <c r="GVW240" s="100"/>
      <c r="GVX240" s="100"/>
      <c r="GVY240" s="101"/>
      <c r="GVZ240" s="102"/>
      <c r="GWA240" s="100"/>
      <c r="GWB240" s="103"/>
      <c r="GWC240" s="104"/>
      <c r="GWD240" s="100"/>
      <c r="GWE240" s="105"/>
      <c r="GWF240" s="105"/>
      <c r="GWG240" s="105"/>
      <c r="GWH240" s="105"/>
      <c r="GWI240" s="106"/>
      <c r="GWJ240" s="107"/>
      <c r="GWK240" s="100"/>
      <c r="GWL240" s="100"/>
      <c r="GWM240" s="100"/>
      <c r="GWN240" s="101"/>
      <c r="GWO240" s="102"/>
      <c r="GWP240" s="100"/>
      <c r="GWQ240" s="103"/>
      <c r="GWR240" s="104"/>
      <c r="GWS240" s="100"/>
      <c r="GWT240" s="105"/>
      <c r="GWU240" s="105"/>
      <c r="GWV240" s="105"/>
      <c r="GWW240" s="105"/>
      <c r="GWX240" s="106"/>
      <c r="GWY240" s="107"/>
      <c r="GWZ240" s="100"/>
      <c r="GXA240" s="100"/>
      <c r="GXB240" s="100"/>
      <c r="GXC240" s="101"/>
      <c r="GXD240" s="102"/>
      <c r="GXE240" s="100"/>
      <c r="GXF240" s="103"/>
      <c r="GXG240" s="104"/>
      <c r="GXH240" s="100"/>
      <c r="GXI240" s="105"/>
      <c r="GXJ240" s="105"/>
      <c r="GXK240" s="105"/>
      <c r="GXL240" s="105"/>
      <c r="GXM240" s="106"/>
      <c r="GXN240" s="107"/>
      <c r="GXO240" s="100"/>
      <c r="GXP240" s="100"/>
      <c r="GXQ240" s="100"/>
      <c r="GXR240" s="101"/>
      <c r="GXS240" s="102"/>
      <c r="GXT240" s="100"/>
      <c r="GXU240" s="103"/>
      <c r="GXV240" s="104"/>
      <c r="GXW240" s="100"/>
      <c r="GXX240" s="105"/>
      <c r="GXY240" s="105"/>
      <c r="GXZ240" s="105"/>
      <c r="GYA240" s="105"/>
      <c r="GYB240" s="106"/>
      <c r="GYC240" s="107"/>
      <c r="GYD240" s="100"/>
      <c r="GYE240" s="100"/>
      <c r="GYF240" s="100"/>
      <c r="GYG240" s="101"/>
      <c r="GYH240" s="102"/>
      <c r="GYI240" s="100"/>
      <c r="GYJ240" s="103"/>
      <c r="GYK240" s="104"/>
      <c r="GYL240" s="100"/>
      <c r="GYM240" s="105"/>
      <c r="GYN240" s="105"/>
      <c r="GYO240" s="105"/>
      <c r="GYP240" s="105"/>
      <c r="GYQ240" s="106"/>
      <c r="GYR240" s="107"/>
      <c r="GYS240" s="100"/>
      <c r="GYT240" s="100"/>
      <c r="GYU240" s="100"/>
      <c r="GYV240" s="101"/>
      <c r="GYW240" s="102"/>
      <c r="GYX240" s="100"/>
      <c r="GYY240" s="103"/>
      <c r="GYZ240" s="104"/>
      <c r="GZA240" s="100"/>
      <c r="GZB240" s="105"/>
      <c r="GZC240" s="105"/>
      <c r="GZD240" s="105"/>
      <c r="GZE240" s="105"/>
      <c r="GZF240" s="106"/>
      <c r="GZG240" s="107"/>
      <c r="GZH240" s="100"/>
      <c r="GZI240" s="100"/>
      <c r="GZJ240" s="100"/>
      <c r="GZK240" s="101"/>
      <c r="GZL240" s="102"/>
      <c r="GZM240" s="100"/>
      <c r="GZN240" s="103"/>
      <c r="GZO240" s="104"/>
      <c r="GZP240" s="100"/>
      <c r="GZQ240" s="105"/>
      <c r="GZR240" s="105"/>
      <c r="GZS240" s="105"/>
      <c r="GZT240" s="105"/>
      <c r="GZU240" s="106"/>
      <c r="GZV240" s="107"/>
      <c r="GZW240" s="100"/>
      <c r="GZX240" s="100"/>
      <c r="GZY240" s="100"/>
      <c r="GZZ240" s="101"/>
      <c r="HAA240" s="102"/>
      <c r="HAB240" s="100"/>
      <c r="HAC240" s="103"/>
      <c r="HAD240" s="104"/>
      <c r="HAE240" s="100"/>
      <c r="HAF240" s="105"/>
      <c r="HAG240" s="105"/>
      <c r="HAH240" s="105"/>
      <c r="HAI240" s="105"/>
      <c r="HAJ240" s="106"/>
      <c r="HAK240" s="107"/>
      <c r="HAL240" s="100"/>
      <c r="HAM240" s="100"/>
      <c r="HAN240" s="100"/>
      <c r="HAO240" s="101"/>
      <c r="HAP240" s="102"/>
      <c r="HAQ240" s="100"/>
      <c r="HAR240" s="103"/>
      <c r="HAS240" s="104"/>
      <c r="HAT240" s="100"/>
      <c r="HAU240" s="105"/>
      <c r="HAV240" s="105"/>
      <c r="HAW240" s="105"/>
      <c r="HAX240" s="105"/>
      <c r="HAY240" s="106"/>
      <c r="HAZ240" s="107"/>
      <c r="HBA240" s="100"/>
      <c r="HBB240" s="100"/>
      <c r="HBC240" s="100"/>
      <c r="HBD240" s="101"/>
      <c r="HBE240" s="102"/>
      <c r="HBF240" s="100"/>
      <c r="HBG240" s="103"/>
      <c r="HBH240" s="104"/>
      <c r="HBI240" s="100"/>
      <c r="HBJ240" s="105"/>
      <c r="HBK240" s="105"/>
      <c r="HBL240" s="105"/>
      <c r="HBM240" s="105"/>
      <c r="HBN240" s="106"/>
      <c r="HBO240" s="107"/>
      <c r="HBP240" s="100"/>
      <c r="HBQ240" s="100"/>
      <c r="HBR240" s="100"/>
      <c r="HBS240" s="101"/>
      <c r="HBT240" s="102"/>
      <c r="HBU240" s="100"/>
      <c r="HBV240" s="103"/>
      <c r="HBW240" s="104"/>
      <c r="HBX240" s="100"/>
      <c r="HBY240" s="105"/>
      <c r="HBZ240" s="105"/>
      <c r="HCA240" s="105"/>
      <c r="HCB240" s="105"/>
      <c r="HCC240" s="106"/>
      <c r="HCD240" s="107"/>
      <c r="HCE240" s="100"/>
      <c r="HCF240" s="100"/>
      <c r="HCG240" s="100"/>
      <c r="HCH240" s="101"/>
      <c r="HCI240" s="102"/>
      <c r="HCJ240" s="100"/>
      <c r="HCK240" s="103"/>
      <c r="HCL240" s="104"/>
      <c r="HCM240" s="100"/>
      <c r="HCN240" s="105"/>
      <c r="HCO240" s="105"/>
      <c r="HCP240" s="105"/>
      <c r="HCQ240" s="105"/>
      <c r="HCR240" s="106"/>
      <c r="HCS240" s="107"/>
      <c r="HCT240" s="100"/>
      <c r="HCU240" s="100"/>
      <c r="HCV240" s="100"/>
      <c r="HCW240" s="101"/>
      <c r="HCX240" s="102"/>
      <c r="HCY240" s="100"/>
      <c r="HCZ240" s="103"/>
      <c r="HDA240" s="104"/>
      <c r="HDB240" s="100"/>
      <c r="HDC240" s="105"/>
      <c r="HDD240" s="105"/>
      <c r="HDE240" s="105"/>
      <c r="HDF240" s="105"/>
      <c r="HDG240" s="106"/>
      <c r="HDH240" s="107"/>
      <c r="HDI240" s="100"/>
      <c r="HDJ240" s="100"/>
      <c r="HDK240" s="100"/>
      <c r="HDL240" s="101"/>
      <c r="HDM240" s="102"/>
      <c r="HDN240" s="100"/>
      <c r="HDO240" s="103"/>
      <c r="HDP240" s="104"/>
      <c r="HDQ240" s="100"/>
      <c r="HDR240" s="105"/>
      <c r="HDS240" s="105"/>
      <c r="HDT240" s="105"/>
      <c r="HDU240" s="105"/>
      <c r="HDV240" s="106"/>
      <c r="HDW240" s="107"/>
      <c r="HDX240" s="100"/>
      <c r="HDY240" s="100"/>
      <c r="HDZ240" s="100"/>
      <c r="HEA240" s="101"/>
      <c r="HEB240" s="102"/>
      <c r="HEC240" s="100"/>
      <c r="HED240" s="103"/>
      <c r="HEE240" s="104"/>
      <c r="HEF240" s="100"/>
      <c r="HEG240" s="105"/>
      <c r="HEH240" s="105"/>
      <c r="HEI240" s="105"/>
      <c r="HEJ240" s="105"/>
      <c r="HEK240" s="106"/>
      <c r="HEL240" s="107"/>
      <c r="HEM240" s="100"/>
      <c r="HEN240" s="100"/>
      <c r="HEO240" s="100"/>
      <c r="HEP240" s="101"/>
      <c r="HEQ240" s="102"/>
      <c r="HER240" s="100"/>
      <c r="HES240" s="103"/>
      <c r="HET240" s="104"/>
      <c r="HEU240" s="100"/>
      <c r="HEV240" s="105"/>
      <c r="HEW240" s="105"/>
      <c r="HEX240" s="105"/>
      <c r="HEY240" s="105"/>
      <c r="HEZ240" s="106"/>
      <c r="HFA240" s="107"/>
      <c r="HFB240" s="100"/>
      <c r="HFC240" s="100"/>
      <c r="HFD240" s="100"/>
      <c r="HFE240" s="101"/>
      <c r="HFF240" s="102"/>
      <c r="HFG240" s="100"/>
      <c r="HFH240" s="103"/>
      <c r="HFI240" s="104"/>
      <c r="HFJ240" s="100"/>
      <c r="HFK240" s="105"/>
      <c r="HFL240" s="105"/>
      <c r="HFM240" s="105"/>
      <c r="HFN240" s="105"/>
      <c r="HFO240" s="106"/>
      <c r="HFP240" s="107"/>
      <c r="HFQ240" s="100"/>
      <c r="HFR240" s="100"/>
      <c r="HFS240" s="100"/>
      <c r="HFT240" s="101"/>
      <c r="HFU240" s="102"/>
      <c r="HFV240" s="100"/>
      <c r="HFW240" s="103"/>
      <c r="HFX240" s="104"/>
      <c r="HFY240" s="100"/>
      <c r="HFZ240" s="105"/>
      <c r="HGA240" s="105"/>
      <c r="HGB240" s="105"/>
      <c r="HGC240" s="105"/>
      <c r="HGD240" s="106"/>
      <c r="HGE240" s="107"/>
      <c r="HGF240" s="100"/>
      <c r="HGG240" s="100"/>
      <c r="HGH240" s="100"/>
      <c r="HGI240" s="101"/>
      <c r="HGJ240" s="102"/>
      <c r="HGK240" s="100"/>
      <c r="HGL240" s="103"/>
      <c r="HGM240" s="104"/>
      <c r="HGN240" s="100"/>
      <c r="HGO240" s="105"/>
      <c r="HGP240" s="105"/>
      <c r="HGQ240" s="105"/>
      <c r="HGR240" s="105"/>
      <c r="HGS240" s="106"/>
      <c r="HGT240" s="107"/>
      <c r="HGU240" s="100"/>
      <c r="HGV240" s="100"/>
      <c r="HGW240" s="100"/>
      <c r="HGX240" s="101"/>
      <c r="HGY240" s="102"/>
      <c r="HGZ240" s="100"/>
      <c r="HHA240" s="103"/>
      <c r="HHB240" s="104"/>
      <c r="HHC240" s="100"/>
      <c r="HHD240" s="105"/>
      <c r="HHE240" s="105"/>
      <c r="HHF240" s="105"/>
      <c r="HHG240" s="105"/>
      <c r="HHH240" s="106"/>
      <c r="HHI240" s="107"/>
      <c r="HHJ240" s="100"/>
      <c r="HHK240" s="100"/>
      <c r="HHL240" s="100"/>
      <c r="HHM240" s="101"/>
      <c r="HHN240" s="102"/>
      <c r="HHO240" s="100"/>
      <c r="HHP240" s="103"/>
      <c r="HHQ240" s="104"/>
      <c r="HHR240" s="100"/>
      <c r="HHS240" s="105"/>
      <c r="HHT240" s="105"/>
      <c r="HHU240" s="105"/>
      <c r="HHV240" s="105"/>
      <c r="HHW240" s="106"/>
      <c r="HHX240" s="107"/>
      <c r="HHY240" s="100"/>
      <c r="HHZ240" s="100"/>
      <c r="HIA240" s="100"/>
      <c r="HIB240" s="101"/>
      <c r="HIC240" s="102"/>
      <c r="HID240" s="100"/>
      <c r="HIE240" s="103"/>
      <c r="HIF240" s="104"/>
      <c r="HIG240" s="100"/>
      <c r="HIH240" s="105"/>
      <c r="HII240" s="105"/>
      <c r="HIJ240" s="105"/>
      <c r="HIK240" s="105"/>
      <c r="HIL240" s="106"/>
      <c r="HIM240" s="107"/>
      <c r="HIN240" s="100"/>
      <c r="HIO240" s="100"/>
      <c r="HIP240" s="100"/>
      <c r="HIQ240" s="101"/>
      <c r="HIR240" s="102"/>
      <c r="HIS240" s="100"/>
      <c r="HIT240" s="103"/>
      <c r="HIU240" s="104"/>
      <c r="HIV240" s="100"/>
      <c r="HIW240" s="105"/>
      <c r="HIX240" s="105"/>
      <c r="HIY240" s="105"/>
      <c r="HIZ240" s="105"/>
      <c r="HJA240" s="106"/>
      <c r="HJB240" s="107"/>
      <c r="HJC240" s="100"/>
      <c r="HJD240" s="100"/>
      <c r="HJE240" s="100"/>
      <c r="HJF240" s="101"/>
      <c r="HJG240" s="102"/>
      <c r="HJH240" s="100"/>
      <c r="HJI240" s="103"/>
      <c r="HJJ240" s="104"/>
      <c r="HJK240" s="100"/>
      <c r="HJL240" s="105"/>
      <c r="HJM240" s="105"/>
      <c r="HJN240" s="105"/>
      <c r="HJO240" s="105"/>
      <c r="HJP240" s="106"/>
      <c r="HJQ240" s="107"/>
      <c r="HJR240" s="100"/>
      <c r="HJS240" s="100"/>
      <c r="HJT240" s="100"/>
      <c r="HJU240" s="101"/>
      <c r="HJV240" s="102"/>
      <c r="HJW240" s="100"/>
      <c r="HJX240" s="103"/>
      <c r="HJY240" s="104"/>
      <c r="HJZ240" s="100"/>
      <c r="HKA240" s="105"/>
      <c r="HKB240" s="105"/>
      <c r="HKC240" s="105"/>
      <c r="HKD240" s="105"/>
      <c r="HKE240" s="106"/>
      <c r="HKF240" s="107"/>
      <c r="HKG240" s="100"/>
      <c r="HKH240" s="100"/>
      <c r="HKI240" s="100"/>
      <c r="HKJ240" s="101"/>
      <c r="HKK240" s="102"/>
      <c r="HKL240" s="100"/>
      <c r="HKM240" s="103"/>
      <c r="HKN240" s="104"/>
      <c r="HKO240" s="100"/>
      <c r="HKP240" s="105"/>
      <c r="HKQ240" s="105"/>
      <c r="HKR240" s="105"/>
      <c r="HKS240" s="105"/>
      <c r="HKT240" s="106"/>
      <c r="HKU240" s="107"/>
      <c r="HKV240" s="100"/>
      <c r="HKW240" s="100"/>
      <c r="HKX240" s="100"/>
      <c r="HKY240" s="101"/>
      <c r="HKZ240" s="102"/>
      <c r="HLA240" s="100"/>
      <c r="HLB240" s="103"/>
      <c r="HLC240" s="104"/>
      <c r="HLD240" s="100"/>
      <c r="HLE240" s="105"/>
      <c r="HLF240" s="105"/>
      <c r="HLG240" s="105"/>
      <c r="HLH240" s="105"/>
      <c r="HLI240" s="106"/>
      <c r="HLJ240" s="107"/>
      <c r="HLK240" s="100"/>
      <c r="HLL240" s="100"/>
      <c r="HLM240" s="100"/>
      <c r="HLN240" s="101"/>
      <c r="HLO240" s="102"/>
      <c r="HLP240" s="100"/>
      <c r="HLQ240" s="103"/>
      <c r="HLR240" s="104"/>
      <c r="HLS240" s="100"/>
      <c r="HLT240" s="105"/>
      <c r="HLU240" s="105"/>
      <c r="HLV240" s="105"/>
      <c r="HLW240" s="105"/>
      <c r="HLX240" s="106"/>
      <c r="HLY240" s="107"/>
      <c r="HLZ240" s="100"/>
      <c r="HMA240" s="100"/>
      <c r="HMB240" s="100"/>
      <c r="HMC240" s="101"/>
      <c r="HMD240" s="102"/>
      <c r="HME240" s="100"/>
      <c r="HMF240" s="103"/>
      <c r="HMG240" s="104"/>
      <c r="HMH240" s="100"/>
      <c r="HMI240" s="105"/>
      <c r="HMJ240" s="105"/>
      <c r="HMK240" s="105"/>
      <c r="HML240" s="105"/>
      <c r="HMM240" s="106"/>
      <c r="HMN240" s="107"/>
      <c r="HMO240" s="100"/>
      <c r="HMP240" s="100"/>
      <c r="HMQ240" s="100"/>
      <c r="HMR240" s="101"/>
      <c r="HMS240" s="102"/>
      <c r="HMT240" s="100"/>
      <c r="HMU240" s="103"/>
      <c r="HMV240" s="104"/>
      <c r="HMW240" s="100"/>
      <c r="HMX240" s="105"/>
      <c r="HMY240" s="105"/>
      <c r="HMZ240" s="105"/>
      <c r="HNA240" s="105"/>
      <c r="HNB240" s="106"/>
      <c r="HNC240" s="107"/>
      <c r="HND240" s="100"/>
      <c r="HNE240" s="100"/>
      <c r="HNF240" s="100"/>
      <c r="HNG240" s="101"/>
      <c r="HNH240" s="102"/>
      <c r="HNI240" s="100"/>
      <c r="HNJ240" s="103"/>
      <c r="HNK240" s="104"/>
      <c r="HNL240" s="100"/>
      <c r="HNM240" s="105"/>
      <c r="HNN240" s="105"/>
      <c r="HNO240" s="105"/>
      <c r="HNP240" s="105"/>
      <c r="HNQ240" s="106"/>
      <c r="HNR240" s="107"/>
      <c r="HNS240" s="100"/>
      <c r="HNT240" s="100"/>
      <c r="HNU240" s="100"/>
      <c r="HNV240" s="101"/>
      <c r="HNW240" s="102"/>
      <c r="HNX240" s="100"/>
      <c r="HNY240" s="103"/>
      <c r="HNZ240" s="104"/>
      <c r="HOA240" s="100"/>
      <c r="HOB240" s="105"/>
      <c r="HOC240" s="105"/>
      <c r="HOD240" s="105"/>
      <c r="HOE240" s="105"/>
      <c r="HOF240" s="106"/>
      <c r="HOG240" s="107"/>
      <c r="HOH240" s="100"/>
      <c r="HOI240" s="100"/>
      <c r="HOJ240" s="100"/>
      <c r="HOK240" s="101"/>
      <c r="HOL240" s="102"/>
      <c r="HOM240" s="100"/>
      <c r="HON240" s="103"/>
      <c r="HOO240" s="104"/>
      <c r="HOP240" s="100"/>
      <c r="HOQ240" s="105"/>
      <c r="HOR240" s="105"/>
      <c r="HOS240" s="105"/>
      <c r="HOT240" s="105"/>
      <c r="HOU240" s="106"/>
      <c r="HOV240" s="107"/>
      <c r="HOW240" s="100"/>
      <c r="HOX240" s="100"/>
      <c r="HOY240" s="100"/>
      <c r="HOZ240" s="101"/>
      <c r="HPA240" s="102"/>
      <c r="HPB240" s="100"/>
      <c r="HPC240" s="103"/>
      <c r="HPD240" s="104"/>
      <c r="HPE240" s="100"/>
      <c r="HPF240" s="105"/>
      <c r="HPG240" s="105"/>
      <c r="HPH240" s="105"/>
      <c r="HPI240" s="105"/>
      <c r="HPJ240" s="106"/>
      <c r="HPK240" s="107"/>
      <c r="HPL240" s="100"/>
      <c r="HPM240" s="100"/>
      <c r="HPN240" s="100"/>
      <c r="HPO240" s="101"/>
      <c r="HPP240" s="102"/>
      <c r="HPQ240" s="100"/>
      <c r="HPR240" s="103"/>
      <c r="HPS240" s="104"/>
      <c r="HPT240" s="100"/>
      <c r="HPU240" s="105"/>
      <c r="HPV240" s="105"/>
      <c r="HPW240" s="105"/>
      <c r="HPX240" s="105"/>
      <c r="HPY240" s="106"/>
      <c r="HPZ240" s="107"/>
      <c r="HQA240" s="100"/>
      <c r="HQB240" s="100"/>
      <c r="HQC240" s="100"/>
      <c r="HQD240" s="101"/>
      <c r="HQE240" s="102"/>
      <c r="HQF240" s="100"/>
      <c r="HQG240" s="103"/>
      <c r="HQH240" s="104"/>
      <c r="HQI240" s="100"/>
      <c r="HQJ240" s="105"/>
      <c r="HQK240" s="105"/>
      <c r="HQL240" s="105"/>
      <c r="HQM240" s="105"/>
      <c r="HQN240" s="106"/>
      <c r="HQO240" s="107"/>
      <c r="HQP240" s="100"/>
      <c r="HQQ240" s="100"/>
      <c r="HQR240" s="100"/>
      <c r="HQS240" s="101"/>
      <c r="HQT240" s="102"/>
      <c r="HQU240" s="100"/>
      <c r="HQV240" s="103"/>
      <c r="HQW240" s="104"/>
      <c r="HQX240" s="100"/>
      <c r="HQY240" s="105"/>
      <c r="HQZ240" s="105"/>
      <c r="HRA240" s="105"/>
      <c r="HRB240" s="105"/>
      <c r="HRC240" s="106"/>
      <c r="HRD240" s="107"/>
      <c r="HRE240" s="100"/>
      <c r="HRF240" s="100"/>
      <c r="HRG240" s="100"/>
      <c r="HRH240" s="101"/>
      <c r="HRI240" s="102"/>
      <c r="HRJ240" s="100"/>
      <c r="HRK240" s="103"/>
      <c r="HRL240" s="104"/>
      <c r="HRM240" s="100"/>
      <c r="HRN240" s="105"/>
      <c r="HRO240" s="105"/>
      <c r="HRP240" s="105"/>
      <c r="HRQ240" s="105"/>
      <c r="HRR240" s="106"/>
      <c r="HRS240" s="107"/>
      <c r="HRT240" s="100"/>
      <c r="HRU240" s="100"/>
      <c r="HRV240" s="100"/>
      <c r="HRW240" s="101"/>
      <c r="HRX240" s="102"/>
      <c r="HRY240" s="100"/>
      <c r="HRZ240" s="103"/>
      <c r="HSA240" s="104"/>
      <c r="HSB240" s="100"/>
      <c r="HSC240" s="105"/>
      <c r="HSD240" s="105"/>
      <c r="HSE240" s="105"/>
      <c r="HSF240" s="105"/>
      <c r="HSG240" s="106"/>
      <c r="HSH240" s="107"/>
      <c r="HSI240" s="100"/>
      <c r="HSJ240" s="100"/>
      <c r="HSK240" s="100"/>
      <c r="HSL240" s="101"/>
      <c r="HSM240" s="102"/>
      <c r="HSN240" s="100"/>
      <c r="HSO240" s="103"/>
      <c r="HSP240" s="104"/>
      <c r="HSQ240" s="100"/>
      <c r="HSR240" s="105"/>
      <c r="HSS240" s="105"/>
      <c r="HST240" s="105"/>
      <c r="HSU240" s="105"/>
      <c r="HSV240" s="106"/>
      <c r="HSW240" s="107"/>
      <c r="HSX240" s="100"/>
      <c r="HSY240" s="100"/>
      <c r="HSZ240" s="100"/>
      <c r="HTA240" s="101"/>
      <c r="HTB240" s="102"/>
      <c r="HTC240" s="100"/>
      <c r="HTD240" s="103"/>
      <c r="HTE240" s="104"/>
      <c r="HTF240" s="100"/>
      <c r="HTG240" s="105"/>
      <c r="HTH240" s="105"/>
      <c r="HTI240" s="105"/>
      <c r="HTJ240" s="105"/>
      <c r="HTK240" s="106"/>
      <c r="HTL240" s="107"/>
      <c r="HTM240" s="100"/>
      <c r="HTN240" s="100"/>
      <c r="HTO240" s="100"/>
      <c r="HTP240" s="101"/>
      <c r="HTQ240" s="102"/>
      <c r="HTR240" s="100"/>
      <c r="HTS240" s="103"/>
      <c r="HTT240" s="104"/>
      <c r="HTU240" s="100"/>
      <c r="HTV240" s="105"/>
      <c r="HTW240" s="105"/>
      <c r="HTX240" s="105"/>
      <c r="HTY240" s="105"/>
      <c r="HTZ240" s="106"/>
      <c r="HUA240" s="107"/>
      <c r="HUB240" s="100"/>
      <c r="HUC240" s="100"/>
      <c r="HUD240" s="100"/>
      <c r="HUE240" s="101"/>
      <c r="HUF240" s="102"/>
      <c r="HUG240" s="100"/>
      <c r="HUH240" s="103"/>
      <c r="HUI240" s="104"/>
      <c r="HUJ240" s="100"/>
      <c r="HUK240" s="105"/>
      <c r="HUL240" s="105"/>
      <c r="HUM240" s="105"/>
      <c r="HUN240" s="105"/>
      <c r="HUO240" s="106"/>
      <c r="HUP240" s="107"/>
      <c r="HUQ240" s="100"/>
      <c r="HUR240" s="100"/>
      <c r="HUS240" s="100"/>
      <c r="HUT240" s="101"/>
      <c r="HUU240" s="102"/>
      <c r="HUV240" s="100"/>
      <c r="HUW240" s="103"/>
      <c r="HUX240" s="104"/>
      <c r="HUY240" s="100"/>
      <c r="HUZ240" s="105"/>
      <c r="HVA240" s="105"/>
      <c r="HVB240" s="105"/>
      <c r="HVC240" s="105"/>
      <c r="HVD240" s="106"/>
      <c r="HVE240" s="107"/>
      <c r="HVF240" s="100"/>
      <c r="HVG240" s="100"/>
      <c r="HVH240" s="100"/>
      <c r="HVI240" s="101"/>
      <c r="HVJ240" s="102"/>
      <c r="HVK240" s="100"/>
      <c r="HVL240" s="103"/>
      <c r="HVM240" s="104"/>
      <c r="HVN240" s="100"/>
      <c r="HVO240" s="105"/>
      <c r="HVP240" s="105"/>
      <c r="HVQ240" s="105"/>
      <c r="HVR240" s="105"/>
      <c r="HVS240" s="106"/>
      <c r="HVT240" s="107"/>
      <c r="HVU240" s="100"/>
      <c r="HVV240" s="100"/>
      <c r="HVW240" s="100"/>
      <c r="HVX240" s="101"/>
      <c r="HVY240" s="102"/>
      <c r="HVZ240" s="100"/>
      <c r="HWA240" s="103"/>
      <c r="HWB240" s="104"/>
      <c r="HWC240" s="100"/>
      <c r="HWD240" s="105"/>
      <c r="HWE240" s="105"/>
      <c r="HWF240" s="105"/>
      <c r="HWG240" s="105"/>
      <c r="HWH240" s="106"/>
      <c r="HWI240" s="107"/>
      <c r="HWJ240" s="100"/>
      <c r="HWK240" s="100"/>
      <c r="HWL240" s="100"/>
      <c r="HWM240" s="101"/>
      <c r="HWN240" s="102"/>
      <c r="HWO240" s="100"/>
      <c r="HWP240" s="103"/>
      <c r="HWQ240" s="104"/>
      <c r="HWR240" s="100"/>
      <c r="HWS240" s="105"/>
      <c r="HWT240" s="105"/>
      <c r="HWU240" s="105"/>
      <c r="HWV240" s="105"/>
      <c r="HWW240" s="106"/>
      <c r="HWX240" s="107"/>
      <c r="HWY240" s="100"/>
      <c r="HWZ240" s="100"/>
      <c r="HXA240" s="100"/>
      <c r="HXB240" s="101"/>
      <c r="HXC240" s="102"/>
      <c r="HXD240" s="100"/>
      <c r="HXE240" s="103"/>
      <c r="HXF240" s="104"/>
      <c r="HXG240" s="100"/>
      <c r="HXH240" s="105"/>
      <c r="HXI240" s="105"/>
      <c r="HXJ240" s="105"/>
      <c r="HXK240" s="105"/>
      <c r="HXL240" s="106"/>
      <c r="HXM240" s="107"/>
      <c r="HXN240" s="100"/>
      <c r="HXO240" s="100"/>
      <c r="HXP240" s="100"/>
      <c r="HXQ240" s="101"/>
      <c r="HXR240" s="102"/>
      <c r="HXS240" s="100"/>
      <c r="HXT240" s="103"/>
      <c r="HXU240" s="104"/>
      <c r="HXV240" s="100"/>
      <c r="HXW240" s="105"/>
      <c r="HXX240" s="105"/>
      <c r="HXY240" s="105"/>
      <c r="HXZ240" s="105"/>
      <c r="HYA240" s="106"/>
      <c r="HYB240" s="107"/>
      <c r="HYC240" s="100"/>
      <c r="HYD240" s="100"/>
      <c r="HYE240" s="100"/>
      <c r="HYF240" s="101"/>
      <c r="HYG240" s="102"/>
      <c r="HYH240" s="100"/>
      <c r="HYI240" s="103"/>
      <c r="HYJ240" s="104"/>
      <c r="HYK240" s="100"/>
      <c r="HYL240" s="105"/>
      <c r="HYM240" s="105"/>
      <c r="HYN240" s="105"/>
      <c r="HYO240" s="105"/>
      <c r="HYP240" s="106"/>
      <c r="HYQ240" s="107"/>
      <c r="HYR240" s="100"/>
      <c r="HYS240" s="100"/>
      <c r="HYT240" s="100"/>
      <c r="HYU240" s="101"/>
      <c r="HYV240" s="102"/>
      <c r="HYW240" s="100"/>
      <c r="HYX240" s="103"/>
      <c r="HYY240" s="104"/>
      <c r="HYZ240" s="100"/>
      <c r="HZA240" s="105"/>
      <c r="HZB240" s="105"/>
      <c r="HZC240" s="105"/>
      <c r="HZD240" s="105"/>
      <c r="HZE240" s="106"/>
      <c r="HZF240" s="107"/>
      <c r="HZG240" s="100"/>
      <c r="HZH240" s="100"/>
      <c r="HZI240" s="100"/>
      <c r="HZJ240" s="101"/>
      <c r="HZK240" s="102"/>
      <c r="HZL240" s="100"/>
      <c r="HZM240" s="103"/>
      <c r="HZN240" s="104"/>
      <c r="HZO240" s="100"/>
      <c r="HZP240" s="105"/>
      <c r="HZQ240" s="105"/>
      <c r="HZR240" s="105"/>
      <c r="HZS240" s="105"/>
      <c r="HZT240" s="106"/>
      <c r="HZU240" s="107"/>
      <c r="HZV240" s="100"/>
      <c r="HZW240" s="100"/>
      <c r="HZX240" s="100"/>
      <c r="HZY240" s="101"/>
      <c r="HZZ240" s="102"/>
      <c r="IAA240" s="100"/>
      <c r="IAB240" s="103"/>
      <c r="IAC240" s="104"/>
      <c r="IAD240" s="100"/>
      <c r="IAE240" s="105"/>
      <c r="IAF240" s="105"/>
      <c r="IAG240" s="105"/>
      <c r="IAH240" s="105"/>
      <c r="IAI240" s="106"/>
      <c r="IAJ240" s="107"/>
      <c r="IAK240" s="100"/>
      <c r="IAL240" s="100"/>
      <c r="IAM240" s="100"/>
      <c r="IAN240" s="101"/>
      <c r="IAO240" s="102"/>
      <c r="IAP240" s="100"/>
      <c r="IAQ240" s="103"/>
      <c r="IAR240" s="104"/>
      <c r="IAS240" s="100"/>
      <c r="IAT240" s="105"/>
      <c r="IAU240" s="105"/>
      <c r="IAV240" s="105"/>
      <c r="IAW240" s="105"/>
      <c r="IAX240" s="106"/>
      <c r="IAY240" s="107"/>
      <c r="IAZ240" s="100"/>
      <c r="IBA240" s="100"/>
      <c r="IBB240" s="100"/>
      <c r="IBC240" s="101"/>
      <c r="IBD240" s="102"/>
      <c r="IBE240" s="100"/>
      <c r="IBF240" s="103"/>
      <c r="IBG240" s="104"/>
      <c r="IBH240" s="100"/>
      <c r="IBI240" s="105"/>
      <c r="IBJ240" s="105"/>
      <c r="IBK240" s="105"/>
      <c r="IBL240" s="105"/>
      <c r="IBM240" s="106"/>
      <c r="IBN240" s="107"/>
      <c r="IBO240" s="100"/>
      <c r="IBP240" s="100"/>
      <c r="IBQ240" s="100"/>
      <c r="IBR240" s="101"/>
      <c r="IBS240" s="102"/>
      <c r="IBT240" s="100"/>
      <c r="IBU240" s="103"/>
      <c r="IBV240" s="104"/>
      <c r="IBW240" s="100"/>
      <c r="IBX240" s="105"/>
      <c r="IBY240" s="105"/>
      <c r="IBZ240" s="105"/>
      <c r="ICA240" s="105"/>
      <c r="ICB240" s="106"/>
      <c r="ICC240" s="107"/>
      <c r="ICD240" s="100"/>
      <c r="ICE240" s="100"/>
      <c r="ICF240" s="100"/>
      <c r="ICG240" s="101"/>
      <c r="ICH240" s="102"/>
      <c r="ICI240" s="100"/>
      <c r="ICJ240" s="103"/>
      <c r="ICK240" s="104"/>
      <c r="ICL240" s="100"/>
      <c r="ICM240" s="105"/>
      <c r="ICN240" s="105"/>
      <c r="ICO240" s="105"/>
      <c r="ICP240" s="105"/>
      <c r="ICQ240" s="106"/>
      <c r="ICR240" s="107"/>
      <c r="ICS240" s="100"/>
      <c r="ICT240" s="100"/>
      <c r="ICU240" s="100"/>
      <c r="ICV240" s="101"/>
      <c r="ICW240" s="102"/>
      <c r="ICX240" s="100"/>
      <c r="ICY240" s="103"/>
      <c r="ICZ240" s="104"/>
      <c r="IDA240" s="100"/>
      <c r="IDB240" s="105"/>
      <c r="IDC240" s="105"/>
      <c r="IDD240" s="105"/>
      <c r="IDE240" s="105"/>
      <c r="IDF240" s="106"/>
      <c r="IDG240" s="107"/>
      <c r="IDH240" s="100"/>
      <c r="IDI240" s="100"/>
      <c r="IDJ240" s="100"/>
      <c r="IDK240" s="101"/>
      <c r="IDL240" s="102"/>
      <c r="IDM240" s="100"/>
      <c r="IDN240" s="103"/>
      <c r="IDO240" s="104"/>
      <c r="IDP240" s="100"/>
      <c r="IDQ240" s="105"/>
      <c r="IDR240" s="105"/>
      <c r="IDS240" s="105"/>
      <c r="IDT240" s="105"/>
      <c r="IDU240" s="106"/>
      <c r="IDV240" s="107"/>
      <c r="IDW240" s="100"/>
      <c r="IDX240" s="100"/>
      <c r="IDY240" s="100"/>
      <c r="IDZ240" s="101"/>
      <c r="IEA240" s="102"/>
      <c r="IEB240" s="100"/>
      <c r="IEC240" s="103"/>
      <c r="IED240" s="104"/>
      <c r="IEE240" s="100"/>
      <c r="IEF240" s="105"/>
      <c r="IEG240" s="105"/>
      <c r="IEH240" s="105"/>
      <c r="IEI240" s="105"/>
      <c r="IEJ240" s="106"/>
      <c r="IEK240" s="107"/>
      <c r="IEL240" s="100"/>
      <c r="IEM240" s="100"/>
      <c r="IEN240" s="100"/>
      <c r="IEO240" s="101"/>
      <c r="IEP240" s="102"/>
      <c r="IEQ240" s="100"/>
      <c r="IER240" s="103"/>
      <c r="IES240" s="104"/>
      <c r="IET240" s="100"/>
      <c r="IEU240" s="105"/>
      <c r="IEV240" s="105"/>
      <c r="IEW240" s="105"/>
      <c r="IEX240" s="105"/>
      <c r="IEY240" s="106"/>
      <c r="IEZ240" s="107"/>
      <c r="IFA240" s="100"/>
      <c r="IFB240" s="100"/>
      <c r="IFC240" s="100"/>
      <c r="IFD240" s="101"/>
      <c r="IFE240" s="102"/>
      <c r="IFF240" s="100"/>
      <c r="IFG240" s="103"/>
      <c r="IFH240" s="104"/>
      <c r="IFI240" s="100"/>
      <c r="IFJ240" s="105"/>
      <c r="IFK240" s="105"/>
      <c r="IFL240" s="105"/>
      <c r="IFM240" s="105"/>
      <c r="IFN240" s="106"/>
      <c r="IFO240" s="107"/>
      <c r="IFP240" s="100"/>
      <c r="IFQ240" s="100"/>
      <c r="IFR240" s="100"/>
      <c r="IFS240" s="101"/>
      <c r="IFT240" s="102"/>
      <c r="IFU240" s="100"/>
      <c r="IFV240" s="103"/>
      <c r="IFW240" s="104"/>
      <c r="IFX240" s="100"/>
      <c r="IFY240" s="105"/>
      <c r="IFZ240" s="105"/>
      <c r="IGA240" s="105"/>
      <c r="IGB240" s="105"/>
      <c r="IGC240" s="106"/>
      <c r="IGD240" s="107"/>
      <c r="IGE240" s="100"/>
      <c r="IGF240" s="100"/>
      <c r="IGG240" s="100"/>
      <c r="IGH240" s="101"/>
      <c r="IGI240" s="102"/>
      <c r="IGJ240" s="100"/>
      <c r="IGK240" s="103"/>
      <c r="IGL240" s="104"/>
      <c r="IGM240" s="100"/>
      <c r="IGN240" s="105"/>
      <c r="IGO240" s="105"/>
      <c r="IGP240" s="105"/>
      <c r="IGQ240" s="105"/>
      <c r="IGR240" s="106"/>
      <c r="IGS240" s="107"/>
      <c r="IGT240" s="100"/>
      <c r="IGU240" s="100"/>
      <c r="IGV240" s="100"/>
      <c r="IGW240" s="101"/>
      <c r="IGX240" s="102"/>
      <c r="IGY240" s="100"/>
      <c r="IGZ240" s="103"/>
      <c r="IHA240" s="104"/>
      <c r="IHB240" s="100"/>
      <c r="IHC240" s="105"/>
      <c r="IHD240" s="105"/>
      <c r="IHE240" s="105"/>
      <c r="IHF240" s="105"/>
      <c r="IHG240" s="106"/>
      <c r="IHH240" s="107"/>
      <c r="IHI240" s="100"/>
      <c r="IHJ240" s="100"/>
      <c r="IHK240" s="100"/>
      <c r="IHL240" s="101"/>
      <c r="IHM240" s="102"/>
      <c r="IHN240" s="100"/>
      <c r="IHO240" s="103"/>
      <c r="IHP240" s="104"/>
      <c r="IHQ240" s="100"/>
      <c r="IHR240" s="105"/>
      <c r="IHS240" s="105"/>
      <c r="IHT240" s="105"/>
      <c r="IHU240" s="105"/>
      <c r="IHV240" s="106"/>
      <c r="IHW240" s="107"/>
      <c r="IHX240" s="100"/>
      <c r="IHY240" s="100"/>
      <c r="IHZ240" s="100"/>
      <c r="IIA240" s="101"/>
      <c r="IIB240" s="102"/>
      <c r="IIC240" s="100"/>
      <c r="IID240" s="103"/>
      <c r="IIE240" s="104"/>
      <c r="IIF240" s="100"/>
      <c r="IIG240" s="105"/>
      <c r="IIH240" s="105"/>
      <c r="III240" s="105"/>
      <c r="IIJ240" s="105"/>
      <c r="IIK240" s="106"/>
      <c r="IIL240" s="107"/>
      <c r="IIM240" s="100"/>
      <c r="IIN240" s="100"/>
      <c r="IIO240" s="100"/>
      <c r="IIP240" s="101"/>
      <c r="IIQ240" s="102"/>
      <c r="IIR240" s="100"/>
      <c r="IIS240" s="103"/>
      <c r="IIT240" s="104"/>
      <c r="IIU240" s="100"/>
      <c r="IIV240" s="105"/>
      <c r="IIW240" s="105"/>
      <c r="IIX240" s="105"/>
      <c r="IIY240" s="105"/>
      <c r="IIZ240" s="106"/>
      <c r="IJA240" s="107"/>
      <c r="IJB240" s="100"/>
      <c r="IJC240" s="100"/>
      <c r="IJD240" s="100"/>
      <c r="IJE240" s="101"/>
      <c r="IJF240" s="102"/>
      <c r="IJG240" s="100"/>
      <c r="IJH240" s="103"/>
      <c r="IJI240" s="104"/>
      <c r="IJJ240" s="100"/>
      <c r="IJK240" s="105"/>
      <c r="IJL240" s="105"/>
      <c r="IJM240" s="105"/>
      <c r="IJN240" s="105"/>
      <c r="IJO240" s="106"/>
      <c r="IJP240" s="107"/>
      <c r="IJQ240" s="100"/>
      <c r="IJR240" s="100"/>
      <c r="IJS240" s="100"/>
      <c r="IJT240" s="101"/>
      <c r="IJU240" s="102"/>
      <c r="IJV240" s="100"/>
      <c r="IJW240" s="103"/>
      <c r="IJX240" s="104"/>
      <c r="IJY240" s="100"/>
      <c r="IJZ240" s="105"/>
      <c r="IKA240" s="105"/>
      <c r="IKB240" s="105"/>
      <c r="IKC240" s="105"/>
      <c r="IKD240" s="106"/>
      <c r="IKE240" s="107"/>
      <c r="IKF240" s="100"/>
      <c r="IKG240" s="100"/>
      <c r="IKH240" s="100"/>
      <c r="IKI240" s="101"/>
      <c r="IKJ240" s="102"/>
      <c r="IKK240" s="100"/>
      <c r="IKL240" s="103"/>
      <c r="IKM240" s="104"/>
      <c r="IKN240" s="100"/>
      <c r="IKO240" s="105"/>
      <c r="IKP240" s="105"/>
      <c r="IKQ240" s="105"/>
      <c r="IKR240" s="105"/>
      <c r="IKS240" s="106"/>
      <c r="IKT240" s="107"/>
      <c r="IKU240" s="100"/>
      <c r="IKV240" s="100"/>
      <c r="IKW240" s="100"/>
      <c r="IKX240" s="101"/>
      <c r="IKY240" s="102"/>
      <c r="IKZ240" s="100"/>
      <c r="ILA240" s="103"/>
      <c r="ILB240" s="104"/>
      <c r="ILC240" s="100"/>
      <c r="ILD240" s="105"/>
      <c r="ILE240" s="105"/>
      <c r="ILF240" s="105"/>
      <c r="ILG240" s="105"/>
      <c r="ILH240" s="106"/>
      <c r="ILI240" s="107"/>
      <c r="ILJ240" s="100"/>
      <c r="ILK240" s="100"/>
      <c r="ILL240" s="100"/>
      <c r="ILM240" s="101"/>
      <c r="ILN240" s="102"/>
      <c r="ILO240" s="100"/>
      <c r="ILP240" s="103"/>
      <c r="ILQ240" s="104"/>
      <c r="ILR240" s="100"/>
      <c r="ILS240" s="105"/>
      <c r="ILT240" s="105"/>
      <c r="ILU240" s="105"/>
      <c r="ILV240" s="105"/>
      <c r="ILW240" s="106"/>
      <c r="ILX240" s="107"/>
      <c r="ILY240" s="100"/>
      <c r="ILZ240" s="100"/>
      <c r="IMA240" s="100"/>
      <c r="IMB240" s="101"/>
      <c r="IMC240" s="102"/>
      <c r="IMD240" s="100"/>
      <c r="IME240" s="103"/>
      <c r="IMF240" s="104"/>
      <c r="IMG240" s="100"/>
      <c r="IMH240" s="105"/>
      <c r="IMI240" s="105"/>
      <c r="IMJ240" s="105"/>
      <c r="IMK240" s="105"/>
      <c r="IML240" s="106"/>
      <c r="IMM240" s="107"/>
      <c r="IMN240" s="100"/>
      <c r="IMO240" s="100"/>
      <c r="IMP240" s="100"/>
      <c r="IMQ240" s="101"/>
      <c r="IMR240" s="102"/>
      <c r="IMS240" s="100"/>
      <c r="IMT240" s="103"/>
      <c r="IMU240" s="104"/>
      <c r="IMV240" s="100"/>
      <c r="IMW240" s="105"/>
      <c r="IMX240" s="105"/>
      <c r="IMY240" s="105"/>
      <c r="IMZ240" s="105"/>
      <c r="INA240" s="106"/>
      <c r="INB240" s="107"/>
      <c r="INC240" s="100"/>
      <c r="IND240" s="100"/>
      <c r="INE240" s="100"/>
      <c r="INF240" s="101"/>
      <c r="ING240" s="102"/>
      <c r="INH240" s="100"/>
      <c r="INI240" s="103"/>
      <c r="INJ240" s="104"/>
      <c r="INK240" s="100"/>
      <c r="INL240" s="105"/>
      <c r="INM240" s="105"/>
      <c r="INN240" s="105"/>
      <c r="INO240" s="105"/>
      <c r="INP240" s="106"/>
      <c r="INQ240" s="107"/>
      <c r="INR240" s="100"/>
      <c r="INS240" s="100"/>
      <c r="INT240" s="100"/>
      <c r="INU240" s="101"/>
      <c r="INV240" s="102"/>
      <c r="INW240" s="100"/>
      <c r="INX240" s="103"/>
      <c r="INY240" s="104"/>
      <c r="INZ240" s="100"/>
      <c r="IOA240" s="105"/>
      <c r="IOB240" s="105"/>
      <c r="IOC240" s="105"/>
      <c r="IOD240" s="105"/>
      <c r="IOE240" s="106"/>
      <c r="IOF240" s="107"/>
      <c r="IOG240" s="100"/>
      <c r="IOH240" s="100"/>
      <c r="IOI240" s="100"/>
      <c r="IOJ240" s="101"/>
      <c r="IOK240" s="102"/>
      <c r="IOL240" s="100"/>
      <c r="IOM240" s="103"/>
      <c r="ION240" s="104"/>
      <c r="IOO240" s="100"/>
      <c r="IOP240" s="105"/>
      <c r="IOQ240" s="105"/>
      <c r="IOR240" s="105"/>
      <c r="IOS240" s="105"/>
      <c r="IOT240" s="106"/>
      <c r="IOU240" s="107"/>
      <c r="IOV240" s="100"/>
      <c r="IOW240" s="100"/>
      <c r="IOX240" s="100"/>
      <c r="IOY240" s="101"/>
      <c r="IOZ240" s="102"/>
      <c r="IPA240" s="100"/>
      <c r="IPB240" s="103"/>
      <c r="IPC240" s="104"/>
      <c r="IPD240" s="100"/>
      <c r="IPE240" s="105"/>
      <c r="IPF240" s="105"/>
      <c r="IPG240" s="105"/>
      <c r="IPH240" s="105"/>
      <c r="IPI240" s="106"/>
      <c r="IPJ240" s="107"/>
      <c r="IPK240" s="100"/>
      <c r="IPL240" s="100"/>
      <c r="IPM240" s="100"/>
      <c r="IPN240" s="101"/>
      <c r="IPO240" s="102"/>
      <c r="IPP240" s="100"/>
      <c r="IPQ240" s="103"/>
      <c r="IPR240" s="104"/>
      <c r="IPS240" s="100"/>
      <c r="IPT240" s="105"/>
      <c r="IPU240" s="105"/>
      <c r="IPV240" s="105"/>
      <c r="IPW240" s="105"/>
      <c r="IPX240" s="106"/>
      <c r="IPY240" s="107"/>
      <c r="IPZ240" s="100"/>
      <c r="IQA240" s="100"/>
      <c r="IQB240" s="100"/>
      <c r="IQC240" s="101"/>
      <c r="IQD240" s="102"/>
      <c r="IQE240" s="100"/>
      <c r="IQF240" s="103"/>
      <c r="IQG240" s="104"/>
      <c r="IQH240" s="100"/>
      <c r="IQI240" s="105"/>
      <c r="IQJ240" s="105"/>
      <c r="IQK240" s="105"/>
      <c r="IQL240" s="105"/>
      <c r="IQM240" s="106"/>
      <c r="IQN240" s="107"/>
      <c r="IQO240" s="100"/>
      <c r="IQP240" s="100"/>
      <c r="IQQ240" s="100"/>
      <c r="IQR240" s="101"/>
      <c r="IQS240" s="102"/>
      <c r="IQT240" s="100"/>
      <c r="IQU240" s="103"/>
      <c r="IQV240" s="104"/>
      <c r="IQW240" s="100"/>
      <c r="IQX240" s="105"/>
      <c r="IQY240" s="105"/>
      <c r="IQZ240" s="105"/>
      <c r="IRA240" s="105"/>
      <c r="IRB240" s="106"/>
      <c r="IRC240" s="107"/>
      <c r="IRD240" s="100"/>
      <c r="IRE240" s="100"/>
      <c r="IRF240" s="100"/>
      <c r="IRG240" s="101"/>
      <c r="IRH240" s="102"/>
      <c r="IRI240" s="100"/>
      <c r="IRJ240" s="103"/>
      <c r="IRK240" s="104"/>
      <c r="IRL240" s="100"/>
      <c r="IRM240" s="105"/>
      <c r="IRN240" s="105"/>
      <c r="IRO240" s="105"/>
      <c r="IRP240" s="105"/>
      <c r="IRQ240" s="106"/>
      <c r="IRR240" s="107"/>
      <c r="IRS240" s="100"/>
      <c r="IRT240" s="100"/>
      <c r="IRU240" s="100"/>
      <c r="IRV240" s="101"/>
      <c r="IRW240" s="102"/>
      <c r="IRX240" s="100"/>
      <c r="IRY240" s="103"/>
      <c r="IRZ240" s="104"/>
      <c r="ISA240" s="100"/>
      <c r="ISB240" s="105"/>
      <c r="ISC240" s="105"/>
      <c r="ISD240" s="105"/>
      <c r="ISE240" s="105"/>
      <c r="ISF240" s="106"/>
      <c r="ISG240" s="107"/>
      <c r="ISH240" s="100"/>
      <c r="ISI240" s="100"/>
      <c r="ISJ240" s="100"/>
      <c r="ISK240" s="101"/>
      <c r="ISL240" s="102"/>
      <c r="ISM240" s="100"/>
      <c r="ISN240" s="103"/>
      <c r="ISO240" s="104"/>
      <c r="ISP240" s="100"/>
      <c r="ISQ240" s="105"/>
      <c r="ISR240" s="105"/>
      <c r="ISS240" s="105"/>
      <c r="IST240" s="105"/>
      <c r="ISU240" s="106"/>
      <c r="ISV240" s="107"/>
      <c r="ISW240" s="100"/>
      <c r="ISX240" s="100"/>
      <c r="ISY240" s="100"/>
      <c r="ISZ240" s="101"/>
      <c r="ITA240" s="102"/>
      <c r="ITB240" s="100"/>
      <c r="ITC240" s="103"/>
      <c r="ITD240" s="104"/>
      <c r="ITE240" s="100"/>
      <c r="ITF240" s="105"/>
      <c r="ITG240" s="105"/>
      <c r="ITH240" s="105"/>
      <c r="ITI240" s="105"/>
      <c r="ITJ240" s="106"/>
      <c r="ITK240" s="107"/>
      <c r="ITL240" s="100"/>
      <c r="ITM240" s="100"/>
      <c r="ITN240" s="100"/>
      <c r="ITO240" s="101"/>
      <c r="ITP240" s="102"/>
      <c r="ITQ240" s="100"/>
      <c r="ITR240" s="103"/>
      <c r="ITS240" s="104"/>
      <c r="ITT240" s="100"/>
      <c r="ITU240" s="105"/>
      <c r="ITV240" s="105"/>
      <c r="ITW240" s="105"/>
      <c r="ITX240" s="105"/>
      <c r="ITY240" s="106"/>
      <c r="ITZ240" s="107"/>
      <c r="IUA240" s="100"/>
      <c r="IUB240" s="100"/>
      <c r="IUC240" s="100"/>
      <c r="IUD240" s="101"/>
      <c r="IUE240" s="102"/>
      <c r="IUF240" s="100"/>
      <c r="IUG240" s="103"/>
      <c r="IUH240" s="104"/>
      <c r="IUI240" s="100"/>
      <c r="IUJ240" s="105"/>
      <c r="IUK240" s="105"/>
      <c r="IUL240" s="105"/>
      <c r="IUM240" s="105"/>
      <c r="IUN240" s="106"/>
      <c r="IUO240" s="107"/>
      <c r="IUP240" s="100"/>
      <c r="IUQ240" s="100"/>
      <c r="IUR240" s="100"/>
      <c r="IUS240" s="101"/>
      <c r="IUT240" s="102"/>
      <c r="IUU240" s="100"/>
      <c r="IUV240" s="103"/>
      <c r="IUW240" s="104"/>
      <c r="IUX240" s="100"/>
      <c r="IUY240" s="105"/>
      <c r="IUZ240" s="105"/>
      <c r="IVA240" s="105"/>
      <c r="IVB240" s="105"/>
      <c r="IVC240" s="106"/>
      <c r="IVD240" s="107"/>
      <c r="IVE240" s="100"/>
      <c r="IVF240" s="100"/>
      <c r="IVG240" s="100"/>
      <c r="IVH240" s="101"/>
      <c r="IVI240" s="102"/>
      <c r="IVJ240" s="100"/>
      <c r="IVK240" s="103"/>
      <c r="IVL240" s="104"/>
      <c r="IVM240" s="100"/>
      <c r="IVN240" s="105"/>
      <c r="IVO240" s="105"/>
      <c r="IVP240" s="105"/>
      <c r="IVQ240" s="105"/>
      <c r="IVR240" s="106"/>
      <c r="IVS240" s="107"/>
      <c r="IVT240" s="100"/>
      <c r="IVU240" s="100"/>
      <c r="IVV240" s="100"/>
      <c r="IVW240" s="101"/>
      <c r="IVX240" s="102"/>
      <c r="IVY240" s="100"/>
      <c r="IVZ240" s="103"/>
      <c r="IWA240" s="104"/>
      <c r="IWB240" s="100"/>
      <c r="IWC240" s="105"/>
      <c r="IWD240" s="105"/>
      <c r="IWE240" s="105"/>
      <c r="IWF240" s="105"/>
      <c r="IWG240" s="106"/>
      <c r="IWH240" s="107"/>
      <c r="IWI240" s="100"/>
      <c r="IWJ240" s="100"/>
      <c r="IWK240" s="100"/>
      <c r="IWL240" s="101"/>
      <c r="IWM240" s="102"/>
      <c r="IWN240" s="100"/>
      <c r="IWO240" s="103"/>
      <c r="IWP240" s="104"/>
      <c r="IWQ240" s="100"/>
      <c r="IWR240" s="105"/>
      <c r="IWS240" s="105"/>
      <c r="IWT240" s="105"/>
      <c r="IWU240" s="105"/>
      <c r="IWV240" s="106"/>
      <c r="IWW240" s="107"/>
      <c r="IWX240" s="100"/>
      <c r="IWY240" s="100"/>
      <c r="IWZ240" s="100"/>
      <c r="IXA240" s="101"/>
      <c r="IXB240" s="102"/>
      <c r="IXC240" s="100"/>
      <c r="IXD240" s="103"/>
      <c r="IXE240" s="104"/>
      <c r="IXF240" s="100"/>
      <c r="IXG240" s="105"/>
      <c r="IXH240" s="105"/>
      <c r="IXI240" s="105"/>
      <c r="IXJ240" s="105"/>
      <c r="IXK240" s="106"/>
      <c r="IXL240" s="107"/>
      <c r="IXM240" s="100"/>
      <c r="IXN240" s="100"/>
      <c r="IXO240" s="100"/>
      <c r="IXP240" s="101"/>
      <c r="IXQ240" s="102"/>
      <c r="IXR240" s="100"/>
      <c r="IXS240" s="103"/>
      <c r="IXT240" s="104"/>
      <c r="IXU240" s="100"/>
      <c r="IXV240" s="105"/>
      <c r="IXW240" s="105"/>
      <c r="IXX240" s="105"/>
      <c r="IXY240" s="105"/>
      <c r="IXZ240" s="106"/>
      <c r="IYA240" s="107"/>
      <c r="IYB240" s="100"/>
      <c r="IYC240" s="100"/>
      <c r="IYD240" s="100"/>
      <c r="IYE240" s="101"/>
      <c r="IYF240" s="102"/>
      <c r="IYG240" s="100"/>
      <c r="IYH240" s="103"/>
      <c r="IYI240" s="104"/>
      <c r="IYJ240" s="100"/>
      <c r="IYK240" s="105"/>
      <c r="IYL240" s="105"/>
      <c r="IYM240" s="105"/>
      <c r="IYN240" s="105"/>
      <c r="IYO240" s="106"/>
      <c r="IYP240" s="107"/>
      <c r="IYQ240" s="100"/>
      <c r="IYR240" s="100"/>
      <c r="IYS240" s="100"/>
      <c r="IYT240" s="101"/>
      <c r="IYU240" s="102"/>
      <c r="IYV240" s="100"/>
      <c r="IYW240" s="103"/>
      <c r="IYX240" s="104"/>
      <c r="IYY240" s="100"/>
      <c r="IYZ240" s="105"/>
      <c r="IZA240" s="105"/>
      <c r="IZB240" s="105"/>
      <c r="IZC240" s="105"/>
      <c r="IZD240" s="106"/>
      <c r="IZE240" s="107"/>
      <c r="IZF240" s="100"/>
      <c r="IZG240" s="100"/>
      <c r="IZH240" s="100"/>
      <c r="IZI240" s="101"/>
      <c r="IZJ240" s="102"/>
      <c r="IZK240" s="100"/>
      <c r="IZL240" s="103"/>
      <c r="IZM240" s="104"/>
      <c r="IZN240" s="100"/>
      <c r="IZO240" s="105"/>
      <c r="IZP240" s="105"/>
      <c r="IZQ240" s="105"/>
      <c r="IZR240" s="105"/>
      <c r="IZS240" s="106"/>
      <c r="IZT240" s="107"/>
      <c r="IZU240" s="100"/>
      <c r="IZV240" s="100"/>
      <c r="IZW240" s="100"/>
      <c r="IZX240" s="101"/>
      <c r="IZY240" s="102"/>
      <c r="IZZ240" s="100"/>
      <c r="JAA240" s="103"/>
      <c r="JAB240" s="104"/>
      <c r="JAC240" s="100"/>
      <c r="JAD240" s="105"/>
      <c r="JAE240" s="105"/>
      <c r="JAF240" s="105"/>
      <c r="JAG240" s="105"/>
      <c r="JAH240" s="106"/>
      <c r="JAI240" s="107"/>
      <c r="JAJ240" s="100"/>
      <c r="JAK240" s="100"/>
      <c r="JAL240" s="100"/>
      <c r="JAM240" s="101"/>
      <c r="JAN240" s="102"/>
      <c r="JAO240" s="100"/>
      <c r="JAP240" s="103"/>
      <c r="JAQ240" s="104"/>
      <c r="JAR240" s="100"/>
      <c r="JAS240" s="105"/>
      <c r="JAT240" s="105"/>
      <c r="JAU240" s="105"/>
      <c r="JAV240" s="105"/>
      <c r="JAW240" s="106"/>
      <c r="JAX240" s="107"/>
      <c r="JAY240" s="100"/>
      <c r="JAZ240" s="100"/>
      <c r="JBA240" s="100"/>
      <c r="JBB240" s="101"/>
      <c r="JBC240" s="102"/>
      <c r="JBD240" s="100"/>
      <c r="JBE240" s="103"/>
      <c r="JBF240" s="104"/>
      <c r="JBG240" s="100"/>
      <c r="JBH240" s="105"/>
      <c r="JBI240" s="105"/>
      <c r="JBJ240" s="105"/>
      <c r="JBK240" s="105"/>
      <c r="JBL240" s="106"/>
      <c r="JBM240" s="107"/>
      <c r="JBN240" s="100"/>
      <c r="JBO240" s="100"/>
      <c r="JBP240" s="100"/>
      <c r="JBQ240" s="101"/>
      <c r="JBR240" s="102"/>
      <c r="JBS240" s="100"/>
      <c r="JBT240" s="103"/>
      <c r="JBU240" s="104"/>
      <c r="JBV240" s="100"/>
      <c r="JBW240" s="105"/>
      <c r="JBX240" s="105"/>
      <c r="JBY240" s="105"/>
      <c r="JBZ240" s="105"/>
      <c r="JCA240" s="106"/>
      <c r="JCB240" s="107"/>
      <c r="JCC240" s="100"/>
      <c r="JCD240" s="100"/>
      <c r="JCE240" s="100"/>
      <c r="JCF240" s="101"/>
      <c r="JCG240" s="102"/>
      <c r="JCH240" s="100"/>
      <c r="JCI240" s="103"/>
      <c r="JCJ240" s="104"/>
      <c r="JCK240" s="100"/>
      <c r="JCL240" s="105"/>
      <c r="JCM240" s="105"/>
      <c r="JCN240" s="105"/>
      <c r="JCO240" s="105"/>
      <c r="JCP240" s="106"/>
      <c r="JCQ240" s="107"/>
      <c r="JCR240" s="100"/>
      <c r="JCS240" s="100"/>
      <c r="JCT240" s="100"/>
      <c r="JCU240" s="101"/>
      <c r="JCV240" s="102"/>
      <c r="JCW240" s="100"/>
      <c r="JCX240" s="103"/>
      <c r="JCY240" s="104"/>
      <c r="JCZ240" s="100"/>
      <c r="JDA240" s="105"/>
      <c r="JDB240" s="105"/>
      <c r="JDC240" s="105"/>
      <c r="JDD240" s="105"/>
      <c r="JDE240" s="106"/>
      <c r="JDF240" s="107"/>
      <c r="JDG240" s="100"/>
      <c r="JDH240" s="100"/>
      <c r="JDI240" s="100"/>
      <c r="JDJ240" s="101"/>
      <c r="JDK240" s="102"/>
      <c r="JDL240" s="100"/>
      <c r="JDM240" s="103"/>
      <c r="JDN240" s="104"/>
      <c r="JDO240" s="100"/>
      <c r="JDP240" s="105"/>
      <c r="JDQ240" s="105"/>
      <c r="JDR240" s="105"/>
      <c r="JDS240" s="105"/>
      <c r="JDT240" s="106"/>
      <c r="JDU240" s="107"/>
      <c r="JDV240" s="100"/>
      <c r="JDW240" s="100"/>
      <c r="JDX240" s="100"/>
      <c r="JDY240" s="101"/>
      <c r="JDZ240" s="102"/>
      <c r="JEA240" s="100"/>
      <c r="JEB240" s="103"/>
      <c r="JEC240" s="104"/>
      <c r="JED240" s="100"/>
      <c r="JEE240" s="105"/>
      <c r="JEF240" s="105"/>
      <c r="JEG240" s="105"/>
      <c r="JEH240" s="105"/>
      <c r="JEI240" s="106"/>
      <c r="JEJ240" s="107"/>
      <c r="JEK240" s="100"/>
      <c r="JEL240" s="100"/>
      <c r="JEM240" s="100"/>
      <c r="JEN240" s="101"/>
      <c r="JEO240" s="102"/>
      <c r="JEP240" s="100"/>
      <c r="JEQ240" s="103"/>
      <c r="JER240" s="104"/>
      <c r="JES240" s="100"/>
      <c r="JET240" s="105"/>
      <c r="JEU240" s="105"/>
      <c r="JEV240" s="105"/>
      <c r="JEW240" s="105"/>
      <c r="JEX240" s="106"/>
      <c r="JEY240" s="107"/>
      <c r="JEZ240" s="100"/>
      <c r="JFA240" s="100"/>
      <c r="JFB240" s="100"/>
      <c r="JFC240" s="101"/>
      <c r="JFD240" s="102"/>
      <c r="JFE240" s="100"/>
      <c r="JFF240" s="103"/>
      <c r="JFG240" s="104"/>
      <c r="JFH240" s="100"/>
      <c r="JFI240" s="105"/>
      <c r="JFJ240" s="105"/>
      <c r="JFK240" s="105"/>
      <c r="JFL240" s="105"/>
      <c r="JFM240" s="106"/>
      <c r="JFN240" s="107"/>
      <c r="JFO240" s="100"/>
      <c r="JFP240" s="100"/>
      <c r="JFQ240" s="100"/>
      <c r="JFR240" s="101"/>
      <c r="JFS240" s="102"/>
      <c r="JFT240" s="100"/>
      <c r="JFU240" s="103"/>
      <c r="JFV240" s="104"/>
      <c r="JFW240" s="100"/>
      <c r="JFX240" s="105"/>
      <c r="JFY240" s="105"/>
      <c r="JFZ240" s="105"/>
      <c r="JGA240" s="105"/>
      <c r="JGB240" s="106"/>
      <c r="JGC240" s="107"/>
      <c r="JGD240" s="100"/>
      <c r="JGE240" s="100"/>
      <c r="JGF240" s="100"/>
      <c r="JGG240" s="101"/>
      <c r="JGH240" s="102"/>
      <c r="JGI240" s="100"/>
      <c r="JGJ240" s="103"/>
      <c r="JGK240" s="104"/>
      <c r="JGL240" s="100"/>
      <c r="JGM240" s="105"/>
      <c r="JGN240" s="105"/>
      <c r="JGO240" s="105"/>
      <c r="JGP240" s="105"/>
      <c r="JGQ240" s="106"/>
      <c r="JGR240" s="107"/>
      <c r="JGS240" s="100"/>
      <c r="JGT240" s="100"/>
      <c r="JGU240" s="100"/>
      <c r="JGV240" s="101"/>
      <c r="JGW240" s="102"/>
      <c r="JGX240" s="100"/>
      <c r="JGY240" s="103"/>
      <c r="JGZ240" s="104"/>
      <c r="JHA240" s="100"/>
      <c r="JHB240" s="105"/>
      <c r="JHC240" s="105"/>
      <c r="JHD240" s="105"/>
      <c r="JHE240" s="105"/>
      <c r="JHF240" s="106"/>
      <c r="JHG240" s="107"/>
      <c r="JHH240" s="100"/>
      <c r="JHI240" s="100"/>
      <c r="JHJ240" s="100"/>
      <c r="JHK240" s="101"/>
      <c r="JHL240" s="102"/>
      <c r="JHM240" s="100"/>
      <c r="JHN240" s="103"/>
      <c r="JHO240" s="104"/>
      <c r="JHP240" s="100"/>
      <c r="JHQ240" s="105"/>
      <c r="JHR240" s="105"/>
      <c r="JHS240" s="105"/>
      <c r="JHT240" s="105"/>
      <c r="JHU240" s="106"/>
      <c r="JHV240" s="107"/>
      <c r="JHW240" s="100"/>
      <c r="JHX240" s="100"/>
      <c r="JHY240" s="100"/>
      <c r="JHZ240" s="101"/>
      <c r="JIA240" s="102"/>
      <c r="JIB240" s="100"/>
      <c r="JIC240" s="103"/>
      <c r="JID240" s="104"/>
      <c r="JIE240" s="100"/>
      <c r="JIF240" s="105"/>
      <c r="JIG240" s="105"/>
      <c r="JIH240" s="105"/>
      <c r="JII240" s="105"/>
      <c r="JIJ240" s="106"/>
      <c r="JIK240" s="107"/>
      <c r="JIL240" s="100"/>
      <c r="JIM240" s="100"/>
      <c r="JIN240" s="100"/>
      <c r="JIO240" s="101"/>
      <c r="JIP240" s="102"/>
      <c r="JIQ240" s="100"/>
      <c r="JIR240" s="103"/>
      <c r="JIS240" s="104"/>
      <c r="JIT240" s="100"/>
      <c r="JIU240" s="105"/>
      <c r="JIV240" s="105"/>
      <c r="JIW240" s="105"/>
      <c r="JIX240" s="105"/>
      <c r="JIY240" s="106"/>
      <c r="JIZ240" s="107"/>
      <c r="JJA240" s="100"/>
      <c r="JJB240" s="100"/>
      <c r="JJC240" s="100"/>
      <c r="JJD240" s="101"/>
      <c r="JJE240" s="102"/>
      <c r="JJF240" s="100"/>
      <c r="JJG240" s="103"/>
      <c r="JJH240" s="104"/>
      <c r="JJI240" s="100"/>
      <c r="JJJ240" s="105"/>
      <c r="JJK240" s="105"/>
      <c r="JJL240" s="105"/>
      <c r="JJM240" s="105"/>
      <c r="JJN240" s="106"/>
      <c r="JJO240" s="107"/>
      <c r="JJP240" s="100"/>
      <c r="JJQ240" s="100"/>
      <c r="JJR240" s="100"/>
      <c r="JJS240" s="101"/>
      <c r="JJT240" s="102"/>
      <c r="JJU240" s="100"/>
      <c r="JJV240" s="103"/>
      <c r="JJW240" s="104"/>
      <c r="JJX240" s="100"/>
      <c r="JJY240" s="105"/>
      <c r="JJZ240" s="105"/>
      <c r="JKA240" s="105"/>
      <c r="JKB240" s="105"/>
      <c r="JKC240" s="106"/>
      <c r="JKD240" s="107"/>
      <c r="JKE240" s="100"/>
      <c r="JKF240" s="100"/>
      <c r="JKG240" s="100"/>
      <c r="JKH240" s="101"/>
      <c r="JKI240" s="102"/>
      <c r="JKJ240" s="100"/>
      <c r="JKK240" s="103"/>
      <c r="JKL240" s="104"/>
      <c r="JKM240" s="100"/>
      <c r="JKN240" s="105"/>
      <c r="JKO240" s="105"/>
      <c r="JKP240" s="105"/>
      <c r="JKQ240" s="105"/>
      <c r="JKR240" s="106"/>
      <c r="JKS240" s="107"/>
      <c r="JKT240" s="100"/>
      <c r="JKU240" s="100"/>
      <c r="JKV240" s="100"/>
      <c r="JKW240" s="101"/>
      <c r="JKX240" s="102"/>
      <c r="JKY240" s="100"/>
      <c r="JKZ240" s="103"/>
      <c r="JLA240" s="104"/>
      <c r="JLB240" s="100"/>
      <c r="JLC240" s="105"/>
      <c r="JLD240" s="105"/>
      <c r="JLE240" s="105"/>
      <c r="JLF240" s="105"/>
      <c r="JLG240" s="106"/>
      <c r="JLH240" s="107"/>
      <c r="JLI240" s="100"/>
      <c r="JLJ240" s="100"/>
      <c r="JLK240" s="100"/>
      <c r="JLL240" s="101"/>
      <c r="JLM240" s="102"/>
      <c r="JLN240" s="100"/>
      <c r="JLO240" s="103"/>
      <c r="JLP240" s="104"/>
      <c r="JLQ240" s="100"/>
      <c r="JLR240" s="105"/>
      <c r="JLS240" s="105"/>
      <c r="JLT240" s="105"/>
      <c r="JLU240" s="105"/>
      <c r="JLV240" s="106"/>
      <c r="JLW240" s="107"/>
      <c r="JLX240" s="100"/>
      <c r="JLY240" s="100"/>
      <c r="JLZ240" s="100"/>
      <c r="JMA240" s="101"/>
      <c r="JMB240" s="102"/>
      <c r="JMC240" s="100"/>
      <c r="JMD240" s="103"/>
      <c r="JME240" s="104"/>
      <c r="JMF240" s="100"/>
      <c r="JMG240" s="105"/>
      <c r="JMH240" s="105"/>
      <c r="JMI240" s="105"/>
      <c r="JMJ240" s="105"/>
      <c r="JMK240" s="106"/>
      <c r="JML240" s="107"/>
      <c r="JMM240" s="100"/>
      <c r="JMN240" s="100"/>
      <c r="JMO240" s="100"/>
      <c r="JMP240" s="101"/>
      <c r="JMQ240" s="102"/>
      <c r="JMR240" s="100"/>
      <c r="JMS240" s="103"/>
      <c r="JMT240" s="104"/>
      <c r="JMU240" s="100"/>
      <c r="JMV240" s="105"/>
      <c r="JMW240" s="105"/>
      <c r="JMX240" s="105"/>
      <c r="JMY240" s="105"/>
      <c r="JMZ240" s="106"/>
      <c r="JNA240" s="107"/>
      <c r="JNB240" s="100"/>
      <c r="JNC240" s="100"/>
      <c r="JND240" s="100"/>
      <c r="JNE240" s="101"/>
      <c r="JNF240" s="102"/>
      <c r="JNG240" s="100"/>
      <c r="JNH240" s="103"/>
      <c r="JNI240" s="104"/>
      <c r="JNJ240" s="100"/>
      <c r="JNK240" s="105"/>
      <c r="JNL240" s="105"/>
      <c r="JNM240" s="105"/>
      <c r="JNN240" s="105"/>
      <c r="JNO240" s="106"/>
      <c r="JNP240" s="107"/>
      <c r="JNQ240" s="100"/>
      <c r="JNR240" s="100"/>
      <c r="JNS240" s="100"/>
      <c r="JNT240" s="101"/>
      <c r="JNU240" s="102"/>
      <c r="JNV240" s="100"/>
      <c r="JNW240" s="103"/>
      <c r="JNX240" s="104"/>
      <c r="JNY240" s="100"/>
      <c r="JNZ240" s="105"/>
      <c r="JOA240" s="105"/>
      <c r="JOB240" s="105"/>
      <c r="JOC240" s="105"/>
      <c r="JOD240" s="106"/>
      <c r="JOE240" s="107"/>
      <c r="JOF240" s="100"/>
      <c r="JOG240" s="100"/>
      <c r="JOH240" s="100"/>
      <c r="JOI240" s="101"/>
      <c r="JOJ240" s="102"/>
      <c r="JOK240" s="100"/>
      <c r="JOL240" s="103"/>
      <c r="JOM240" s="104"/>
      <c r="JON240" s="100"/>
      <c r="JOO240" s="105"/>
      <c r="JOP240" s="105"/>
      <c r="JOQ240" s="105"/>
      <c r="JOR240" s="105"/>
      <c r="JOS240" s="106"/>
      <c r="JOT240" s="107"/>
      <c r="JOU240" s="100"/>
      <c r="JOV240" s="100"/>
      <c r="JOW240" s="100"/>
      <c r="JOX240" s="101"/>
      <c r="JOY240" s="102"/>
      <c r="JOZ240" s="100"/>
      <c r="JPA240" s="103"/>
      <c r="JPB240" s="104"/>
      <c r="JPC240" s="100"/>
      <c r="JPD240" s="105"/>
      <c r="JPE240" s="105"/>
      <c r="JPF240" s="105"/>
      <c r="JPG240" s="105"/>
      <c r="JPH240" s="106"/>
      <c r="JPI240" s="107"/>
      <c r="JPJ240" s="100"/>
      <c r="JPK240" s="100"/>
      <c r="JPL240" s="100"/>
      <c r="JPM240" s="101"/>
      <c r="JPN240" s="102"/>
      <c r="JPO240" s="100"/>
      <c r="JPP240" s="103"/>
      <c r="JPQ240" s="104"/>
      <c r="JPR240" s="100"/>
      <c r="JPS240" s="105"/>
      <c r="JPT240" s="105"/>
      <c r="JPU240" s="105"/>
      <c r="JPV240" s="105"/>
      <c r="JPW240" s="106"/>
      <c r="JPX240" s="107"/>
      <c r="JPY240" s="100"/>
      <c r="JPZ240" s="100"/>
      <c r="JQA240" s="100"/>
      <c r="JQB240" s="101"/>
      <c r="JQC240" s="102"/>
      <c r="JQD240" s="100"/>
      <c r="JQE240" s="103"/>
      <c r="JQF240" s="104"/>
      <c r="JQG240" s="100"/>
      <c r="JQH240" s="105"/>
      <c r="JQI240" s="105"/>
      <c r="JQJ240" s="105"/>
      <c r="JQK240" s="105"/>
      <c r="JQL240" s="106"/>
      <c r="JQM240" s="107"/>
      <c r="JQN240" s="100"/>
      <c r="JQO240" s="100"/>
      <c r="JQP240" s="100"/>
      <c r="JQQ240" s="101"/>
      <c r="JQR240" s="102"/>
      <c r="JQS240" s="100"/>
      <c r="JQT240" s="103"/>
      <c r="JQU240" s="104"/>
      <c r="JQV240" s="100"/>
      <c r="JQW240" s="105"/>
      <c r="JQX240" s="105"/>
      <c r="JQY240" s="105"/>
      <c r="JQZ240" s="105"/>
      <c r="JRA240" s="106"/>
      <c r="JRB240" s="107"/>
      <c r="JRC240" s="100"/>
      <c r="JRD240" s="100"/>
      <c r="JRE240" s="100"/>
      <c r="JRF240" s="101"/>
      <c r="JRG240" s="102"/>
      <c r="JRH240" s="100"/>
      <c r="JRI240" s="103"/>
      <c r="JRJ240" s="104"/>
      <c r="JRK240" s="100"/>
      <c r="JRL240" s="105"/>
      <c r="JRM240" s="105"/>
      <c r="JRN240" s="105"/>
      <c r="JRO240" s="105"/>
      <c r="JRP240" s="106"/>
      <c r="JRQ240" s="107"/>
      <c r="JRR240" s="100"/>
      <c r="JRS240" s="100"/>
      <c r="JRT240" s="100"/>
      <c r="JRU240" s="101"/>
      <c r="JRV240" s="102"/>
      <c r="JRW240" s="100"/>
      <c r="JRX240" s="103"/>
      <c r="JRY240" s="104"/>
      <c r="JRZ240" s="100"/>
      <c r="JSA240" s="105"/>
      <c r="JSB240" s="105"/>
      <c r="JSC240" s="105"/>
      <c r="JSD240" s="105"/>
      <c r="JSE240" s="106"/>
      <c r="JSF240" s="107"/>
      <c r="JSG240" s="100"/>
      <c r="JSH240" s="100"/>
      <c r="JSI240" s="100"/>
      <c r="JSJ240" s="101"/>
      <c r="JSK240" s="102"/>
      <c r="JSL240" s="100"/>
      <c r="JSM240" s="103"/>
      <c r="JSN240" s="104"/>
      <c r="JSO240" s="100"/>
      <c r="JSP240" s="105"/>
      <c r="JSQ240" s="105"/>
      <c r="JSR240" s="105"/>
      <c r="JSS240" s="105"/>
      <c r="JST240" s="106"/>
      <c r="JSU240" s="107"/>
      <c r="JSV240" s="100"/>
      <c r="JSW240" s="100"/>
      <c r="JSX240" s="100"/>
      <c r="JSY240" s="101"/>
      <c r="JSZ240" s="102"/>
      <c r="JTA240" s="100"/>
      <c r="JTB240" s="103"/>
      <c r="JTC240" s="104"/>
      <c r="JTD240" s="100"/>
      <c r="JTE240" s="105"/>
      <c r="JTF240" s="105"/>
      <c r="JTG240" s="105"/>
      <c r="JTH240" s="105"/>
      <c r="JTI240" s="106"/>
      <c r="JTJ240" s="107"/>
      <c r="JTK240" s="100"/>
      <c r="JTL240" s="100"/>
      <c r="JTM240" s="100"/>
      <c r="JTN240" s="101"/>
      <c r="JTO240" s="102"/>
      <c r="JTP240" s="100"/>
      <c r="JTQ240" s="103"/>
      <c r="JTR240" s="104"/>
      <c r="JTS240" s="100"/>
      <c r="JTT240" s="105"/>
      <c r="JTU240" s="105"/>
      <c r="JTV240" s="105"/>
      <c r="JTW240" s="105"/>
      <c r="JTX240" s="106"/>
      <c r="JTY240" s="107"/>
      <c r="JTZ240" s="100"/>
      <c r="JUA240" s="100"/>
      <c r="JUB240" s="100"/>
      <c r="JUC240" s="101"/>
      <c r="JUD240" s="102"/>
      <c r="JUE240" s="100"/>
      <c r="JUF240" s="103"/>
      <c r="JUG240" s="104"/>
      <c r="JUH240" s="100"/>
      <c r="JUI240" s="105"/>
      <c r="JUJ240" s="105"/>
      <c r="JUK240" s="105"/>
      <c r="JUL240" s="105"/>
      <c r="JUM240" s="106"/>
      <c r="JUN240" s="107"/>
      <c r="JUO240" s="100"/>
      <c r="JUP240" s="100"/>
      <c r="JUQ240" s="100"/>
      <c r="JUR240" s="101"/>
      <c r="JUS240" s="102"/>
      <c r="JUT240" s="100"/>
      <c r="JUU240" s="103"/>
      <c r="JUV240" s="104"/>
      <c r="JUW240" s="100"/>
      <c r="JUX240" s="105"/>
      <c r="JUY240" s="105"/>
      <c r="JUZ240" s="105"/>
      <c r="JVA240" s="105"/>
      <c r="JVB240" s="106"/>
      <c r="JVC240" s="107"/>
      <c r="JVD240" s="100"/>
      <c r="JVE240" s="100"/>
      <c r="JVF240" s="100"/>
      <c r="JVG240" s="101"/>
      <c r="JVH240" s="102"/>
      <c r="JVI240" s="100"/>
      <c r="JVJ240" s="103"/>
      <c r="JVK240" s="104"/>
      <c r="JVL240" s="100"/>
      <c r="JVM240" s="105"/>
      <c r="JVN240" s="105"/>
      <c r="JVO240" s="105"/>
      <c r="JVP240" s="105"/>
      <c r="JVQ240" s="106"/>
      <c r="JVR240" s="107"/>
      <c r="JVS240" s="100"/>
      <c r="JVT240" s="100"/>
      <c r="JVU240" s="100"/>
      <c r="JVV240" s="101"/>
      <c r="JVW240" s="102"/>
      <c r="JVX240" s="100"/>
      <c r="JVY240" s="103"/>
      <c r="JVZ240" s="104"/>
      <c r="JWA240" s="100"/>
      <c r="JWB240" s="105"/>
      <c r="JWC240" s="105"/>
      <c r="JWD240" s="105"/>
      <c r="JWE240" s="105"/>
      <c r="JWF240" s="106"/>
      <c r="JWG240" s="107"/>
      <c r="JWH240" s="100"/>
      <c r="JWI240" s="100"/>
      <c r="JWJ240" s="100"/>
      <c r="JWK240" s="101"/>
      <c r="JWL240" s="102"/>
      <c r="JWM240" s="100"/>
      <c r="JWN240" s="103"/>
      <c r="JWO240" s="104"/>
      <c r="JWP240" s="100"/>
      <c r="JWQ240" s="105"/>
      <c r="JWR240" s="105"/>
      <c r="JWS240" s="105"/>
      <c r="JWT240" s="105"/>
      <c r="JWU240" s="106"/>
      <c r="JWV240" s="107"/>
      <c r="JWW240" s="100"/>
      <c r="JWX240" s="100"/>
      <c r="JWY240" s="100"/>
      <c r="JWZ240" s="101"/>
      <c r="JXA240" s="102"/>
      <c r="JXB240" s="100"/>
      <c r="JXC240" s="103"/>
      <c r="JXD240" s="104"/>
      <c r="JXE240" s="100"/>
      <c r="JXF240" s="105"/>
      <c r="JXG240" s="105"/>
      <c r="JXH240" s="105"/>
      <c r="JXI240" s="105"/>
      <c r="JXJ240" s="106"/>
      <c r="JXK240" s="107"/>
      <c r="JXL240" s="100"/>
      <c r="JXM240" s="100"/>
      <c r="JXN240" s="100"/>
      <c r="JXO240" s="101"/>
      <c r="JXP240" s="102"/>
      <c r="JXQ240" s="100"/>
      <c r="JXR240" s="103"/>
      <c r="JXS240" s="104"/>
      <c r="JXT240" s="100"/>
      <c r="JXU240" s="105"/>
      <c r="JXV240" s="105"/>
      <c r="JXW240" s="105"/>
      <c r="JXX240" s="105"/>
      <c r="JXY240" s="106"/>
      <c r="JXZ240" s="107"/>
      <c r="JYA240" s="100"/>
      <c r="JYB240" s="100"/>
      <c r="JYC240" s="100"/>
      <c r="JYD240" s="101"/>
      <c r="JYE240" s="102"/>
      <c r="JYF240" s="100"/>
      <c r="JYG240" s="103"/>
      <c r="JYH240" s="104"/>
      <c r="JYI240" s="100"/>
      <c r="JYJ240" s="105"/>
      <c r="JYK240" s="105"/>
      <c r="JYL240" s="105"/>
      <c r="JYM240" s="105"/>
      <c r="JYN240" s="106"/>
      <c r="JYO240" s="107"/>
      <c r="JYP240" s="100"/>
      <c r="JYQ240" s="100"/>
      <c r="JYR240" s="100"/>
      <c r="JYS240" s="101"/>
      <c r="JYT240" s="102"/>
      <c r="JYU240" s="100"/>
      <c r="JYV240" s="103"/>
      <c r="JYW240" s="104"/>
      <c r="JYX240" s="100"/>
      <c r="JYY240" s="105"/>
      <c r="JYZ240" s="105"/>
      <c r="JZA240" s="105"/>
      <c r="JZB240" s="105"/>
      <c r="JZC240" s="106"/>
      <c r="JZD240" s="107"/>
      <c r="JZE240" s="100"/>
      <c r="JZF240" s="100"/>
      <c r="JZG240" s="100"/>
      <c r="JZH240" s="101"/>
      <c r="JZI240" s="102"/>
      <c r="JZJ240" s="100"/>
      <c r="JZK240" s="103"/>
      <c r="JZL240" s="104"/>
      <c r="JZM240" s="100"/>
      <c r="JZN240" s="105"/>
      <c r="JZO240" s="105"/>
      <c r="JZP240" s="105"/>
      <c r="JZQ240" s="105"/>
      <c r="JZR240" s="106"/>
      <c r="JZS240" s="107"/>
      <c r="JZT240" s="100"/>
      <c r="JZU240" s="100"/>
      <c r="JZV240" s="100"/>
      <c r="JZW240" s="101"/>
      <c r="JZX240" s="102"/>
      <c r="JZY240" s="100"/>
      <c r="JZZ240" s="103"/>
      <c r="KAA240" s="104"/>
      <c r="KAB240" s="100"/>
      <c r="KAC240" s="105"/>
      <c r="KAD240" s="105"/>
      <c r="KAE240" s="105"/>
      <c r="KAF240" s="105"/>
      <c r="KAG240" s="106"/>
      <c r="KAH240" s="107"/>
      <c r="KAI240" s="100"/>
      <c r="KAJ240" s="100"/>
      <c r="KAK240" s="100"/>
      <c r="KAL240" s="101"/>
      <c r="KAM240" s="102"/>
      <c r="KAN240" s="100"/>
      <c r="KAO240" s="103"/>
      <c r="KAP240" s="104"/>
      <c r="KAQ240" s="100"/>
      <c r="KAR240" s="105"/>
      <c r="KAS240" s="105"/>
      <c r="KAT240" s="105"/>
      <c r="KAU240" s="105"/>
      <c r="KAV240" s="106"/>
      <c r="KAW240" s="107"/>
      <c r="KAX240" s="100"/>
      <c r="KAY240" s="100"/>
      <c r="KAZ240" s="100"/>
      <c r="KBA240" s="101"/>
      <c r="KBB240" s="102"/>
      <c r="KBC240" s="100"/>
      <c r="KBD240" s="103"/>
      <c r="KBE240" s="104"/>
      <c r="KBF240" s="100"/>
      <c r="KBG240" s="105"/>
      <c r="KBH240" s="105"/>
      <c r="KBI240" s="105"/>
      <c r="KBJ240" s="105"/>
      <c r="KBK240" s="106"/>
      <c r="KBL240" s="107"/>
      <c r="KBM240" s="100"/>
      <c r="KBN240" s="100"/>
      <c r="KBO240" s="100"/>
      <c r="KBP240" s="101"/>
      <c r="KBQ240" s="102"/>
      <c r="KBR240" s="100"/>
      <c r="KBS240" s="103"/>
      <c r="KBT240" s="104"/>
      <c r="KBU240" s="100"/>
      <c r="KBV240" s="105"/>
      <c r="KBW240" s="105"/>
      <c r="KBX240" s="105"/>
      <c r="KBY240" s="105"/>
      <c r="KBZ240" s="106"/>
      <c r="KCA240" s="107"/>
      <c r="KCB240" s="100"/>
      <c r="KCC240" s="100"/>
      <c r="KCD240" s="100"/>
      <c r="KCE240" s="101"/>
      <c r="KCF240" s="102"/>
      <c r="KCG240" s="100"/>
      <c r="KCH240" s="103"/>
      <c r="KCI240" s="104"/>
      <c r="KCJ240" s="100"/>
      <c r="KCK240" s="105"/>
      <c r="KCL240" s="105"/>
      <c r="KCM240" s="105"/>
      <c r="KCN240" s="105"/>
      <c r="KCO240" s="106"/>
      <c r="KCP240" s="107"/>
      <c r="KCQ240" s="100"/>
      <c r="KCR240" s="100"/>
      <c r="KCS240" s="100"/>
      <c r="KCT240" s="101"/>
      <c r="KCU240" s="102"/>
      <c r="KCV240" s="100"/>
      <c r="KCW240" s="103"/>
      <c r="KCX240" s="104"/>
      <c r="KCY240" s="100"/>
      <c r="KCZ240" s="105"/>
      <c r="KDA240" s="105"/>
      <c r="KDB240" s="105"/>
      <c r="KDC240" s="105"/>
      <c r="KDD240" s="106"/>
      <c r="KDE240" s="107"/>
      <c r="KDF240" s="100"/>
      <c r="KDG240" s="100"/>
      <c r="KDH240" s="100"/>
      <c r="KDI240" s="101"/>
      <c r="KDJ240" s="102"/>
      <c r="KDK240" s="100"/>
      <c r="KDL240" s="103"/>
      <c r="KDM240" s="104"/>
      <c r="KDN240" s="100"/>
      <c r="KDO240" s="105"/>
      <c r="KDP240" s="105"/>
      <c r="KDQ240" s="105"/>
      <c r="KDR240" s="105"/>
      <c r="KDS240" s="106"/>
      <c r="KDT240" s="107"/>
      <c r="KDU240" s="100"/>
      <c r="KDV240" s="100"/>
      <c r="KDW240" s="100"/>
      <c r="KDX240" s="101"/>
      <c r="KDY240" s="102"/>
      <c r="KDZ240" s="100"/>
      <c r="KEA240" s="103"/>
      <c r="KEB240" s="104"/>
      <c r="KEC240" s="100"/>
      <c r="KED240" s="105"/>
      <c r="KEE240" s="105"/>
      <c r="KEF240" s="105"/>
      <c r="KEG240" s="105"/>
      <c r="KEH240" s="106"/>
      <c r="KEI240" s="107"/>
      <c r="KEJ240" s="100"/>
      <c r="KEK240" s="100"/>
      <c r="KEL240" s="100"/>
      <c r="KEM240" s="101"/>
      <c r="KEN240" s="102"/>
      <c r="KEO240" s="100"/>
      <c r="KEP240" s="103"/>
      <c r="KEQ240" s="104"/>
      <c r="KER240" s="100"/>
      <c r="KES240" s="105"/>
      <c r="KET240" s="105"/>
      <c r="KEU240" s="105"/>
      <c r="KEV240" s="105"/>
      <c r="KEW240" s="106"/>
      <c r="KEX240" s="107"/>
      <c r="KEY240" s="100"/>
      <c r="KEZ240" s="100"/>
      <c r="KFA240" s="100"/>
      <c r="KFB240" s="101"/>
      <c r="KFC240" s="102"/>
      <c r="KFD240" s="100"/>
      <c r="KFE240" s="103"/>
      <c r="KFF240" s="104"/>
      <c r="KFG240" s="100"/>
      <c r="KFH240" s="105"/>
      <c r="KFI240" s="105"/>
      <c r="KFJ240" s="105"/>
      <c r="KFK240" s="105"/>
      <c r="KFL240" s="106"/>
      <c r="KFM240" s="107"/>
      <c r="KFN240" s="100"/>
      <c r="KFO240" s="100"/>
      <c r="KFP240" s="100"/>
      <c r="KFQ240" s="101"/>
      <c r="KFR240" s="102"/>
      <c r="KFS240" s="100"/>
      <c r="KFT240" s="103"/>
      <c r="KFU240" s="104"/>
      <c r="KFV240" s="100"/>
      <c r="KFW240" s="105"/>
      <c r="KFX240" s="105"/>
      <c r="KFY240" s="105"/>
      <c r="KFZ240" s="105"/>
      <c r="KGA240" s="106"/>
      <c r="KGB240" s="107"/>
      <c r="KGC240" s="100"/>
      <c r="KGD240" s="100"/>
      <c r="KGE240" s="100"/>
      <c r="KGF240" s="101"/>
      <c r="KGG240" s="102"/>
      <c r="KGH240" s="100"/>
      <c r="KGI240" s="103"/>
      <c r="KGJ240" s="104"/>
      <c r="KGK240" s="100"/>
      <c r="KGL240" s="105"/>
      <c r="KGM240" s="105"/>
      <c r="KGN240" s="105"/>
      <c r="KGO240" s="105"/>
      <c r="KGP240" s="106"/>
      <c r="KGQ240" s="107"/>
      <c r="KGR240" s="100"/>
      <c r="KGS240" s="100"/>
      <c r="KGT240" s="100"/>
      <c r="KGU240" s="101"/>
      <c r="KGV240" s="102"/>
      <c r="KGW240" s="100"/>
      <c r="KGX240" s="103"/>
      <c r="KGY240" s="104"/>
      <c r="KGZ240" s="100"/>
      <c r="KHA240" s="105"/>
      <c r="KHB240" s="105"/>
      <c r="KHC240" s="105"/>
      <c r="KHD240" s="105"/>
      <c r="KHE240" s="106"/>
      <c r="KHF240" s="107"/>
      <c r="KHG240" s="100"/>
      <c r="KHH240" s="100"/>
      <c r="KHI240" s="100"/>
      <c r="KHJ240" s="101"/>
      <c r="KHK240" s="102"/>
      <c r="KHL240" s="100"/>
      <c r="KHM240" s="103"/>
      <c r="KHN240" s="104"/>
      <c r="KHO240" s="100"/>
      <c r="KHP240" s="105"/>
      <c r="KHQ240" s="105"/>
      <c r="KHR240" s="105"/>
      <c r="KHS240" s="105"/>
      <c r="KHT240" s="106"/>
      <c r="KHU240" s="107"/>
      <c r="KHV240" s="100"/>
      <c r="KHW240" s="100"/>
      <c r="KHX240" s="100"/>
      <c r="KHY240" s="101"/>
      <c r="KHZ240" s="102"/>
      <c r="KIA240" s="100"/>
      <c r="KIB240" s="103"/>
      <c r="KIC240" s="104"/>
      <c r="KID240" s="100"/>
      <c r="KIE240" s="105"/>
      <c r="KIF240" s="105"/>
      <c r="KIG240" s="105"/>
      <c r="KIH240" s="105"/>
      <c r="KII240" s="106"/>
      <c r="KIJ240" s="107"/>
      <c r="KIK240" s="100"/>
      <c r="KIL240" s="100"/>
      <c r="KIM240" s="100"/>
      <c r="KIN240" s="101"/>
      <c r="KIO240" s="102"/>
      <c r="KIP240" s="100"/>
      <c r="KIQ240" s="103"/>
      <c r="KIR240" s="104"/>
      <c r="KIS240" s="100"/>
      <c r="KIT240" s="105"/>
      <c r="KIU240" s="105"/>
      <c r="KIV240" s="105"/>
      <c r="KIW240" s="105"/>
      <c r="KIX240" s="106"/>
      <c r="KIY240" s="107"/>
      <c r="KIZ240" s="100"/>
      <c r="KJA240" s="100"/>
      <c r="KJB240" s="100"/>
      <c r="KJC240" s="101"/>
      <c r="KJD240" s="102"/>
      <c r="KJE240" s="100"/>
      <c r="KJF240" s="103"/>
      <c r="KJG240" s="104"/>
      <c r="KJH240" s="100"/>
      <c r="KJI240" s="105"/>
      <c r="KJJ240" s="105"/>
      <c r="KJK240" s="105"/>
      <c r="KJL240" s="105"/>
      <c r="KJM240" s="106"/>
      <c r="KJN240" s="107"/>
      <c r="KJO240" s="100"/>
      <c r="KJP240" s="100"/>
      <c r="KJQ240" s="100"/>
      <c r="KJR240" s="101"/>
      <c r="KJS240" s="102"/>
      <c r="KJT240" s="100"/>
      <c r="KJU240" s="103"/>
      <c r="KJV240" s="104"/>
      <c r="KJW240" s="100"/>
      <c r="KJX240" s="105"/>
      <c r="KJY240" s="105"/>
      <c r="KJZ240" s="105"/>
      <c r="KKA240" s="105"/>
      <c r="KKB240" s="106"/>
      <c r="KKC240" s="107"/>
      <c r="KKD240" s="100"/>
      <c r="KKE240" s="100"/>
      <c r="KKF240" s="100"/>
      <c r="KKG240" s="101"/>
      <c r="KKH240" s="102"/>
      <c r="KKI240" s="100"/>
      <c r="KKJ240" s="103"/>
      <c r="KKK240" s="104"/>
      <c r="KKL240" s="100"/>
      <c r="KKM240" s="105"/>
      <c r="KKN240" s="105"/>
      <c r="KKO240" s="105"/>
      <c r="KKP240" s="105"/>
      <c r="KKQ240" s="106"/>
      <c r="KKR240" s="107"/>
      <c r="KKS240" s="100"/>
      <c r="KKT240" s="100"/>
      <c r="KKU240" s="100"/>
      <c r="KKV240" s="101"/>
      <c r="KKW240" s="102"/>
      <c r="KKX240" s="100"/>
      <c r="KKY240" s="103"/>
      <c r="KKZ240" s="104"/>
      <c r="KLA240" s="100"/>
      <c r="KLB240" s="105"/>
      <c r="KLC240" s="105"/>
      <c r="KLD240" s="105"/>
      <c r="KLE240" s="105"/>
      <c r="KLF240" s="106"/>
      <c r="KLG240" s="107"/>
      <c r="KLH240" s="100"/>
      <c r="KLI240" s="100"/>
      <c r="KLJ240" s="100"/>
      <c r="KLK240" s="101"/>
      <c r="KLL240" s="102"/>
      <c r="KLM240" s="100"/>
      <c r="KLN240" s="103"/>
      <c r="KLO240" s="104"/>
      <c r="KLP240" s="100"/>
      <c r="KLQ240" s="105"/>
      <c r="KLR240" s="105"/>
      <c r="KLS240" s="105"/>
      <c r="KLT240" s="105"/>
      <c r="KLU240" s="106"/>
      <c r="KLV240" s="107"/>
      <c r="KLW240" s="100"/>
      <c r="KLX240" s="100"/>
      <c r="KLY240" s="100"/>
      <c r="KLZ240" s="101"/>
      <c r="KMA240" s="102"/>
      <c r="KMB240" s="100"/>
      <c r="KMC240" s="103"/>
      <c r="KMD240" s="104"/>
      <c r="KME240" s="100"/>
      <c r="KMF240" s="105"/>
      <c r="KMG240" s="105"/>
      <c r="KMH240" s="105"/>
      <c r="KMI240" s="105"/>
      <c r="KMJ240" s="106"/>
      <c r="KMK240" s="107"/>
      <c r="KML240" s="100"/>
      <c r="KMM240" s="100"/>
      <c r="KMN240" s="100"/>
      <c r="KMO240" s="101"/>
      <c r="KMP240" s="102"/>
      <c r="KMQ240" s="100"/>
      <c r="KMR240" s="103"/>
      <c r="KMS240" s="104"/>
      <c r="KMT240" s="100"/>
      <c r="KMU240" s="105"/>
      <c r="KMV240" s="105"/>
      <c r="KMW240" s="105"/>
      <c r="KMX240" s="105"/>
      <c r="KMY240" s="106"/>
      <c r="KMZ240" s="107"/>
      <c r="KNA240" s="100"/>
      <c r="KNB240" s="100"/>
      <c r="KNC240" s="100"/>
      <c r="KND240" s="101"/>
      <c r="KNE240" s="102"/>
      <c r="KNF240" s="100"/>
      <c r="KNG240" s="103"/>
      <c r="KNH240" s="104"/>
      <c r="KNI240" s="100"/>
      <c r="KNJ240" s="105"/>
      <c r="KNK240" s="105"/>
      <c r="KNL240" s="105"/>
      <c r="KNM240" s="105"/>
      <c r="KNN240" s="106"/>
      <c r="KNO240" s="107"/>
      <c r="KNP240" s="100"/>
      <c r="KNQ240" s="100"/>
      <c r="KNR240" s="100"/>
      <c r="KNS240" s="101"/>
      <c r="KNT240" s="102"/>
      <c r="KNU240" s="100"/>
      <c r="KNV240" s="103"/>
      <c r="KNW240" s="104"/>
      <c r="KNX240" s="100"/>
      <c r="KNY240" s="105"/>
      <c r="KNZ240" s="105"/>
      <c r="KOA240" s="105"/>
      <c r="KOB240" s="105"/>
      <c r="KOC240" s="106"/>
      <c r="KOD240" s="107"/>
      <c r="KOE240" s="100"/>
      <c r="KOF240" s="100"/>
      <c r="KOG240" s="100"/>
      <c r="KOH240" s="101"/>
      <c r="KOI240" s="102"/>
      <c r="KOJ240" s="100"/>
      <c r="KOK240" s="103"/>
      <c r="KOL240" s="104"/>
      <c r="KOM240" s="100"/>
      <c r="KON240" s="105"/>
      <c r="KOO240" s="105"/>
      <c r="KOP240" s="105"/>
      <c r="KOQ240" s="105"/>
      <c r="KOR240" s="106"/>
      <c r="KOS240" s="107"/>
      <c r="KOT240" s="100"/>
      <c r="KOU240" s="100"/>
      <c r="KOV240" s="100"/>
      <c r="KOW240" s="101"/>
      <c r="KOX240" s="102"/>
      <c r="KOY240" s="100"/>
      <c r="KOZ240" s="103"/>
      <c r="KPA240" s="104"/>
      <c r="KPB240" s="100"/>
      <c r="KPC240" s="105"/>
      <c r="KPD240" s="105"/>
      <c r="KPE240" s="105"/>
      <c r="KPF240" s="105"/>
      <c r="KPG240" s="106"/>
      <c r="KPH240" s="107"/>
      <c r="KPI240" s="100"/>
      <c r="KPJ240" s="100"/>
      <c r="KPK240" s="100"/>
      <c r="KPL240" s="101"/>
      <c r="KPM240" s="102"/>
      <c r="KPN240" s="100"/>
      <c r="KPO240" s="103"/>
      <c r="KPP240" s="104"/>
      <c r="KPQ240" s="100"/>
      <c r="KPR240" s="105"/>
      <c r="KPS240" s="105"/>
      <c r="KPT240" s="105"/>
      <c r="KPU240" s="105"/>
      <c r="KPV240" s="106"/>
      <c r="KPW240" s="107"/>
      <c r="KPX240" s="100"/>
      <c r="KPY240" s="100"/>
      <c r="KPZ240" s="100"/>
      <c r="KQA240" s="101"/>
      <c r="KQB240" s="102"/>
      <c r="KQC240" s="100"/>
      <c r="KQD240" s="103"/>
      <c r="KQE240" s="104"/>
      <c r="KQF240" s="100"/>
      <c r="KQG240" s="105"/>
      <c r="KQH240" s="105"/>
      <c r="KQI240" s="105"/>
      <c r="KQJ240" s="105"/>
      <c r="KQK240" s="106"/>
      <c r="KQL240" s="107"/>
      <c r="KQM240" s="100"/>
      <c r="KQN240" s="100"/>
      <c r="KQO240" s="100"/>
      <c r="KQP240" s="101"/>
      <c r="KQQ240" s="102"/>
      <c r="KQR240" s="100"/>
      <c r="KQS240" s="103"/>
      <c r="KQT240" s="104"/>
      <c r="KQU240" s="100"/>
      <c r="KQV240" s="105"/>
      <c r="KQW240" s="105"/>
      <c r="KQX240" s="105"/>
      <c r="KQY240" s="105"/>
      <c r="KQZ240" s="106"/>
      <c r="KRA240" s="107"/>
      <c r="KRB240" s="100"/>
      <c r="KRC240" s="100"/>
      <c r="KRD240" s="100"/>
      <c r="KRE240" s="101"/>
      <c r="KRF240" s="102"/>
      <c r="KRG240" s="100"/>
      <c r="KRH240" s="103"/>
      <c r="KRI240" s="104"/>
      <c r="KRJ240" s="100"/>
      <c r="KRK240" s="105"/>
      <c r="KRL240" s="105"/>
      <c r="KRM240" s="105"/>
      <c r="KRN240" s="105"/>
      <c r="KRO240" s="106"/>
      <c r="KRP240" s="107"/>
      <c r="KRQ240" s="100"/>
      <c r="KRR240" s="100"/>
      <c r="KRS240" s="100"/>
      <c r="KRT240" s="101"/>
      <c r="KRU240" s="102"/>
      <c r="KRV240" s="100"/>
      <c r="KRW240" s="103"/>
      <c r="KRX240" s="104"/>
      <c r="KRY240" s="100"/>
      <c r="KRZ240" s="105"/>
      <c r="KSA240" s="105"/>
      <c r="KSB240" s="105"/>
      <c r="KSC240" s="105"/>
      <c r="KSD240" s="106"/>
      <c r="KSE240" s="107"/>
      <c r="KSF240" s="100"/>
      <c r="KSG240" s="100"/>
      <c r="KSH240" s="100"/>
      <c r="KSI240" s="101"/>
      <c r="KSJ240" s="102"/>
      <c r="KSK240" s="100"/>
      <c r="KSL240" s="103"/>
      <c r="KSM240" s="104"/>
      <c r="KSN240" s="100"/>
      <c r="KSO240" s="105"/>
      <c r="KSP240" s="105"/>
      <c r="KSQ240" s="105"/>
      <c r="KSR240" s="105"/>
      <c r="KSS240" s="106"/>
      <c r="KST240" s="107"/>
      <c r="KSU240" s="100"/>
      <c r="KSV240" s="100"/>
      <c r="KSW240" s="100"/>
      <c r="KSX240" s="101"/>
      <c r="KSY240" s="102"/>
      <c r="KSZ240" s="100"/>
      <c r="KTA240" s="103"/>
      <c r="KTB240" s="104"/>
      <c r="KTC240" s="100"/>
      <c r="KTD240" s="105"/>
      <c r="KTE240" s="105"/>
      <c r="KTF240" s="105"/>
      <c r="KTG240" s="105"/>
      <c r="KTH240" s="106"/>
      <c r="KTI240" s="107"/>
      <c r="KTJ240" s="100"/>
      <c r="KTK240" s="100"/>
      <c r="KTL240" s="100"/>
      <c r="KTM240" s="101"/>
      <c r="KTN240" s="102"/>
      <c r="KTO240" s="100"/>
      <c r="KTP240" s="103"/>
      <c r="KTQ240" s="104"/>
      <c r="KTR240" s="100"/>
      <c r="KTS240" s="105"/>
      <c r="KTT240" s="105"/>
      <c r="KTU240" s="105"/>
      <c r="KTV240" s="105"/>
      <c r="KTW240" s="106"/>
      <c r="KTX240" s="107"/>
      <c r="KTY240" s="100"/>
      <c r="KTZ240" s="100"/>
      <c r="KUA240" s="100"/>
      <c r="KUB240" s="101"/>
      <c r="KUC240" s="102"/>
      <c r="KUD240" s="100"/>
      <c r="KUE240" s="103"/>
      <c r="KUF240" s="104"/>
      <c r="KUG240" s="100"/>
      <c r="KUH240" s="105"/>
      <c r="KUI240" s="105"/>
      <c r="KUJ240" s="105"/>
      <c r="KUK240" s="105"/>
      <c r="KUL240" s="106"/>
      <c r="KUM240" s="107"/>
      <c r="KUN240" s="100"/>
      <c r="KUO240" s="100"/>
      <c r="KUP240" s="100"/>
      <c r="KUQ240" s="101"/>
      <c r="KUR240" s="102"/>
      <c r="KUS240" s="100"/>
      <c r="KUT240" s="103"/>
      <c r="KUU240" s="104"/>
      <c r="KUV240" s="100"/>
      <c r="KUW240" s="105"/>
      <c r="KUX240" s="105"/>
      <c r="KUY240" s="105"/>
      <c r="KUZ240" s="105"/>
      <c r="KVA240" s="106"/>
      <c r="KVB240" s="107"/>
      <c r="KVC240" s="100"/>
      <c r="KVD240" s="100"/>
      <c r="KVE240" s="100"/>
      <c r="KVF240" s="101"/>
      <c r="KVG240" s="102"/>
      <c r="KVH240" s="100"/>
      <c r="KVI240" s="103"/>
      <c r="KVJ240" s="104"/>
      <c r="KVK240" s="100"/>
      <c r="KVL240" s="105"/>
      <c r="KVM240" s="105"/>
      <c r="KVN240" s="105"/>
      <c r="KVO240" s="105"/>
      <c r="KVP240" s="106"/>
      <c r="KVQ240" s="107"/>
      <c r="KVR240" s="100"/>
      <c r="KVS240" s="100"/>
      <c r="KVT240" s="100"/>
      <c r="KVU240" s="101"/>
      <c r="KVV240" s="102"/>
      <c r="KVW240" s="100"/>
      <c r="KVX240" s="103"/>
      <c r="KVY240" s="104"/>
      <c r="KVZ240" s="100"/>
      <c r="KWA240" s="105"/>
      <c r="KWB240" s="105"/>
      <c r="KWC240" s="105"/>
      <c r="KWD240" s="105"/>
      <c r="KWE240" s="106"/>
      <c r="KWF240" s="107"/>
      <c r="KWG240" s="100"/>
      <c r="KWH240" s="100"/>
      <c r="KWI240" s="100"/>
      <c r="KWJ240" s="101"/>
      <c r="KWK240" s="102"/>
      <c r="KWL240" s="100"/>
      <c r="KWM240" s="103"/>
      <c r="KWN240" s="104"/>
      <c r="KWO240" s="100"/>
      <c r="KWP240" s="105"/>
      <c r="KWQ240" s="105"/>
      <c r="KWR240" s="105"/>
      <c r="KWS240" s="105"/>
      <c r="KWT240" s="106"/>
      <c r="KWU240" s="107"/>
      <c r="KWV240" s="100"/>
      <c r="KWW240" s="100"/>
      <c r="KWX240" s="100"/>
      <c r="KWY240" s="101"/>
      <c r="KWZ240" s="102"/>
      <c r="KXA240" s="100"/>
      <c r="KXB240" s="103"/>
      <c r="KXC240" s="104"/>
      <c r="KXD240" s="100"/>
      <c r="KXE240" s="105"/>
      <c r="KXF240" s="105"/>
      <c r="KXG240" s="105"/>
      <c r="KXH240" s="105"/>
      <c r="KXI240" s="106"/>
      <c r="KXJ240" s="107"/>
      <c r="KXK240" s="100"/>
      <c r="KXL240" s="100"/>
      <c r="KXM240" s="100"/>
      <c r="KXN240" s="101"/>
      <c r="KXO240" s="102"/>
      <c r="KXP240" s="100"/>
      <c r="KXQ240" s="103"/>
      <c r="KXR240" s="104"/>
      <c r="KXS240" s="100"/>
      <c r="KXT240" s="105"/>
      <c r="KXU240" s="105"/>
      <c r="KXV240" s="105"/>
      <c r="KXW240" s="105"/>
      <c r="KXX240" s="106"/>
      <c r="KXY240" s="107"/>
      <c r="KXZ240" s="100"/>
      <c r="KYA240" s="100"/>
      <c r="KYB240" s="100"/>
      <c r="KYC240" s="101"/>
      <c r="KYD240" s="102"/>
      <c r="KYE240" s="100"/>
      <c r="KYF240" s="103"/>
      <c r="KYG240" s="104"/>
      <c r="KYH240" s="100"/>
      <c r="KYI240" s="105"/>
      <c r="KYJ240" s="105"/>
      <c r="KYK240" s="105"/>
      <c r="KYL240" s="105"/>
      <c r="KYM240" s="106"/>
      <c r="KYN240" s="107"/>
      <c r="KYO240" s="100"/>
      <c r="KYP240" s="100"/>
      <c r="KYQ240" s="100"/>
      <c r="KYR240" s="101"/>
      <c r="KYS240" s="102"/>
      <c r="KYT240" s="100"/>
      <c r="KYU240" s="103"/>
      <c r="KYV240" s="104"/>
      <c r="KYW240" s="100"/>
      <c r="KYX240" s="105"/>
      <c r="KYY240" s="105"/>
      <c r="KYZ240" s="105"/>
      <c r="KZA240" s="105"/>
      <c r="KZB240" s="106"/>
      <c r="KZC240" s="107"/>
      <c r="KZD240" s="100"/>
      <c r="KZE240" s="100"/>
      <c r="KZF240" s="100"/>
      <c r="KZG240" s="101"/>
      <c r="KZH240" s="102"/>
      <c r="KZI240" s="100"/>
      <c r="KZJ240" s="103"/>
      <c r="KZK240" s="104"/>
      <c r="KZL240" s="100"/>
      <c r="KZM240" s="105"/>
      <c r="KZN240" s="105"/>
      <c r="KZO240" s="105"/>
      <c r="KZP240" s="105"/>
      <c r="KZQ240" s="106"/>
      <c r="KZR240" s="107"/>
      <c r="KZS240" s="100"/>
      <c r="KZT240" s="100"/>
      <c r="KZU240" s="100"/>
      <c r="KZV240" s="101"/>
      <c r="KZW240" s="102"/>
      <c r="KZX240" s="100"/>
      <c r="KZY240" s="103"/>
      <c r="KZZ240" s="104"/>
      <c r="LAA240" s="100"/>
      <c r="LAB240" s="105"/>
      <c r="LAC240" s="105"/>
      <c r="LAD240" s="105"/>
      <c r="LAE240" s="105"/>
      <c r="LAF240" s="106"/>
      <c r="LAG240" s="107"/>
      <c r="LAH240" s="100"/>
      <c r="LAI240" s="100"/>
      <c r="LAJ240" s="100"/>
      <c r="LAK240" s="101"/>
      <c r="LAL240" s="102"/>
      <c r="LAM240" s="100"/>
      <c r="LAN240" s="103"/>
      <c r="LAO240" s="104"/>
      <c r="LAP240" s="100"/>
      <c r="LAQ240" s="105"/>
      <c r="LAR240" s="105"/>
      <c r="LAS240" s="105"/>
      <c r="LAT240" s="105"/>
      <c r="LAU240" s="106"/>
      <c r="LAV240" s="107"/>
      <c r="LAW240" s="100"/>
      <c r="LAX240" s="100"/>
      <c r="LAY240" s="100"/>
      <c r="LAZ240" s="101"/>
      <c r="LBA240" s="102"/>
      <c r="LBB240" s="100"/>
      <c r="LBC240" s="103"/>
      <c r="LBD240" s="104"/>
      <c r="LBE240" s="100"/>
      <c r="LBF240" s="105"/>
      <c r="LBG240" s="105"/>
      <c r="LBH240" s="105"/>
      <c r="LBI240" s="105"/>
      <c r="LBJ240" s="106"/>
      <c r="LBK240" s="107"/>
      <c r="LBL240" s="100"/>
      <c r="LBM240" s="100"/>
      <c r="LBN240" s="100"/>
      <c r="LBO240" s="101"/>
      <c r="LBP240" s="102"/>
      <c r="LBQ240" s="100"/>
      <c r="LBR240" s="103"/>
      <c r="LBS240" s="104"/>
      <c r="LBT240" s="100"/>
      <c r="LBU240" s="105"/>
      <c r="LBV240" s="105"/>
      <c r="LBW240" s="105"/>
      <c r="LBX240" s="105"/>
      <c r="LBY240" s="106"/>
      <c r="LBZ240" s="107"/>
      <c r="LCA240" s="100"/>
      <c r="LCB240" s="100"/>
      <c r="LCC240" s="100"/>
      <c r="LCD240" s="101"/>
      <c r="LCE240" s="102"/>
      <c r="LCF240" s="100"/>
      <c r="LCG240" s="103"/>
      <c r="LCH240" s="104"/>
      <c r="LCI240" s="100"/>
      <c r="LCJ240" s="105"/>
      <c r="LCK240" s="105"/>
      <c r="LCL240" s="105"/>
      <c r="LCM240" s="105"/>
      <c r="LCN240" s="106"/>
      <c r="LCO240" s="107"/>
      <c r="LCP240" s="100"/>
      <c r="LCQ240" s="100"/>
      <c r="LCR240" s="100"/>
      <c r="LCS240" s="101"/>
      <c r="LCT240" s="102"/>
      <c r="LCU240" s="100"/>
      <c r="LCV240" s="103"/>
      <c r="LCW240" s="104"/>
      <c r="LCX240" s="100"/>
      <c r="LCY240" s="105"/>
      <c r="LCZ240" s="105"/>
      <c r="LDA240" s="105"/>
      <c r="LDB240" s="105"/>
      <c r="LDC240" s="106"/>
      <c r="LDD240" s="107"/>
      <c r="LDE240" s="100"/>
      <c r="LDF240" s="100"/>
      <c r="LDG240" s="100"/>
      <c r="LDH240" s="101"/>
      <c r="LDI240" s="102"/>
      <c r="LDJ240" s="100"/>
      <c r="LDK240" s="103"/>
      <c r="LDL240" s="104"/>
      <c r="LDM240" s="100"/>
      <c r="LDN240" s="105"/>
      <c r="LDO240" s="105"/>
      <c r="LDP240" s="105"/>
      <c r="LDQ240" s="105"/>
      <c r="LDR240" s="106"/>
      <c r="LDS240" s="107"/>
      <c r="LDT240" s="100"/>
      <c r="LDU240" s="100"/>
      <c r="LDV240" s="100"/>
      <c r="LDW240" s="101"/>
      <c r="LDX240" s="102"/>
      <c r="LDY240" s="100"/>
      <c r="LDZ240" s="103"/>
      <c r="LEA240" s="104"/>
      <c r="LEB240" s="100"/>
      <c r="LEC240" s="105"/>
      <c r="LED240" s="105"/>
      <c r="LEE240" s="105"/>
      <c r="LEF240" s="105"/>
      <c r="LEG240" s="106"/>
      <c r="LEH240" s="107"/>
      <c r="LEI240" s="100"/>
      <c r="LEJ240" s="100"/>
      <c r="LEK240" s="100"/>
      <c r="LEL240" s="101"/>
      <c r="LEM240" s="102"/>
      <c r="LEN240" s="100"/>
      <c r="LEO240" s="103"/>
      <c r="LEP240" s="104"/>
      <c r="LEQ240" s="100"/>
      <c r="LER240" s="105"/>
      <c r="LES240" s="105"/>
      <c r="LET240" s="105"/>
      <c r="LEU240" s="105"/>
      <c r="LEV240" s="106"/>
      <c r="LEW240" s="107"/>
      <c r="LEX240" s="100"/>
      <c r="LEY240" s="100"/>
      <c r="LEZ240" s="100"/>
      <c r="LFA240" s="101"/>
      <c r="LFB240" s="102"/>
      <c r="LFC240" s="100"/>
      <c r="LFD240" s="103"/>
      <c r="LFE240" s="104"/>
      <c r="LFF240" s="100"/>
      <c r="LFG240" s="105"/>
      <c r="LFH240" s="105"/>
      <c r="LFI240" s="105"/>
      <c r="LFJ240" s="105"/>
      <c r="LFK240" s="106"/>
      <c r="LFL240" s="107"/>
      <c r="LFM240" s="100"/>
      <c r="LFN240" s="100"/>
      <c r="LFO240" s="100"/>
      <c r="LFP240" s="101"/>
      <c r="LFQ240" s="102"/>
      <c r="LFR240" s="100"/>
      <c r="LFS240" s="103"/>
      <c r="LFT240" s="104"/>
      <c r="LFU240" s="100"/>
      <c r="LFV240" s="105"/>
      <c r="LFW240" s="105"/>
      <c r="LFX240" s="105"/>
      <c r="LFY240" s="105"/>
      <c r="LFZ240" s="106"/>
      <c r="LGA240" s="107"/>
      <c r="LGB240" s="100"/>
      <c r="LGC240" s="100"/>
      <c r="LGD240" s="100"/>
      <c r="LGE240" s="101"/>
      <c r="LGF240" s="102"/>
      <c r="LGG240" s="100"/>
      <c r="LGH240" s="103"/>
      <c r="LGI240" s="104"/>
      <c r="LGJ240" s="100"/>
      <c r="LGK240" s="105"/>
      <c r="LGL240" s="105"/>
      <c r="LGM240" s="105"/>
      <c r="LGN240" s="105"/>
      <c r="LGO240" s="106"/>
      <c r="LGP240" s="107"/>
      <c r="LGQ240" s="100"/>
      <c r="LGR240" s="100"/>
      <c r="LGS240" s="100"/>
      <c r="LGT240" s="101"/>
      <c r="LGU240" s="102"/>
      <c r="LGV240" s="100"/>
      <c r="LGW240" s="103"/>
      <c r="LGX240" s="104"/>
      <c r="LGY240" s="100"/>
      <c r="LGZ240" s="105"/>
      <c r="LHA240" s="105"/>
      <c r="LHB240" s="105"/>
      <c r="LHC240" s="105"/>
      <c r="LHD240" s="106"/>
      <c r="LHE240" s="107"/>
      <c r="LHF240" s="100"/>
      <c r="LHG240" s="100"/>
      <c r="LHH240" s="100"/>
      <c r="LHI240" s="101"/>
      <c r="LHJ240" s="102"/>
      <c r="LHK240" s="100"/>
      <c r="LHL240" s="103"/>
      <c r="LHM240" s="104"/>
      <c r="LHN240" s="100"/>
      <c r="LHO240" s="105"/>
      <c r="LHP240" s="105"/>
      <c r="LHQ240" s="105"/>
      <c r="LHR240" s="105"/>
      <c r="LHS240" s="106"/>
      <c r="LHT240" s="107"/>
      <c r="LHU240" s="100"/>
      <c r="LHV240" s="100"/>
      <c r="LHW240" s="100"/>
      <c r="LHX240" s="101"/>
      <c r="LHY240" s="102"/>
      <c r="LHZ240" s="100"/>
      <c r="LIA240" s="103"/>
      <c r="LIB240" s="104"/>
      <c r="LIC240" s="100"/>
      <c r="LID240" s="105"/>
      <c r="LIE240" s="105"/>
      <c r="LIF240" s="105"/>
      <c r="LIG240" s="105"/>
      <c r="LIH240" s="106"/>
      <c r="LII240" s="107"/>
      <c r="LIJ240" s="100"/>
      <c r="LIK240" s="100"/>
      <c r="LIL240" s="100"/>
      <c r="LIM240" s="101"/>
      <c r="LIN240" s="102"/>
      <c r="LIO240" s="100"/>
      <c r="LIP240" s="103"/>
      <c r="LIQ240" s="104"/>
      <c r="LIR240" s="100"/>
      <c r="LIS240" s="105"/>
      <c r="LIT240" s="105"/>
      <c r="LIU240" s="105"/>
      <c r="LIV240" s="105"/>
      <c r="LIW240" s="106"/>
      <c r="LIX240" s="107"/>
      <c r="LIY240" s="100"/>
      <c r="LIZ240" s="100"/>
      <c r="LJA240" s="100"/>
      <c r="LJB240" s="101"/>
      <c r="LJC240" s="102"/>
      <c r="LJD240" s="100"/>
      <c r="LJE240" s="103"/>
      <c r="LJF240" s="104"/>
      <c r="LJG240" s="100"/>
      <c r="LJH240" s="105"/>
      <c r="LJI240" s="105"/>
      <c r="LJJ240" s="105"/>
      <c r="LJK240" s="105"/>
      <c r="LJL240" s="106"/>
      <c r="LJM240" s="107"/>
      <c r="LJN240" s="100"/>
      <c r="LJO240" s="100"/>
      <c r="LJP240" s="100"/>
      <c r="LJQ240" s="101"/>
      <c r="LJR240" s="102"/>
      <c r="LJS240" s="100"/>
      <c r="LJT240" s="103"/>
      <c r="LJU240" s="104"/>
      <c r="LJV240" s="100"/>
      <c r="LJW240" s="105"/>
      <c r="LJX240" s="105"/>
      <c r="LJY240" s="105"/>
      <c r="LJZ240" s="105"/>
      <c r="LKA240" s="106"/>
      <c r="LKB240" s="107"/>
      <c r="LKC240" s="100"/>
      <c r="LKD240" s="100"/>
      <c r="LKE240" s="100"/>
      <c r="LKF240" s="101"/>
      <c r="LKG240" s="102"/>
      <c r="LKH240" s="100"/>
      <c r="LKI240" s="103"/>
      <c r="LKJ240" s="104"/>
      <c r="LKK240" s="100"/>
      <c r="LKL240" s="105"/>
      <c r="LKM240" s="105"/>
      <c r="LKN240" s="105"/>
      <c r="LKO240" s="105"/>
      <c r="LKP240" s="106"/>
      <c r="LKQ240" s="107"/>
      <c r="LKR240" s="100"/>
      <c r="LKS240" s="100"/>
      <c r="LKT240" s="100"/>
      <c r="LKU240" s="101"/>
      <c r="LKV240" s="102"/>
      <c r="LKW240" s="100"/>
      <c r="LKX240" s="103"/>
      <c r="LKY240" s="104"/>
      <c r="LKZ240" s="100"/>
      <c r="LLA240" s="105"/>
      <c r="LLB240" s="105"/>
      <c r="LLC240" s="105"/>
      <c r="LLD240" s="105"/>
      <c r="LLE240" s="106"/>
      <c r="LLF240" s="107"/>
      <c r="LLG240" s="100"/>
      <c r="LLH240" s="100"/>
      <c r="LLI240" s="100"/>
      <c r="LLJ240" s="101"/>
      <c r="LLK240" s="102"/>
      <c r="LLL240" s="100"/>
      <c r="LLM240" s="103"/>
      <c r="LLN240" s="104"/>
      <c r="LLO240" s="100"/>
      <c r="LLP240" s="105"/>
      <c r="LLQ240" s="105"/>
      <c r="LLR240" s="105"/>
      <c r="LLS240" s="105"/>
      <c r="LLT240" s="106"/>
      <c r="LLU240" s="107"/>
      <c r="LLV240" s="100"/>
      <c r="LLW240" s="100"/>
      <c r="LLX240" s="100"/>
      <c r="LLY240" s="101"/>
      <c r="LLZ240" s="102"/>
      <c r="LMA240" s="100"/>
      <c r="LMB240" s="103"/>
      <c r="LMC240" s="104"/>
      <c r="LMD240" s="100"/>
      <c r="LME240" s="105"/>
      <c r="LMF240" s="105"/>
      <c r="LMG240" s="105"/>
      <c r="LMH240" s="105"/>
      <c r="LMI240" s="106"/>
      <c r="LMJ240" s="107"/>
      <c r="LMK240" s="100"/>
      <c r="LML240" s="100"/>
      <c r="LMM240" s="100"/>
      <c r="LMN240" s="101"/>
      <c r="LMO240" s="102"/>
      <c r="LMP240" s="100"/>
      <c r="LMQ240" s="103"/>
      <c r="LMR240" s="104"/>
      <c r="LMS240" s="100"/>
      <c r="LMT240" s="105"/>
      <c r="LMU240" s="105"/>
      <c r="LMV240" s="105"/>
      <c r="LMW240" s="105"/>
      <c r="LMX240" s="106"/>
      <c r="LMY240" s="107"/>
      <c r="LMZ240" s="100"/>
      <c r="LNA240" s="100"/>
      <c r="LNB240" s="100"/>
      <c r="LNC240" s="101"/>
      <c r="LND240" s="102"/>
      <c r="LNE240" s="100"/>
      <c r="LNF240" s="103"/>
      <c r="LNG240" s="104"/>
      <c r="LNH240" s="100"/>
      <c r="LNI240" s="105"/>
      <c r="LNJ240" s="105"/>
      <c r="LNK240" s="105"/>
      <c r="LNL240" s="105"/>
      <c r="LNM240" s="106"/>
      <c r="LNN240" s="107"/>
      <c r="LNO240" s="100"/>
      <c r="LNP240" s="100"/>
      <c r="LNQ240" s="100"/>
      <c r="LNR240" s="101"/>
      <c r="LNS240" s="102"/>
      <c r="LNT240" s="100"/>
      <c r="LNU240" s="103"/>
      <c r="LNV240" s="104"/>
      <c r="LNW240" s="100"/>
      <c r="LNX240" s="105"/>
      <c r="LNY240" s="105"/>
      <c r="LNZ240" s="105"/>
      <c r="LOA240" s="105"/>
      <c r="LOB240" s="106"/>
      <c r="LOC240" s="107"/>
      <c r="LOD240" s="100"/>
      <c r="LOE240" s="100"/>
      <c r="LOF240" s="100"/>
      <c r="LOG240" s="101"/>
      <c r="LOH240" s="102"/>
      <c r="LOI240" s="100"/>
      <c r="LOJ240" s="103"/>
      <c r="LOK240" s="104"/>
      <c r="LOL240" s="100"/>
      <c r="LOM240" s="105"/>
      <c r="LON240" s="105"/>
      <c r="LOO240" s="105"/>
      <c r="LOP240" s="105"/>
      <c r="LOQ240" s="106"/>
      <c r="LOR240" s="107"/>
      <c r="LOS240" s="100"/>
      <c r="LOT240" s="100"/>
      <c r="LOU240" s="100"/>
      <c r="LOV240" s="101"/>
      <c r="LOW240" s="102"/>
      <c r="LOX240" s="100"/>
      <c r="LOY240" s="103"/>
      <c r="LOZ240" s="104"/>
      <c r="LPA240" s="100"/>
      <c r="LPB240" s="105"/>
      <c r="LPC240" s="105"/>
      <c r="LPD240" s="105"/>
      <c r="LPE240" s="105"/>
      <c r="LPF240" s="106"/>
      <c r="LPG240" s="107"/>
      <c r="LPH240" s="100"/>
      <c r="LPI240" s="100"/>
      <c r="LPJ240" s="100"/>
      <c r="LPK240" s="101"/>
      <c r="LPL240" s="102"/>
      <c r="LPM240" s="100"/>
      <c r="LPN240" s="103"/>
      <c r="LPO240" s="104"/>
      <c r="LPP240" s="100"/>
      <c r="LPQ240" s="105"/>
      <c r="LPR240" s="105"/>
      <c r="LPS240" s="105"/>
      <c r="LPT240" s="105"/>
      <c r="LPU240" s="106"/>
      <c r="LPV240" s="107"/>
      <c r="LPW240" s="100"/>
      <c r="LPX240" s="100"/>
      <c r="LPY240" s="100"/>
      <c r="LPZ240" s="101"/>
      <c r="LQA240" s="102"/>
      <c r="LQB240" s="100"/>
      <c r="LQC240" s="103"/>
      <c r="LQD240" s="104"/>
      <c r="LQE240" s="100"/>
      <c r="LQF240" s="105"/>
      <c r="LQG240" s="105"/>
      <c r="LQH240" s="105"/>
      <c r="LQI240" s="105"/>
      <c r="LQJ240" s="106"/>
      <c r="LQK240" s="107"/>
      <c r="LQL240" s="100"/>
      <c r="LQM240" s="100"/>
      <c r="LQN240" s="100"/>
      <c r="LQO240" s="101"/>
      <c r="LQP240" s="102"/>
      <c r="LQQ240" s="100"/>
      <c r="LQR240" s="103"/>
      <c r="LQS240" s="104"/>
      <c r="LQT240" s="100"/>
      <c r="LQU240" s="105"/>
      <c r="LQV240" s="105"/>
      <c r="LQW240" s="105"/>
      <c r="LQX240" s="105"/>
      <c r="LQY240" s="106"/>
      <c r="LQZ240" s="107"/>
      <c r="LRA240" s="100"/>
      <c r="LRB240" s="100"/>
      <c r="LRC240" s="100"/>
      <c r="LRD240" s="101"/>
      <c r="LRE240" s="102"/>
      <c r="LRF240" s="100"/>
      <c r="LRG240" s="103"/>
      <c r="LRH240" s="104"/>
      <c r="LRI240" s="100"/>
      <c r="LRJ240" s="105"/>
      <c r="LRK240" s="105"/>
      <c r="LRL240" s="105"/>
      <c r="LRM240" s="105"/>
      <c r="LRN240" s="106"/>
      <c r="LRO240" s="107"/>
      <c r="LRP240" s="100"/>
      <c r="LRQ240" s="100"/>
      <c r="LRR240" s="100"/>
      <c r="LRS240" s="101"/>
      <c r="LRT240" s="102"/>
      <c r="LRU240" s="100"/>
      <c r="LRV240" s="103"/>
      <c r="LRW240" s="104"/>
      <c r="LRX240" s="100"/>
      <c r="LRY240" s="105"/>
      <c r="LRZ240" s="105"/>
      <c r="LSA240" s="105"/>
      <c r="LSB240" s="105"/>
      <c r="LSC240" s="106"/>
      <c r="LSD240" s="107"/>
      <c r="LSE240" s="100"/>
      <c r="LSF240" s="100"/>
      <c r="LSG240" s="100"/>
      <c r="LSH240" s="101"/>
      <c r="LSI240" s="102"/>
      <c r="LSJ240" s="100"/>
      <c r="LSK240" s="103"/>
      <c r="LSL240" s="104"/>
      <c r="LSM240" s="100"/>
      <c r="LSN240" s="105"/>
      <c r="LSO240" s="105"/>
      <c r="LSP240" s="105"/>
      <c r="LSQ240" s="105"/>
      <c r="LSR240" s="106"/>
      <c r="LSS240" s="107"/>
      <c r="LST240" s="100"/>
      <c r="LSU240" s="100"/>
      <c r="LSV240" s="100"/>
      <c r="LSW240" s="101"/>
      <c r="LSX240" s="102"/>
      <c r="LSY240" s="100"/>
      <c r="LSZ240" s="103"/>
      <c r="LTA240" s="104"/>
      <c r="LTB240" s="100"/>
      <c r="LTC240" s="105"/>
      <c r="LTD240" s="105"/>
      <c r="LTE240" s="105"/>
      <c r="LTF240" s="105"/>
      <c r="LTG240" s="106"/>
      <c r="LTH240" s="107"/>
      <c r="LTI240" s="100"/>
      <c r="LTJ240" s="100"/>
      <c r="LTK240" s="100"/>
      <c r="LTL240" s="101"/>
      <c r="LTM240" s="102"/>
      <c r="LTN240" s="100"/>
      <c r="LTO240" s="103"/>
      <c r="LTP240" s="104"/>
      <c r="LTQ240" s="100"/>
      <c r="LTR240" s="105"/>
      <c r="LTS240" s="105"/>
      <c r="LTT240" s="105"/>
      <c r="LTU240" s="105"/>
      <c r="LTV240" s="106"/>
      <c r="LTW240" s="107"/>
      <c r="LTX240" s="100"/>
      <c r="LTY240" s="100"/>
      <c r="LTZ240" s="100"/>
      <c r="LUA240" s="101"/>
      <c r="LUB240" s="102"/>
      <c r="LUC240" s="100"/>
      <c r="LUD240" s="103"/>
      <c r="LUE240" s="104"/>
      <c r="LUF240" s="100"/>
      <c r="LUG240" s="105"/>
      <c r="LUH240" s="105"/>
      <c r="LUI240" s="105"/>
      <c r="LUJ240" s="105"/>
      <c r="LUK240" s="106"/>
      <c r="LUL240" s="107"/>
      <c r="LUM240" s="100"/>
      <c r="LUN240" s="100"/>
      <c r="LUO240" s="100"/>
      <c r="LUP240" s="101"/>
      <c r="LUQ240" s="102"/>
      <c r="LUR240" s="100"/>
      <c r="LUS240" s="103"/>
      <c r="LUT240" s="104"/>
      <c r="LUU240" s="100"/>
      <c r="LUV240" s="105"/>
      <c r="LUW240" s="105"/>
      <c r="LUX240" s="105"/>
      <c r="LUY240" s="105"/>
      <c r="LUZ240" s="106"/>
      <c r="LVA240" s="107"/>
      <c r="LVB240" s="100"/>
      <c r="LVC240" s="100"/>
      <c r="LVD240" s="100"/>
      <c r="LVE240" s="101"/>
      <c r="LVF240" s="102"/>
      <c r="LVG240" s="100"/>
      <c r="LVH240" s="103"/>
      <c r="LVI240" s="104"/>
      <c r="LVJ240" s="100"/>
      <c r="LVK240" s="105"/>
      <c r="LVL240" s="105"/>
      <c r="LVM240" s="105"/>
      <c r="LVN240" s="105"/>
      <c r="LVO240" s="106"/>
      <c r="LVP240" s="107"/>
      <c r="LVQ240" s="100"/>
      <c r="LVR240" s="100"/>
      <c r="LVS240" s="100"/>
      <c r="LVT240" s="101"/>
      <c r="LVU240" s="102"/>
      <c r="LVV240" s="100"/>
      <c r="LVW240" s="103"/>
      <c r="LVX240" s="104"/>
      <c r="LVY240" s="100"/>
      <c r="LVZ240" s="105"/>
      <c r="LWA240" s="105"/>
      <c r="LWB240" s="105"/>
      <c r="LWC240" s="105"/>
      <c r="LWD240" s="106"/>
      <c r="LWE240" s="107"/>
      <c r="LWF240" s="100"/>
      <c r="LWG240" s="100"/>
      <c r="LWH240" s="100"/>
      <c r="LWI240" s="101"/>
      <c r="LWJ240" s="102"/>
      <c r="LWK240" s="100"/>
      <c r="LWL240" s="103"/>
      <c r="LWM240" s="104"/>
      <c r="LWN240" s="100"/>
      <c r="LWO240" s="105"/>
      <c r="LWP240" s="105"/>
      <c r="LWQ240" s="105"/>
      <c r="LWR240" s="105"/>
      <c r="LWS240" s="106"/>
      <c r="LWT240" s="107"/>
      <c r="LWU240" s="100"/>
      <c r="LWV240" s="100"/>
      <c r="LWW240" s="100"/>
      <c r="LWX240" s="101"/>
      <c r="LWY240" s="102"/>
      <c r="LWZ240" s="100"/>
      <c r="LXA240" s="103"/>
      <c r="LXB240" s="104"/>
      <c r="LXC240" s="100"/>
      <c r="LXD240" s="105"/>
      <c r="LXE240" s="105"/>
      <c r="LXF240" s="105"/>
      <c r="LXG240" s="105"/>
      <c r="LXH240" s="106"/>
      <c r="LXI240" s="107"/>
      <c r="LXJ240" s="100"/>
      <c r="LXK240" s="100"/>
      <c r="LXL240" s="100"/>
      <c r="LXM240" s="101"/>
      <c r="LXN240" s="102"/>
      <c r="LXO240" s="100"/>
      <c r="LXP240" s="103"/>
      <c r="LXQ240" s="104"/>
      <c r="LXR240" s="100"/>
      <c r="LXS240" s="105"/>
      <c r="LXT240" s="105"/>
      <c r="LXU240" s="105"/>
      <c r="LXV240" s="105"/>
      <c r="LXW240" s="106"/>
      <c r="LXX240" s="107"/>
      <c r="LXY240" s="100"/>
      <c r="LXZ240" s="100"/>
      <c r="LYA240" s="100"/>
      <c r="LYB240" s="101"/>
      <c r="LYC240" s="102"/>
      <c r="LYD240" s="100"/>
      <c r="LYE240" s="103"/>
      <c r="LYF240" s="104"/>
      <c r="LYG240" s="100"/>
      <c r="LYH240" s="105"/>
      <c r="LYI240" s="105"/>
      <c r="LYJ240" s="105"/>
      <c r="LYK240" s="105"/>
      <c r="LYL240" s="106"/>
      <c r="LYM240" s="107"/>
      <c r="LYN240" s="100"/>
      <c r="LYO240" s="100"/>
      <c r="LYP240" s="100"/>
      <c r="LYQ240" s="101"/>
      <c r="LYR240" s="102"/>
      <c r="LYS240" s="100"/>
      <c r="LYT240" s="103"/>
      <c r="LYU240" s="104"/>
      <c r="LYV240" s="100"/>
      <c r="LYW240" s="105"/>
      <c r="LYX240" s="105"/>
      <c r="LYY240" s="105"/>
      <c r="LYZ240" s="105"/>
      <c r="LZA240" s="106"/>
      <c r="LZB240" s="107"/>
      <c r="LZC240" s="100"/>
      <c r="LZD240" s="100"/>
      <c r="LZE240" s="100"/>
      <c r="LZF240" s="101"/>
      <c r="LZG240" s="102"/>
      <c r="LZH240" s="100"/>
      <c r="LZI240" s="103"/>
      <c r="LZJ240" s="104"/>
      <c r="LZK240" s="100"/>
      <c r="LZL240" s="105"/>
      <c r="LZM240" s="105"/>
      <c r="LZN240" s="105"/>
      <c r="LZO240" s="105"/>
      <c r="LZP240" s="106"/>
      <c r="LZQ240" s="107"/>
      <c r="LZR240" s="100"/>
      <c r="LZS240" s="100"/>
      <c r="LZT240" s="100"/>
      <c r="LZU240" s="101"/>
      <c r="LZV240" s="102"/>
      <c r="LZW240" s="100"/>
      <c r="LZX240" s="103"/>
      <c r="LZY240" s="104"/>
      <c r="LZZ240" s="100"/>
      <c r="MAA240" s="105"/>
      <c r="MAB240" s="105"/>
      <c r="MAC240" s="105"/>
      <c r="MAD240" s="105"/>
      <c r="MAE240" s="106"/>
      <c r="MAF240" s="107"/>
      <c r="MAG240" s="100"/>
      <c r="MAH240" s="100"/>
      <c r="MAI240" s="100"/>
      <c r="MAJ240" s="101"/>
      <c r="MAK240" s="102"/>
      <c r="MAL240" s="100"/>
      <c r="MAM240" s="103"/>
      <c r="MAN240" s="104"/>
      <c r="MAO240" s="100"/>
      <c r="MAP240" s="105"/>
      <c r="MAQ240" s="105"/>
      <c r="MAR240" s="105"/>
      <c r="MAS240" s="105"/>
      <c r="MAT240" s="106"/>
      <c r="MAU240" s="107"/>
      <c r="MAV240" s="100"/>
      <c r="MAW240" s="100"/>
      <c r="MAX240" s="100"/>
      <c r="MAY240" s="101"/>
      <c r="MAZ240" s="102"/>
      <c r="MBA240" s="100"/>
      <c r="MBB240" s="103"/>
      <c r="MBC240" s="104"/>
      <c r="MBD240" s="100"/>
      <c r="MBE240" s="105"/>
      <c r="MBF240" s="105"/>
      <c r="MBG240" s="105"/>
      <c r="MBH240" s="105"/>
      <c r="MBI240" s="106"/>
      <c r="MBJ240" s="107"/>
      <c r="MBK240" s="100"/>
      <c r="MBL240" s="100"/>
      <c r="MBM240" s="100"/>
      <c r="MBN240" s="101"/>
      <c r="MBO240" s="102"/>
      <c r="MBP240" s="100"/>
      <c r="MBQ240" s="103"/>
      <c r="MBR240" s="104"/>
      <c r="MBS240" s="100"/>
      <c r="MBT240" s="105"/>
      <c r="MBU240" s="105"/>
      <c r="MBV240" s="105"/>
      <c r="MBW240" s="105"/>
      <c r="MBX240" s="106"/>
      <c r="MBY240" s="107"/>
      <c r="MBZ240" s="100"/>
      <c r="MCA240" s="100"/>
      <c r="MCB240" s="100"/>
      <c r="MCC240" s="101"/>
      <c r="MCD240" s="102"/>
      <c r="MCE240" s="100"/>
      <c r="MCF240" s="103"/>
      <c r="MCG240" s="104"/>
      <c r="MCH240" s="100"/>
      <c r="MCI240" s="105"/>
      <c r="MCJ240" s="105"/>
      <c r="MCK240" s="105"/>
      <c r="MCL240" s="105"/>
      <c r="MCM240" s="106"/>
      <c r="MCN240" s="107"/>
      <c r="MCO240" s="100"/>
      <c r="MCP240" s="100"/>
      <c r="MCQ240" s="100"/>
      <c r="MCR240" s="101"/>
      <c r="MCS240" s="102"/>
      <c r="MCT240" s="100"/>
      <c r="MCU240" s="103"/>
      <c r="MCV240" s="104"/>
      <c r="MCW240" s="100"/>
      <c r="MCX240" s="105"/>
      <c r="MCY240" s="105"/>
      <c r="MCZ240" s="105"/>
      <c r="MDA240" s="105"/>
      <c r="MDB240" s="106"/>
      <c r="MDC240" s="107"/>
      <c r="MDD240" s="100"/>
      <c r="MDE240" s="100"/>
      <c r="MDF240" s="100"/>
      <c r="MDG240" s="101"/>
      <c r="MDH240" s="102"/>
      <c r="MDI240" s="100"/>
      <c r="MDJ240" s="103"/>
      <c r="MDK240" s="104"/>
      <c r="MDL240" s="100"/>
      <c r="MDM240" s="105"/>
      <c r="MDN240" s="105"/>
      <c r="MDO240" s="105"/>
      <c r="MDP240" s="105"/>
      <c r="MDQ240" s="106"/>
      <c r="MDR240" s="107"/>
      <c r="MDS240" s="100"/>
      <c r="MDT240" s="100"/>
      <c r="MDU240" s="100"/>
      <c r="MDV240" s="101"/>
      <c r="MDW240" s="102"/>
      <c r="MDX240" s="100"/>
      <c r="MDY240" s="103"/>
      <c r="MDZ240" s="104"/>
      <c r="MEA240" s="100"/>
      <c r="MEB240" s="105"/>
      <c r="MEC240" s="105"/>
      <c r="MED240" s="105"/>
      <c r="MEE240" s="105"/>
      <c r="MEF240" s="106"/>
      <c r="MEG240" s="107"/>
      <c r="MEH240" s="100"/>
      <c r="MEI240" s="100"/>
      <c r="MEJ240" s="100"/>
      <c r="MEK240" s="101"/>
      <c r="MEL240" s="102"/>
      <c r="MEM240" s="100"/>
      <c r="MEN240" s="103"/>
      <c r="MEO240" s="104"/>
      <c r="MEP240" s="100"/>
      <c r="MEQ240" s="105"/>
      <c r="MER240" s="105"/>
      <c r="MES240" s="105"/>
      <c r="MET240" s="105"/>
      <c r="MEU240" s="106"/>
      <c r="MEV240" s="107"/>
      <c r="MEW240" s="100"/>
      <c r="MEX240" s="100"/>
      <c r="MEY240" s="100"/>
      <c r="MEZ240" s="101"/>
      <c r="MFA240" s="102"/>
      <c r="MFB240" s="100"/>
      <c r="MFC240" s="103"/>
      <c r="MFD240" s="104"/>
      <c r="MFE240" s="100"/>
      <c r="MFF240" s="105"/>
      <c r="MFG240" s="105"/>
      <c r="MFH240" s="105"/>
      <c r="MFI240" s="105"/>
      <c r="MFJ240" s="106"/>
      <c r="MFK240" s="107"/>
      <c r="MFL240" s="100"/>
      <c r="MFM240" s="100"/>
      <c r="MFN240" s="100"/>
      <c r="MFO240" s="101"/>
      <c r="MFP240" s="102"/>
      <c r="MFQ240" s="100"/>
      <c r="MFR240" s="103"/>
      <c r="MFS240" s="104"/>
      <c r="MFT240" s="100"/>
      <c r="MFU240" s="105"/>
      <c r="MFV240" s="105"/>
      <c r="MFW240" s="105"/>
      <c r="MFX240" s="105"/>
      <c r="MFY240" s="106"/>
      <c r="MFZ240" s="107"/>
      <c r="MGA240" s="100"/>
      <c r="MGB240" s="100"/>
      <c r="MGC240" s="100"/>
      <c r="MGD240" s="101"/>
      <c r="MGE240" s="102"/>
      <c r="MGF240" s="100"/>
      <c r="MGG240" s="103"/>
      <c r="MGH240" s="104"/>
      <c r="MGI240" s="100"/>
      <c r="MGJ240" s="105"/>
      <c r="MGK240" s="105"/>
      <c r="MGL240" s="105"/>
      <c r="MGM240" s="105"/>
      <c r="MGN240" s="106"/>
      <c r="MGO240" s="107"/>
      <c r="MGP240" s="100"/>
      <c r="MGQ240" s="100"/>
      <c r="MGR240" s="100"/>
      <c r="MGS240" s="101"/>
      <c r="MGT240" s="102"/>
      <c r="MGU240" s="100"/>
      <c r="MGV240" s="103"/>
      <c r="MGW240" s="104"/>
      <c r="MGX240" s="100"/>
      <c r="MGY240" s="105"/>
      <c r="MGZ240" s="105"/>
      <c r="MHA240" s="105"/>
      <c r="MHB240" s="105"/>
      <c r="MHC240" s="106"/>
      <c r="MHD240" s="107"/>
      <c r="MHE240" s="100"/>
      <c r="MHF240" s="100"/>
      <c r="MHG240" s="100"/>
      <c r="MHH240" s="101"/>
      <c r="MHI240" s="102"/>
      <c r="MHJ240" s="100"/>
      <c r="MHK240" s="103"/>
      <c r="MHL240" s="104"/>
      <c r="MHM240" s="100"/>
      <c r="MHN240" s="105"/>
      <c r="MHO240" s="105"/>
      <c r="MHP240" s="105"/>
      <c r="MHQ240" s="105"/>
      <c r="MHR240" s="106"/>
      <c r="MHS240" s="107"/>
      <c r="MHT240" s="100"/>
      <c r="MHU240" s="100"/>
      <c r="MHV240" s="100"/>
      <c r="MHW240" s="101"/>
      <c r="MHX240" s="102"/>
      <c r="MHY240" s="100"/>
      <c r="MHZ240" s="103"/>
      <c r="MIA240" s="104"/>
      <c r="MIB240" s="100"/>
      <c r="MIC240" s="105"/>
      <c r="MID240" s="105"/>
      <c r="MIE240" s="105"/>
      <c r="MIF240" s="105"/>
      <c r="MIG240" s="106"/>
      <c r="MIH240" s="107"/>
      <c r="MII240" s="100"/>
      <c r="MIJ240" s="100"/>
      <c r="MIK240" s="100"/>
      <c r="MIL240" s="101"/>
      <c r="MIM240" s="102"/>
      <c r="MIN240" s="100"/>
      <c r="MIO240" s="103"/>
      <c r="MIP240" s="104"/>
      <c r="MIQ240" s="100"/>
      <c r="MIR240" s="105"/>
      <c r="MIS240" s="105"/>
      <c r="MIT240" s="105"/>
      <c r="MIU240" s="105"/>
      <c r="MIV240" s="106"/>
      <c r="MIW240" s="107"/>
      <c r="MIX240" s="100"/>
      <c r="MIY240" s="100"/>
      <c r="MIZ240" s="100"/>
      <c r="MJA240" s="101"/>
      <c r="MJB240" s="102"/>
      <c r="MJC240" s="100"/>
      <c r="MJD240" s="103"/>
      <c r="MJE240" s="104"/>
      <c r="MJF240" s="100"/>
      <c r="MJG240" s="105"/>
      <c r="MJH240" s="105"/>
      <c r="MJI240" s="105"/>
      <c r="MJJ240" s="105"/>
      <c r="MJK240" s="106"/>
      <c r="MJL240" s="107"/>
      <c r="MJM240" s="100"/>
      <c r="MJN240" s="100"/>
      <c r="MJO240" s="100"/>
      <c r="MJP240" s="101"/>
      <c r="MJQ240" s="102"/>
      <c r="MJR240" s="100"/>
      <c r="MJS240" s="103"/>
      <c r="MJT240" s="104"/>
      <c r="MJU240" s="100"/>
      <c r="MJV240" s="105"/>
      <c r="MJW240" s="105"/>
      <c r="MJX240" s="105"/>
      <c r="MJY240" s="105"/>
      <c r="MJZ240" s="106"/>
      <c r="MKA240" s="107"/>
      <c r="MKB240" s="100"/>
      <c r="MKC240" s="100"/>
      <c r="MKD240" s="100"/>
      <c r="MKE240" s="101"/>
      <c r="MKF240" s="102"/>
      <c r="MKG240" s="100"/>
      <c r="MKH240" s="103"/>
      <c r="MKI240" s="104"/>
      <c r="MKJ240" s="100"/>
      <c r="MKK240" s="105"/>
      <c r="MKL240" s="105"/>
      <c r="MKM240" s="105"/>
      <c r="MKN240" s="105"/>
      <c r="MKO240" s="106"/>
      <c r="MKP240" s="107"/>
      <c r="MKQ240" s="100"/>
      <c r="MKR240" s="100"/>
      <c r="MKS240" s="100"/>
      <c r="MKT240" s="101"/>
      <c r="MKU240" s="102"/>
      <c r="MKV240" s="100"/>
      <c r="MKW240" s="103"/>
      <c r="MKX240" s="104"/>
      <c r="MKY240" s="100"/>
      <c r="MKZ240" s="105"/>
      <c r="MLA240" s="105"/>
      <c r="MLB240" s="105"/>
      <c r="MLC240" s="105"/>
      <c r="MLD240" s="106"/>
      <c r="MLE240" s="107"/>
      <c r="MLF240" s="100"/>
      <c r="MLG240" s="100"/>
      <c r="MLH240" s="100"/>
      <c r="MLI240" s="101"/>
      <c r="MLJ240" s="102"/>
      <c r="MLK240" s="100"/>
      <c r="MLL240" s="103"/>
      <c r="MLM240" s="104"/>
      <c r="MLN240" s="100"/>
      <c r="MLO240" s="105"/>
      <c r="MLP240" s="105"/>
      <c r="MLQ240" s="105"/>
      <c r="MLR240" s="105"/>
      <c r="MLS240" s="106"/>
      <c r="MLT240" s="107"/>
      <c r="MLU240" s="100"/>
      <c r="MLV240" s="100"/>
      <c r="MLW240" s="100"/>
      <c r="MLX240" s="101"/>
      <c r="MLY240" s="102"/>
      <c r="MLZ240" s="100"/>
      <c r="MMA240" s="103"/>
      <c r="MMB240" s="104"/>
      <c r="MMC240" s="100"/>
      <c r="MMD240" s="105"/>
      <c r="MME240" s="105"/>
      <c r="MMF240" s="105"/>
      <c r="MMG240" s="105"/>
      <c r="MMH240" s="106"/>
      <c r="MMI240" s="107"/>
      <c r="MMJ240" s="100"/>
      <c r="MMK240" s="100"/>
      <c r="MML240" s="100"/>
      <c r="MMM240" s="101"/>
      <c r="MMN240" s="102"/>
      <c r="MMO240" s="100"/>
      <c r="MMP240" s="103"/>
      <c r="MMQ240" s="104"/>
      <c r="MMR240" s="100"/>
      <c r="MMS240" s="105"/>
      <c r="MMT240" s="105"/>
      <c r="MMU240" s="105"/>
      <c r="MMV240" s="105"/>
      <c r="MMW240" s="106"/>
      <c r="MMX240" s="107"/>
      <c r="MMY240" s="100"/>
      <c r="MMZ240" s="100"/>
      <c r="MNA240" s="100"/>
      <c r="MNB240" s="101"/>
      <c r="MNC240" s="102"/>
      <c r="MND240" s="100"/>
      <c r="MNE240" s="103"/>
      <c r="MNF240" s="104"/>
      <c r="MNG240" s="100"/>
      <c r="MNH240" s="105"/>
      <c r="MNI240" s="105"/>
      <c r="MNJ240" s="105"/>
      <c r="MNK240" s="105"/>
      <c r="MNL240" s="106"/>
      <c r="MNM240" s="107"/>
      <c r="MNN240" s="100"/>
      <c r="MNO240" s="100"/>
      <c r="MNP240" s="100"/>
      <c r="MNQ240" s="101"/>
      <c r="MNR240" s="102"/>
      <c r="MNS240" s="100"/>
      <c r="MNT240" s="103"/>
      <c r="MNU240" s="104"/>
      <c r="MNV240" s="100"/>
      <c r="MNW240" s="105"/>
      <c r="MNX240" s="105"/>
      <c r="MNY240" s="105"/>
      <c r="MNZ240" s="105"/>
      <c r="MOA240" s="106"/>
      <c r="MOB240" s="107"/>
      <c r="MOC240" s="100"/>
      <c r="MOD240" s="100"/>
      <c r="MOE240" s="100"/>
      <c r="MOF240" s="101"/>
      <c r="MOG240" s="102"/>
      <c r="MOH240" s="100"/>
      <c r="MOI240" s="103"/>
      <c r="MOJ240" s="104"/>
      <c r="MOK240" s="100"/>
      <c r="MOL240" s="105"/>
      <c r="MOM240" s="105"/>
      <c r="MON240" s="105"/>
      <c r="MOO240" s="105"/>
      <c r="MOP240" s="106"/>
      <c r="MOQ240" s="107"/>
      <c r="MOR240" s="100"/>
      <c r="MOS240" s="100"/>
      <c r="MOT240" s="100"/>
      <c r="MOU240" s="101"/>
      <c r="MOV240" s="102"/>
      <c r="MOW240" s="100"/>
      <c r="MOX240" s="103"/>
      <c r="MOY240" s="104"/>
      <c r="MOZ240" s="100"/>
      <c r="MPA240" s="105"/>
      <c r="MPB240" s="105"/>
      <c r="MPC240" s="105"/>
      <c r="MPD240" s="105"/>
      <c r="MPE240" s="106"/>
      <c r="MPF240" s="107"/>
      <c r="MPG240" s="100"/>
      <c r="MPH240" s="100"/>
      <c r="MPI240" s="100"/>
      <c r="MPJ240" s="101"/>
      <c r="MPK240" s="102"/>
      <c r="MPL240" s="100"/>
      <c r="MPM240" s="103"/>
      <c r="MPN240" s="104"/>
      <c r="MPO240" s="100"/>
      <c r="MPP240" s="105"/>
      <c r="MPQ240" s="105"/>
      <c r="MPR240" s="105"/>
      <c r="MPS240" s="105"/>
      <c r="MPT240" s="106"/>
      <c r="MPU240" s="107"/>
      <c r="MPV240" s="100"/>
      <c r="MPW240" s="100"/>
      <c r="MPX240" s="100"/>
      <c r="MPY240" s="101"/>
      <c r="MPZ240" s="102"/>
      <c r="MQA240" s="100"/>
      <c r="MQB240" s="103"/>
      <c r="MQC240" s="104"/>
      <c r="MQD240" s="100"/>
      <c r="MQE240" s="105"/>
      <c r="MQF240" s="105"/>
      <c r="MQG240" s="105"/>
      <c r="MQH240" s="105"/>
      <c r="MQI240" s="106"/>
      <c r="MQJ240" s="107"/>
      <c r="MQK240" s="100"/>
      <c r="MQL240" s="100"/>
      <c r="MQM240" s="100"/>
      <c r="MQN240" s="101"/>
      <c r="MQO240" s="102"/>
      <c r="MQP240" s="100"/>
      <c r="MQQ240" s="103"/>
      <c r="MQR240" s="104"/>
      <c r="MQS240" s="100"/>
      <c r="MQT240" s="105"/>
      <c r="MQU240" s="105"/>
      <c r="MQV240" s="105"/>
      <c r="MQW240" s="105"/>
      <c r="MQX240" s="106"/>
      <c r="MQY240" s="107"/>
      <c r="MQZ240" s="100"/>
      <c r="MRA240" s="100"/>
      <c r="MRB240" s="100"/>
      <c r="MRC240" s="101"/>
      <c r="MRD240" s="102"/>
      <c r="MRE240" s="100"/>
      <c r="MRF240" s="103"/>
      <c r="MRG240" s="104"/>
      <c r="MRH240" s="100"/>
      <c r="MRI240" s="105"/>
      <c r="MRJ240" s="105"/>
      <c r="MRK240" s="105"/>
      <c r="MRL240" s="105"/>
      <c r="MRM240" s="106"/>
      <c r="MRN240" s="107"/>
      <c r="MRO240" s="100"/>
      <c r="MRP240" s="100"/>
      <c r="MRQ240" s="100"/>
      <c r="MRR240" s="101"/>
      <c r="MRS240" s="102"/>
      <c r="MRT240" s="100"/>
      <c r="MRU240" s="103"/>
      <c r="MRV240" s="104"/>
      <c r="MRW240" s="100"/>
      <c r="MRX240" s="105"/>
      <c r="MRY240" s="105"/>
      <c r="MRZ240" s="105"/>
      <c r="MSA240" s="105"/>
      <c r="MSB240" s="106"/>
      <c r="MSC240" s="107"/>
      <c r="MSD240" s="100"/>
      <c r="MSE240" s="100"/>
      <c r="MSF240" s="100"/>
      <c r="MSG240" s="101"/>
      <c r="MSH240" s="102"/>
      <c r="MSI240" s="100"/>
      <c r="MSJ240" s="103"/>
      <c r="MSK240" s="104"/>
      <c r="MSL240" s="100"/>
      <c r="MSM240" s="105"/>
      <c r="MSN240" s="105"/>
      <c r="MSO240" s="105"/>
      <c r="MSP240" s="105"/>
      <c r="MSQ240" s="106"/>
      <c r="MSR240" s="107"/>
      <c r="MSS240" s="100"/>
      <c r="MST240" s="100"/>
      <c r="MSU240" s="100"/>
      <c r="MSV240" s="101"/>
      <c r="MSW240" s="102"/>
      <c r="MSX240" s="100"/>
      <c r="MSY240" s="103"/>
      <c r="MSZ240" s="104"/>
      <c r="MTA240" s="100"/>
      <c r="MTB240" s="105"/>
      <c r="MTC240" s="105"/>
      <c r="MTD240" s="105"/>
      <c r="MTE240" s="105"/>
      <c r="MTF240" s="106"/>
      <c r="MTG240" s="107"/>
      <c r="MTH240" s="100"/>
      <c r="MTI240" s="100"/>
      <c r="MTJ240" s="100"/>
      <c r="MTK240" s="101"/>
      <c r="MTL240" s="102"/>
      <c r="MTM240" s="100"/>
      <c r="MTN240" s="103"/>
      <c r="MTO240" s="104"/>
      <c r="MTP240" s="100"/>
      <c r="MTQ240" s="105"/>
      <c r="MTR240" s="105"/>
      <c r="MTS240" s="105"/>
      <c r="MTT240" s="105"/>
      <c r="MTU240" s="106"/>
      <c r="MTV240" s="107"/>
      <c r="MTW240" s="100"/>
      <c r="MTX240" s="100"/>
      <c r="MTY240" s="100"/>
      <c r="MTZ240" s="101"/>
      <c r="MUA240" s="102"/>
      <c r="MUB240" s="100"/>
      <c r="MUC240" s="103"/>
      <c r="MUD240" s="104"/>
      <c r="MUE240" s="100"/>
      <c r="MUF240" s="105"/>
      <c r="MUG240" s="105"/>
      <c r="MUH240" s="105"/>
      <c r="MUI240" s="105"/>
      <c r="MUJ240" s="106"/>
      <c r="MUK240" s="107"/>
      <c r="MUL240" s="100"/>
      <c r="MUM240" s="100"/>
      <c r="MUN240" s="100"/>
      <c r="MUO240" s="101"/>
      <c r="MUP240" s="102"/>
      <c r="MUQ240" s="100"/>
      <c r="MUR240" s="103"/>
      <c r="MUS240" s="104"/>
      <c r="MUT240" s="100"/>
      <c r="MUU240" s="105"/>
      <c r="MUV240" s="105"/>
      <c r="MUW240" s="105"/>
      <c r="MUX240" s="105"/>
      <c r="MUY240" s="106"/>
      <c r="MUZ240" s="107"/>
      <c r="MVA240" s="100"/>
      <c r="MVB240" s="100"/>
      <c r="MVC240" s="100"/>
      <c r="MVD240" s="101"/>
      <c r="MVE240" s="102"/>
      <c r="MVF240" s="100"/>
      <c r="MVG240" s="103"/>
      <c r="MVH240" s="104"/>
      <c r="MVI240" s="100"/>
      <c r="MVJ240" s="105"/>
      <c r="MVK240" s="105"/>
      <c r="MVL240" s="105"/>
      <c r="MVM240" s="105"/>
      <c r="MVN240" s="106"/>
      <c r="MVO240" s="107"/>
      <c r="MVP240" s="100"/>
      <c r="MVQ240" s="100"/>
      <c r="MVR240" s="100"/>
      <c r="MVS240" s="101"/>
      <c r="MVT240" s="102"/>
      <c r="MVU240" s="100"/>
      <c r="MVV240" s="103"/>
      <c r="MVW240" s="104"/>
      <c r="MVX240" s="100"/>
      <c r="MVY240" s="105"/>
      <c r="MVZ240" s="105"/>
      <c r="MWA240" s="105"/>
      <c r="MWB240" s="105"/>
      <c r="MWC240" s="106"/>
      <c r="MWD240" s="107"/>
      <c r="MWE240" s="100"/>
      <c r="MWF240" s="100"/>
      <c r="MWG240" s="100"/>
      <c r="MWH240" s="101"/>
      <c r="MWI240" s="102"/>
      <c r="MWJ240" s="100"/>
      <c r="MWK240" s="103"/>
      <c r="MWL240" s="104"/>
      <c r="MWM240" s="100"/>
      <c r="MWN240" s="105"/>
      <c r="MWO240" s="105"/>
      <c r="MWP240" s="105"/>
      <c r="MWQ240" s="105"/>
      <c r="MWR240" s="106"/>
      <c r="MWS240" s="107"/>
      <c r="MWT240" s="100"/>
      <c r="MWU240" s="100"/>
      <c r="MWV240" s="100"/>
      <c r="MWW240" s="101"/>
      <c r="MWX240" s="102"/>
      <c r="MWY240" s="100"/>
      <c r="MWZ240" s="103"/>
      <c r="MXA240" s="104"/>
      <c r="MXB240" s="100"/>
      <c r="MXC240" s="105"/>
      <c r="MXD240" s="105"/>
      <c r="MXE240" s="105"/>
      <c r="MXF240" s="105"/>
      <c r="MXG240" s="106"/>
      <c r="MXH240" s="107"/>
      <c r="MXI240" s="100"/>
      <c r="MXJ240" s="100"/>
      <c r="MXK240" s="100"/>
      <c r="MXL240" s="101"/>
      <c r="MXM240" s="102"/>
      <c r="MXN240" s="100"/>
      <c r="MXO240" s="103"/>
      <c r="MXP240" s="104"/>
      <c r="MXQ240" s="100"/>
      <c r="MXR240" s="105"/>
      <c r="MXS240" s="105"/>
      <c r="MXT240" s="105"/>
      <c r="MXU240" s="105"/>
      <c r="MXV240" s="106"/>
      <c r="MXW240" s="107"/>
      <c r="MXX240" s="100"/>
      <c r="MXY240" s="100"/>
      <c r="MXZ240" s="100"/>
      <c r="MYA240" s="101"/>
      <c r="MYB240" s="102"/>
      <c r="MYC240" s="100"/>
      <c r="MYD240" s="103"/>
      <c r="MYE240" s="104"/>
      <c r="MYF240" s="100"/>
      <c r="MYG240" s="105"/>
      <c r="MYH240" s="105"/>
      <c r="MYI240" s="105"/>
      <c r="MYJ240" s="105"/>
      <c r="MYK240" s="106"/>
      <c r="MYL240" s="107"/>
      <c r="MYM240" s="100"/>
      <c r="MYN240" s="100"/>
      <c r="MYO240" s="100"/>
      <c r="MYP240" s="101"/>
      <c r="MYQ240" s="102"/>
      <c r="MYR240" s="100"/>
      <c r="MYS240" s="103"/>
      <c r="MYT240" s="104"/>
      <c r="MYU240" s="100"/>
      <c r="MYV240" s="105"/>
      <c r="MYW240" s="105"/>
      <c r="MYX240" s="105"/>
      <c r="MYY240" s="105"/>
      <c r="MYZ240" s="106"/>
      <c r="MZA240" s="107"/>
      <c r="MZB240" s="100"/>
      <c r="MZC240" s="100"/>
      <c r="MZD240" s="100"/>
      <c r="MZE240" s="101"/>
      <c r="MZF240" s="102"/>
      <c r="MZG240" s="100"/>
      <c r="MZH240" s="103"/>
      <c r="MZI240" s="104"/>
      <c r="MZJ240" s="100"/>
      <c r="MZK240" s="105"/>
      <c r="MZL240" s="105"/>
      <c r="MZM240" s="105"/>
      <c r="MZN240" s="105"/>
      <c r="MZO240" s="106"/>
      <c r="MZP240" s="107"/>
      <c r="MZQ240" s="100"/>
      <c r="MZR240" s="100"/>
      <c r="MZS240" s="100"/>
      <c r="MZT240" s="101"/>
      <c r="MZU240" s="102"/>
      <c r="MZV240" s="100"/>
      <c r="MZW240" s="103"/>
      <c r="MZX240" s="104"/>
      <c r="MZY240" s="100"/>
      <c r="MZZ240" s="105"/>
      <c r="NAA240" s="105"/>
      <c r="NAB240" s="105"/>
      <c r="NAC240" s="105"/>
      <c r="NAD240" s="106"/>
      <c r="NAE240" s="107"/>
      <c r="NAF240" s="100"/>
      <c r="NAG240" s="100"/>
      <c r="NAH240" s="100"/>
      <c r="NAI240" s="101"/>
      <c r="NAJ240" s="102"/>
      <c r="NAK240" s="100"/>
      <c r="NAL240" s="103"/>
      <c r="NAM240" s="104"/>
      <c r="NAN240" s="100"/>
      <c r="NAO240" s="105"/>
      <c r="NAP240" s="105"/>
      <c r="NAQ240" s="105"/>
      <c r="NAR240" s="105"/>
      <c r="NAS240" s="106"/>
      <c r="NAT240" s="107"/>
      <c r="NAU240" s="100"/>
      <c r="NAV240" s="100"/>
      <c r="NAW240" s="100"/>
      <c r="NAX240" s="101"/>
      <c r="NAY240" s="102"/>
      <c r="NAZ240" s="100"/>
      <c r="NBA240" s="103"/>
      <c r="NBB240" s="104"/>
      <c r="NBC240" s="100"/>
      <c r="NBD240" s="105"/>
      <c r="NBE240" s="105"/>
      <c r="NBF240" s="105"/>
      <c r="NBG240" s="105"/>
      <c r="NBH240" s="106"/>
      <c r="NBI240" s="107"/>
      <c r="NBJ240" s="100"/>
      <c r="NBK240" s="100"/>
      <c r="NBL240" s="100"/>
      <c r="NBM240" s="101"/>
      <c r="NBN240" s="102"/>
      <c r="NBO240" s="100"/>
      <c r="NBP240" s="103"/>
      <c r="NBQ240" s="104"/>
      <c r="NBR240" s="100"/>
      <c r="NBS240" s="105"/>
      <c r="NBT240" s="105"/>
      <c r="NBU240" s="105"/>
      <c r="NBV240" s="105"/>
      <c r="NBW240" s="106"/>
      <c r="NBX240" s="107"/>
      <c r="NBY240" s="100"/>
      <c r="NBZ240" s="100"/>
      <c r="NCA240" s="100"/>
      <c r="NCB240" s="101"/>
      <c r="NCC240" s="102"/>
      <c r="NCD240" s="100"/>
      <c r="NCE240" s="103"/>
      <c r="NCF240" s="104"/>
      <c r="NCG240" s="100"/>
      <c r="NCH240" s="105"/>
      <c r="NCI240" s="105"/>
      <c r="NCJ240" s="105"/>
      <c r="NCK240" s="105"/>
      <c r="NCL240" s="106"/>
      <c r="NCM240" s="107"/>
      <c r="NCN240" s="100"/>
      <c r="NCO240" s="100"/>
      <c r="NCP240" s="100"/>
      <c r="NCQ240" s="101"/>
      <c r="NCR240" s="102"/>
      <c r="NCS240" s="100"/>
      <c r="NCT240" s="103"/>
      <c r="NCU240" s="104"/>
      <c r="NCV240" s="100"/>
      <c r="NCW240" s="105"/>
      <c r="NCX240" s="105"/>
      <c r="NCY240" s="105"/>
      <c r="NCZ240" s="105"/>
      <c r="NDA240" s="106"/>
      <c r="NDB240" s="107"/>
      <c r="NDC240" s="100"/>
      <c r="NDD240" s="100"/>
      <c r="NDE240" s="100"/>
      <c r="NDF240" s="101"/>
      <c r="NDG240" s="102"/>
      <c r="NDH240" s="100"/>
      <c r="NDI240" s="103"/>
      <c r="NDJ240" s="104"/>
      <c r="NDK240" s="100"/>
      <c r="NDL240" s="105"/>
      <c r="NDM240" s="105"/>
      <c r="NDN240" s="105"/>
      <c r="NDO240" s="105"/>
      <c r="NDP240" s="106"/>
      <c r="NDQ240" s="107"/>
      <c r="NDR240" s="100"/>
      <c r="NDS240" s="100"/>
      <c r="NDT240" s="100"/>
      <c r="NDU240" s="101"/>
      <c r="NDV240" s="102"/>
      <c r="NDW240" s="100"/>
      <c r="NDX240" s="103"/>
      <c r="NDY240" s="104"/>
      <c r="NDZ240" s="100"/>
      <c r="NEA240" s="105"/>
      <c r="NEB240" s="105"/>
      <c r="NEC240" s="105"/>
      <c r="NED240" s="105"/>
      <c r="NEE240" s="106"/>
      <c r="NEF240" s="107"/>
      <c r="NEG240" s="100"/>
      <c r="NEH240" s="100"/>
      <c r="NEI240" s="100"/>
      <c r="NEJ240" s="101"/>
      <c r="NEK240" s="102"/>
      <c r="NEL240" s="100"/>
      <c r="NEM240" s="103"/>
      <c r="NEN240" s="104"/>
      <c r="NEO240" s="100"/>
      <c r="NEP240" s="105"/>
      <c r="NEQ240" s="105"/>
      <c r="NER240" s="105"/>
      <c r="NES240" s="105"/>
      <c r="NET240" s="106"/>
      <c r="NEU240" s="107"/>
      <c r="NEV240" s="100"/>
      <c r="NEW240" s="100"/>
      <c r="NEX240" s="100"/>
      <c r="NEY240" s="101"/>
      <c r="NEZ240" s="102"/>
      <c r="NFA240" s="100"/>
      <c r="NFB240" s="103"/>
      <c r="NFC240" s="104"/>
      <c r="NFD240" s="100"/>
      <c r="NFE240" s="105"/>
      <c r="NFF240" s="105"/>
      <c r="NFG240" s="105"/>
      <c r="NFH240" s="105"/>
      <c r="NFI240" s="106"/>
      <c r="NFJ240" s="107"/>
      <c r="NFK240" s="100"/>
      <c r="NFL240" s="100"/>
      <c r="NFM240" s="100"/>
      <c r="NFN240" s="101"/>
      <c r="NFO240" s="102"/>
      <c r="NFP240" s="100"/>
      <c r="NFQ240" s="103"/>
      <c r="NFR240" s="104"/>
      <c r="NFS240" s="100"/>
      <c r="NFT240" s="105"/>
      <c r="NFU240" s="105"/>
      <c r="NFV240" s="105"/>
      <c r="NFW240" s="105"/>
      <c r="NFX240" s="106"/>
      <c r="NFY240" s="107"/>
      <c r="NFZ240" s="100"/>
      <c r="NGA240" s="100"/>
      <c r="NGB240" s="100"/>
      <c r="NGC240" s="101"/>
      <c r="NGD240" s="102"/>
      <c r="NGE240" s="100"/>
      <c r="NGF240" s="103"/>
      <c r="NGG240" s="104"/>
      <c r="NGH240" s="100"/>
      <c r="NGI240" s="105"/>
      <c r="NGJ240" s="105"/>
      <c r="NGK240" s="105"/>
      <c r="NGL240" s="105"/>
      <c r="NGM240" s="106"/>
      <c r="NGN240" s="107"/>
      <c r="NGO240" s="100"/>
      <c r="NGP240" s="100"/>
      <c r="NGQ240" s="100"/>
      <c r="NGR240" s="101"/>
      <c r="NGS240" s="102"/>
      <c r="NGT240" s="100"/>
      <c r="NGU240" s="103"/>
      <c r="NGV240" s="104"/>
      <c r="NGW240" s="100"/>
      <c r="NGX240" s="105"/>
      <c r="NGY240" s="105"/>
      <c r="NGZ240" s="105"/>
      <c r="NHA240" s="105"/>
      <c r="NHB240" s="106"/>
      <c r="NHC240" s="107"/>
      <c r="NHD240" s="100"/>
      <c r="NHE240" s="100"/>
      <c r="NHF240" s="100"/>
      <c r="NHG240" s="101"/>
      <c r="NHH240" s="102"/>
      <c r="NHI240" s="100"/>
      <c r="NHJ240" s="103"/>
      <c r="NHK240" s="104"/>
      <c r="NHL240" s="100"/>
      <c r="NHM240" s="105"/>
      <c r="NHN240" s="105"/>
      <c r="NHO240" s="105"/>
      <c r="NHP240" s="105"/>
      <c r="NHQ240" s="106"/>
      <c r="NHR240" s="107"/>
      <c r="NHS240" s="100"/>
      <c r="NHT240" s="100"/>
      <c r="NHU240" s="100"/>
      <c r="NHV240" s="101"/>
      <c r="NHW240" s="102"/>
      <c r="NHX240" s="100"/>
      <c r="NHY240" s="103"/>
      <c r="NHZ240" s="104"/>
      <c r="NIA240" s="100"/>
      <c r="NIB240" s="105"/>
      <c r="NIC240" s="105"/>
      <c r="NID240" s="105"/>
      <c r="NIE240" s="105"/>
      <c r="NIF240" s="106"/>
      <c r="NIG240" s="107"/>
      <c r="NIH240" s="100"/>
      <c r="NII240" s="100"/>
      <c r="NIJ240" s="100"/>
      <c r="NIK240" s="101"/>
      <c r="NIL240" s="102"/>
      <c r="NIM240" s="100"/>
      <c r="NIN240" s="103"/>
      <c r="NIO240" s="104"/>
      <c r="NIP240" s="100"/>
      <c r="NIQ240" s="105"/>
      <c r="NIR240" s="105"/>
      <c r="NIS240" s="105"/>
      <c r="NIT240" s="105"/>
      <c r="NIU240" s="106"/>
      <c r="NIV240" s="107"/>
      <c r="NIW240" s="100"/>
      <c r="NIX240" s="100"/>
      <c r="NIY240" s="100"/>
      <c r="NIZ240" s="101"/>
      <c r="NJA240" s="102"/>
      <c r="NJB240" s="100"/>
      <c r="NJC240" s="103"/>
      <c r="NJD240" s="104"/>
      <c r="NJE240" s="100"/>
      <c r="NJF240" s="105"/>
      <c r="NJG240" s="105"/>
      <c r="NJH240" s="105"/>
      <c r="NJI240" s="105"/>
      <c r="NJJ240" s="106"/>
      <c r="NJK240" s="107"/>
      <c r="NJL240" s="100"/>
      <c r="NJM240" s="100"/>
      <c r="NJN240" s="100"/>
      <c r="NJO240" s="101"/>
      <c r="NJP240" s="102"/>
      <c r="NJQ240" s="100"/>
      <c r="NJR240" s="103"/>
      <c r="NJS240" s="104"/>
      <c r="NJT240" s="100"/>
      <c r="NJU240" s="105"/>
      <c r="NJV240" s="105"/>
      <c r="NJW240" s="105"/>
      <c r="NJX240" s="105"/>
      <c r="NJY240" s="106"/>
      <c r="NJZ240" s="107"/>
      <c r="NKA240" s="100"/>
      <c r="NKB240" s="100"/>
      <c r="NKC240" s="100"/>
      <c r="NKD240" s="101"/>
      <c r="NKE240" s="102"/>
      <c r="NKF240" s="100"/>
      <c r="NKG240" s="103"/>
      <c r="NKH240" s="104"/>
      <c r="NKI240" s="100"/>
      <c r="NKJ240" s="105"/>
      <c r="NKK240" s="105"/>
      <c r="NKL240" s="105"/>
      <c r="NKM240" s="105"/>
      <c r="NKN240" s="106"/>
      <c r="NKO240" s="107"/>
      <c r="NKP240" s="100"/>
      <c r="NKQ240" s="100"/>
      <c r="NKR240" s="100"/>
      <c r="NKS240" s="101"/>
      <c r="NKT240" s="102"/>
      <c r="NKU240" s="100"/>
      <c r="NKV240" s="103"/>
      <c r="NKW240" s="104"/>
      <c r="NKX240" s="100"/>
      <c r="NKY240" s="105"/>
      <c r="NKZ240" s="105"/>
      <c r="NLA240" s="105"/>
      <c r="NLB240" s="105"/>
      <c r="NLC240" s="106"/>
      <c r="NLD240" s="107"/>
      <c r="NLE240" s="100"/>
      <c r="NLF240" s="100"/>
      <c r="NLG240" s="100"/>
      <c r="NLH240" s="101"/>
      <c r="NLI240" s="102"/>
      <c r="NLJ240" s="100"/>
      <c r="NLK240" s="103"/>
      <c r="NLL240" s="104"/>
      <c r="NLM240" s="100"/>
      <c r="NLN240" s="105"/>
      <c r="NLO240" s="105"/>
      <c r="NLP240" s="105"/>
      <c r="NLQ240" s="105"/>
      <c r="NLR240" s="106"/>
      <c r="NLS240" s="107"/>
      <c r="NLT240" s="100"/>
      <c r="NLU240" s="100"/>
      <c r="NLV240" s="100"/>
      <c r="NLW240" s="101"/>
      <c r="NLX240" s="102"/>
      <c r="NLY240" s="100"/>
      <c r="NLZ240" s="103"/>
      <c r="NMA240" s="104"/>
      <c r="NMB240" s="100"/>
      <c r="NMC240" s="105"/>
      <c r="NMD240" s="105"/>
      <c r="NME240" s="105"/>
      <c r="NMF240" s="105"/>
      <c r="NMG240" s="106"/>
      <c r="NMH240" s="107"/>
      <c r="NMI240" s="100"/>
      <c r="NMJ240" s="100"/>
      <c r="NMK240" s="100"/>
      <c r="NML240" s="101"/>
      <c r="NMM240" s="102"/>
      <c r="NMN240" s="100"/>
      <c r="NMO240" s="103"/>
      <c r="NMP240" s="104"/>
      <c r="NMQ240" s="100"/>
      <c r="NMR240" s="105"/>
      <c r="NMS240" s="105"/>
      <c r="NMT240" s="105"/>
      <c r="NMU240" s="105"/>
      <c r="NMV240" s="106"/>
      <c r="NMW240" s="107"/>
      <c r="NMX240" s="100"/>
      <c r="NMY240" s="100"/>
      <c r="NMZ240" s="100"/>
      <c r="NNA240" s="101"/>
      <c r="NNB240" s="102"/>
      <c r="NNC240" s="100"/>
      <c r="NND240" s="103"/>
      <c r="NNE240" s="104"/>
      <c r="NNF240" s="100"/>
      <c r="NNG240" s="105"/>
      <c r="NNH240" s="105"/>
      <c r="NNI240" s="105"/>
      <c r="NNJ240" s="105"/>
      <c r="NNK240" s="106"/>
      <c r="NNL240" s="107"/>
      <c r="NNM240" s="100"/>
      <c r="NNN240" s="100"/>
      <c r="NNO240" s="100"/>
      <c r="NNP240" s="101"/>
      <c r="NNQ240" s="102"/>
      <c r="NNR240" s="100"/>
      <c r="NNS240" s="103"/>
      <c r="NNT240" s="104"/>
      <c r="NNU240" s="100"/>
      <c r="NNV240" s="105"/>
      <c r="NNW240" s="105"/>
      <c r="NNX240" s="105"/>
      <c r="NNY240" s="105"/>
      <c r="NNZ240" s="106"/>
      <c r="NOA240" s="107"/>
      <c r="NOB240" s="100"/>
      <c r="NOC240" s="100"/>
      <c r="NOD240" s="100"/>
      <c r="NOE240" s="101"/>
      <c r="NOF240" s="102"/>
      <c r="NOG240" s="100"/>
      <c r="NOH240" s="103"/>
      <c r="NOI240" s="104"/>
      <c r="NOJ240" s="100"/>
      <c r="NOK240" s="105"/>
      <c r="NOL240" s="105"/>
      <c r="NOM240" s="105"/>
      <c r="NON240" s="105"/>
      <c r="NOO240" s="106"/>
      <c r="NOP240" s="107"/>
      <c r="NOQ240" s="100"/>
      <c r="NOR240" s="100"/>
      <c r="NOS240" s="100"/>
      <c r="NOT240" s="101"/>
      <c r="NOU240" s="102"/>
      <c r="NOV240" s="100"/>
      <c r="NOW240" s="103"/>
      <c r="NOX240" s="104"/>
      <c r="NOY240" s="100"/>
      <c r="NOZ240" s="105"/>
      <c r="NPA240" s="105"/>
      <c r="NPB240" s="105"/>
      <c r="NPC240" s="105"/>
      <c r="NPD240" s="106"/>
      <c r="NPE240" s="107"/>
      <c r="NPF240" s="100"/>
      <c r="NPG240" s="100"/>
      <c r="NPH240" s="100"/>
      <c r="NPI240" s="101"/>
      <c r="NPJ240" s="102"/>
      <c r="NPK240" s="100"/>
      <c r="NPL240" s="103"/>
      <c r="NPM240" s="104"/>
      <c r="NPN240" s="100"/>
      <c r="NPO240" s="105"/>
      <c r="NPP240" s="105"/>
      <c r="NPQ240" s="105"/>
      <c r="NPR240" s="105"/>
      <c r="NPS240" s="106"/>
      <c r="NPT240" s="107"/>
      <c r="NPU240" s="100"/>
      <c r="NPV240" s="100"/>
      <c r="NPW240" s="100"/>
      <c r="NPX240" s="101"/>
      <c r="NPY240" s="102"/>
      <c r="NPZ240" s="100"/>
      <c r="NQA240" s="103"/>
      <c r="NQB240" s="104"/>
      <c r="NQC240" s="100"/>
      <c r="NQD240" s="105"/>
      <c r="NQE240" s="105"/>
      <c r="NQF240" s="105"/>
      <c r="NQG240" s="105"/>
      <c r="NQH240" s="106"/>
      <c r="NQI240" s="107"/>
      <c r="NQJ240" s="100"/>
      <c r="NQK240" s="100"/>
      <c r="NQL240" s="100"/>
      <c r="NQM240" s="101"/>
      <c r="NQN240" s="102"/>
      <c r="NQO240" s="100"/>
      <c r="NQP240" s="103"/>
      <c r="NQQ240" s="104"/>
      <c r="NQR240" s="100"/>
      <c r="NQS240" s="105"/>
      <c r="NQT240" s="105"/>
      <c r="NQU240" s="105"/>
      <c r="NQV240" s="105"/>
      <c r="NQW240" s="106"/>
      <c r="NQX240" s="107"/>
      <c r="NQY240" s="100"/>
      <c r="NQZ240" s="100"/>
      <c r="NRA240" s="100"/>
      <c r="NRB240" s="101"/>
      <c r="NRC240" s="102"/>
      <c r="NRD240" s="100"/>
      <c r="NRE240" s="103"/>
      <c r="NRF240" s="104"/>
      <c r="NRG240" s="100"/>
      <c r="NRH240" s="105"/>
      <c r="NRI240" s="105"/>
      <c r="NRJ240" s="105"/>
      <c r="NRK240" s="105"/>
      <c r="NRL240" s="106"/>
      <c r="NRM240" s="107"/>
      <c r="NRN240" s="100"/>
      <c r="NRO240" s="100"/>
      <c r="NRP240" s="100"/>
      <c r="NRQ240" s="101"/>
      <c r="NRR240" s="102"/>
      <c r="NRS240" s="100"/>
      <c r="NRT240" s="103"/>
      <c r="NRU240" s="104"/>
      <c r="NRV240" s="100"/>
      <c r="NRW240" s="105"/>
      <c r="NRX240" s="105"/>
      <c r="NRY240" s="105"/>
      <c r="NRZ240" s="105"/>
      <c r="NSA240" s="106"/>
      <c r="NSB240" s="107"/>
      <c r="NSC240" s="100"/>
      <c r="NSD240" s="100"/>
      <c r="NSE240" s="100"/>
      <c r="NSF240" s="101"/>
      <c r="NSG240" s="102"/>
      <c r="NSH240" s="100"/>
      <c r="NSI240" s="103"/>
      <c r="NSJ240" s="104"/>
      <c r="NSK240" s="100"/>
      <c r="NSL240" s="105"/>
      <c r="NSM240" s="105"/>
      <c r="NSN240" s="105"/>
      <c r="NSO240" s="105"/>
      <c r="NSP240" s="106"/>
      <c r="NSQ240" s="107"/>
      <c r="NSR240" s="100"/>
      <c r="NSS240" s="100"/>
      <c r="NST240" s="100"/>
      <c r="NSU240" s="101"/>
      <c r="NSV240" s="102"/>
      <c r="NSW240" s="100"/>
      <c r="NSX240" s="103"/>
      <c r="NSY240" s="104"/>
      <c r="NSZ240" s="100"/>
      <c r="NTA240" s="105"/>
      <c r="NTB240" s="105"/>
      <c r="NTC240" s="105"/>
      <c r="NTD240" s="105"/>
      <c r="NTE240" s="106"/>
      <c r="NTF240" s="107"/>
      <c r="NTG240" s="100"/>
      <c r="NTH240" s="100"/>
      <c r="NTI240" s="100"/>
      <c r="NTJ240" s="101"/>
      <c r="NTK240" s="102"/>
      <c r="NTL240" s="100"/>
      <c r="NTM240" s="103"/>
      <c r="NTN240" s="104"/>
      <c r="NTO240" s="100"/>
      <c r="NTP240" s="105"/>
      <c r="NTQ240" s="105"/>
      <c r="NTR240" s="105"/>
      <c r="NTS240" s="105"/>
      <c r="NTT240" s="106"/>
      <c r="NTU240" s="107"/>
      <c r="NTV240" s="100"/>
      <c r="NTW240" s="100"/>
      <c r="NTX240" s="100"/>
      <c r="NTY240" s="101"/>
      <c r="NTZ240" s="102"/>
      <c r="NUA240" s="100"/>
      <c r="NUB240" s="103"/>
      <c r="NUC240" s="104"/>
      <c r="NUD240" s="100"/>
      <c r="NUE240" s="105"/>
      <c r="NUF240" s="105"/>
      <c r="NUG240" s="105"/>
      <c r="NUH240" s="105"/>
      <c r="NUI240" s="106"/>
      <c r="NUJ240" s="107"/>
      <c r="NUK240" s="100"/>
      <c r="NUL240" s="100"/>
      <c r="NUM240" s="100"/>
      <c r="NUN240" s="101"/>
      <c r="NUO240" s="102"/>
      <c r="NUP240" s="100"/>
      <c r="NUQ240" s="103"/>
      <c r="NUR240" s="104"/>
      <c r="NUS240" s="100"/>
      <c r="NUT240" s="105"/>
      <c r="NUU240" s="105"/>
      <c r="NUV240" s="105"/>
      <c r="NUW240" s="105"/>
      <c r="NUX240" s="106"/>
      <c r="NUY240" s="107"/>
      <c r="NUZ240" s="100"/>
      <c r="NVA240" s="100"/>
      <c r="NVB240" s="100"/>
      <c r="NVC240" s="101"/>
      <c r="NVD240" s="102"/>
      <c r="NVE240" s="100"/>
      <c r="NVF240" s="103"/>
      <c r="NVG240" s="104"/>
      <c r="NVH240" s="100"/>
      <c r="NVI240" s="105"/>
      <c r="NVJ240" s="105"/>
      <c r="NVK240" s="105"/>
      <c r="NVL240" s="105"/>
      <c r="NVM240" s="106"/>
      <c r="NVN240" s="107"/>
      <c r="NVO240" s="100"/>
      <c r="NVP240" s="100"/>
      <c r="NVQ240" s="100"/>
      <c r="NVR240" s="101"/>
      <c r="NVS240" s="102"/>
      <c r="NVT240" s="100"/>
      <c r="NVU240" s="103"/>
      <c r="NVV240" s="104"/>
      <c r="NVW240" s="100"/>
      <c r="NVX240" s="105"/>
      <c r="NVY240" s="105"/>
      <c r="NVZ240" s="105"/>
      <c r="NWA240" s="105"/>
      <c r="NWB240" s="106"/>
      <c r="NWC240" s="107"/>
      <c r="NWD240" s="100"/>
      <c r="NWE240" s="100"/>
      <c r="NWF240" s="100"/>
      <c r="NWG240" s="101"/>
      <c r="NWH240" s="102"/>
      <c r="NWI240" s="100"/>
      <c r="NWJ240" s="103"/>
      <c r="NWK240" s="104"/>
      <c r="NWL240" s="100"/>
      <c r="NWM240" s="105"/>
      <c r="NWN240" s="105"/>
      <c r="NWO240" s="105"/>
      <c r="NWP240" s="105"/>
      <c r="NWQ240" s="106"/>
      <c r="NWR240" s="107"/>
      <c r="NWS240" s="100"/>
      <c r="NWT240" s="100"/>
      <c r="NWU240" s="100"/>
      <c r="NWV240" s="101"/>
      <c r="NWW240" s="102"/>
      <c r="NWX240" s="100"/>
      <c r="NWY240" s="103"/>
      <c r="NWZ240" s="104"/>
      <c r="NXA240" s="100"/>
      <c r="NXB240" s="105"/>
      <c r="NXC240" s="105"/>
      <c r="NXD240" s="105"/>
      <c r="NXE240" s="105"/>
      <c r="NXF240" s="106"/>
      <c r="NXG240" s="107"/>
      <c r="NXH240" s="100"/>
      <c r="NXI240" s="100"/>
      <c r="NXJ240" s="100"/>
      <c r="NXK240" s="101"/>
      <c r="NXL240" s="102"/>
      <c r="NXM240" s="100"/>
      <c r="NXN240" s="103"/>
      <c r="NXO240" s="104"/>
      <c r="NXP240" s="100"/>
      <c r="NXQ240" s="105"/>
      <c r="NXR240" s="105"/>
      <c r="NXS240" s="105"/>
      <c r="NXT240" s="105"/>
      <c r="NXU240" s="106"/>
      <c r="NXV240" s="107"/>
      <c r="NXW240" s="100"/>
      <c r="NXX240" s="100"/>
      <c r="NXY240" s="100"/>
      <c r="NXZ240" s="101"/>
      <c r="NYA240" s="102"/>
      <c r="NYB240" s="100"/>
      <c r="NYC240" s="103"/>
      <c r="NYD240" s="104"/>
      <c r="NYE240" s="100"/>
      <c r="NYF240" s="105"/>
      <c r="NYG240" s="105"/>
      <c r="NYH240" s="105"/>
      <c r="NYI240" s="105"/>
      <c r="NYJ240" s="106"/>
      <c r="NYK240" s="107"/>
      <c r="NYL240" s="100"/>
      <c r="NYM240" s="100"/>
      <c r="NYN240" s="100"/>
      <c r="NYO240" s="101"/>
      <c r="NYP240" s="102"/>
      <c r="NYQ240" s="100"/>
      <c r="NYR240" s="103"/>
      <c r="NYS240" s="104"/>
      <c r="NYT240" s="100"/>
      <c r="NYU240" s="105"/>
      <c r="NYV240" s="105"/>
      <c r="NYW240" s="105"/>
      <c r="NYX240" s="105"/>
      <c r="NYY240" s="106"/>
      <c r="NYZ240" s="107"/>
      <c r="NZA240" s="100"/>
      <c r="NZB240" s="100"/>
      <c r="NZC240" s="100"/>
      <c r="NZD240" s="101"/>
      <c r="NZE240" s="102"/>
      <c r="NZF240" s="100"/>
      <c r="NZG240" s="103"/>
      <c r="NZH240" s="104"/>
      <c r="NZI240" s="100"/>
      <c r="NZJ240" s="105"/>
      <c r="NZK240" s="105"/>
      <c r="NZL240" s="105"/>
      <c r="NZM240" s="105"/>
      <c r="NZN240" s="106"/>
      <c r="NZO240" s="107"/>
      <c r="NZP240" s="100"/>
      <c r="NZQ240" s="100"/>
      <c r="NZR240" s="100"/>
      <c r="NZS240" s="101"/>
      <c r="NZT240" s="102"/>
      <c r="NZU240" s="100"/>
      <c r="NZV240" s="103"/>
      <c r="NZW240" s="104"/>
      <c r="NZX240" s="100"/>
      <c r="NZY240" s="105"/>
      <c r="NZZ240" s="105"/>
      <c r="OAA240" s="105"/>
      <c r="OAB240" s="105"/>
      <c r="OAC240" s="106"/>
      <c r="OAD240" s="107"/>
      <c r="OAE240" s="100"/>
      <c r="OAF240" s="100"/>
      <c r="OAG240" s="100"/>
      <c r="OAH240" s="101"/>
      <c r="OAI240" s="102"/>
      <c r="OAJ240" s="100"/>
      <c r="OAK240" s="103"/>
      <c r="OAL240" s="104"/>
      <c r="OAM240" s="100"/>
      <c r="OAN240" s="105"/>
      <c r="OAO240" s="105"/>
      <c r="OAP240" s="105"/>
      <c r="OAQ240" s="105"/>
      <c r="OAR240" s="106"/>
      <c r="OAS240" s="107"/>
      <c r="OAT240" s="100"/>
      <c r="OAU240" s="100"/>
      <c r="OAV240" s="100"/>
      <c r="OAW240" s="101"/>
      <c r="OAX240" s="102"/>
      <c r="OAY240" s="100"/>
      <c r="OAZ240" s="103"/>
      <c r="OBA240" s="104"/>
      <c r="OBB240" s="100"/>
      <c r="OBC240" s="105"/>
      <c r="OBD240" s="105"/>
      <c r="OBE240" s="105"/>
      <c r="OBF240" s="105"/>
      <c r="OBG240" s="106"/>
      <c r="OBH240" s="107"/>
      <c r="OBI240" s="100"/>
      <c r="OBJ240" s="100"/>
      <c r="OBK240" s="100"/>
      <c r="OBL240" s="101"/>
      <c r="OBM240" s="102"/>
      <c r="OBN240" s="100"/>
      <c r="OBO240" s="103"/>
      <c r="OBP240" s="104"/>
      <c r="OBQ240" s="100"/>
      <c r="OBR240" s="105"/>
      <c r="OBS240" s="105"/>
      <c r="OBT240" s="105"/>
      <c r="OBU240" s="105"/>
      <c r="OBV240" s="106"/>
      <c r="OBW240" s="107"/>
      <c r="OBX240" s="100"/>
      <c r="OBY240" s="100"/>
      <c r="OBZ240" s="100"/>
      <c r="OCA240" s="101"/>
      <c r="OCB240" s="102"/>
      <c r="OCC240" s="100"/>
      <c r="OCD240" s="103"/>
      <c r="OCE240" s="104"/>
      <c r="OCF240" s="100"/>
      <c r="OCG240" s="105"/>
      <c r="OCH240" s="105"/>
      <c r="OCI240" s="105"/>
      <c r="OCJ240" s="105"/>
      <c r="OCK240" s="106"/>
      <c r="OCL240" s="107"/>
      <c r="OCM240" s="100"/>
      <c r="OCN240" s="100"/>
      <c r="OCO240" s="100"/>
      <c r="OCP240" s="101"/>
      <c r="OCQ240" s="102"/>
      <c r="OCR240" s="100"/>
      <c r="OCS240" s="103"/>
      <c r="OCT240" s="104"/>
      <c r="OCU240" s="100"/>
      <c r="OCV240" s="105"/>
      <c r="OCW240" s="105"/>
      <c r="OCX240" s="105"/>
      <c r="OCY240" s="105"/>
      <c r="OCZ240" s="106"/>
      <c r="ODA240" s="107"/>
      <c r="ODB240" s="100"/>
      <c r="ODC240" s="100"/>
      <c r="ODD240" s="100"/>
      <c r="ODE240" s="101"/>
      <c r="ODF240" s="102"/>
      <c r="ODG240" s="100"/>
      <c r="ODH240" s="103"/>
      <c r="ODI240" s="104"/>
      <c r="ODJ240" s="100"/>
      <c r="ODK240" s="105"/>
      <c r="ODL240" s="105"/>
      <c r="ODM240" s="105"/>
      <c r="ODN240" s="105"/>
      <c r="ODO240" s="106"/>
      <c r="ODP240" s="107"/>
      <c r="ODQ240" s="100"/>
      <c r="ODR240" s="100"/>
      <c r="ODS240" s="100"/>
      <c r="ODT240" s="101"/>
      <c r="ODU240" s="102"/>
      <c r="ODV240" s="100"/>
      <c r="ODW240" s="103"/>
      <c r="ODX240" s="104"/>
      <c r="ODY240" s="100"/>
      <c r="ODZ240" s="105"/>
      <c r="OEA240" s="105"/>
      <c r="OEB240" s="105"/>
      <c r="OEC240" s="105"/>
      <c r="OED240" s="106"/>
      <c r="OEE240" s="107"/>
      <c r="OEF240" s="100"/>
      <c r="OEG240" s="100"/>
      <c r="OEH240" s="100"/>
      <c r="OEI240" s="101"/>
      <c r="OEJ240" s="102"/>
      <c r="OEK240" s="100"/>
      <c r="OEL240" s="103"/>
      <c r="OEM240" s="104"/>
      <c r="OEN240" s="100"/>
      <c r="OEO240" s="105"/>
      <c r="OEP240" s="105"/>
      <c r="OEQ240" s="105"/>
      <c r="OER240" s="105"/>
      <c r="OES240" s="106"/>
      <c r="OET240" s="107"/>
      <c r="OEU240" s="100"/>
      <c r="OEV240" s="100"/>
      <c r="OEW240" s="100"/>
      <c r="OEX240" s="101"/>
      <c r="OEY240" s="102"/>
      <c r="OEZ240" s="100"/>
      <c r="OFA240" s="103"/>
      <c r="OFB240" s="104"/>
      <c r="OFC240" s="100"/>
      <c r="OFD240" s="105"/>
      <c r="OFE240" s="105"/>
      <c r="OFF240" s="105"/>
      <c r="OFG240" s="105"/>
      <c r="OFH240" s="106"/>
      <c r="OFI240" s="107"/>
      <c r="OFJ240" s="100"/>
      <c r="OFK240" s="100"/>
      <c r="OFL240" s="100"/>
      <c r="OFM240" s="101"/>
      <c r="OFN240" s="102"/>
      <c r="OFO240" s="100"/>
      <c r="OFP240" s="103"/>
      <c r="OFQ240" s="104"/>
      <c r="OFR240" s="100"/>
      <c r="OFS240" s="105"/>
      <c r="OFT240" s="105"/>
      <c r="OFU240" s="105"/>
      <c r="OFV240" s="105"/>
      <c r="OFW240" s="106"/>
      <c r="OFX240" s="107"/>
      <c r="OFY240" s="100"/>
      <c r="OFZ240" s="100"/>
      <c r="OGA240" s="100"/>
      <c r="OGB240" s="101"/>
      <c r="OGC240" s="102"/>
      <c r="OGD240" s="100"/>
      <c r="OGE240" s="103"/>
      <c r="OGF240" s="104"/>
      <c r="OGG240" s="100"/>
      <c r="OGH240" s="105"/>
      <c r="OGI240" s="105"/>
      <c r="OGJ240" s="105"/>
      <c r="OGK240" s="105"/>
      <c r="OGL240" s="106"/>
      <c r="OGM240" s="107"/>
      <c r="OGN240" s="100"/>
      <c r="OGO240" s="100"/>
      <c r="OGP240" s="100"/>
      <c r="OGQ240" s="101"/>
      <c r="OGR240" s="102"/>
      <c r="OGS240" s="100"/>
      <c r="OGT240" s="103"/>
      <c r="OGU240" s="104"/>
      <c r="OGV240" s="100"/>
      <c r="OGW240" s="105"/>
      <c r="OGX240" s="105"/>
      <c r="OGY240" s="105"/>
      <c r="OGZ240" s="105"/>
      <c r="OHA240" s="106"/>
      <c r="OHB240" s="107"/>
      <c r="OHC240" s="100"/>
      <c r="OHD240" s="100"/>
      <c r="OHE240" s="100"/>
      <c r="OHF240" s="101"/>
      <c r="OHG240" s="102"/>
      <c r="OHH240" s="100"/>
      <c r="OHI240" s="103"/>
      <c r="OHJ240" s="104"/>
      <c r="OHK240" s="100"/>
      <c r="OHL240" s="105"/>
      <c r="OHM240" s="105"/>
      <c r="OHN240" s="105"/>
      <c r="OHO240" s="105"/>
      <c r="OHP240" s="106"/>
      <c r="OHQ240" s="107"/>
      <c r="OHR240" s="100"/>
      <c r="OHS240" s="100"/>
      <c r="OHT240" s="100"/>
      <c r="OHU240" s="101"/>
      <c r="OHV240" s="102"/>
      <c r="OHW240" s="100"/>
      <c r="OHX240" s="103"/>
      <c r="OHY240" s="104"/>
      <c r="OHZ240" s="100"/>
      <c r="OIA240" s="105"/>
      <c r="OIB240" s="105"/>
      <c r="OIC240" s="105"/>
      <c r="OID240" s="105"/>
      <c r="OIE240" s="106"/>
      <c r="OIF240" s="107"/>
      <c r="OIG240" s="100"/>
      <c r="OIH240" s="100"/>
      <c r="OII240" s="100"/>
      <c r="OIJ240" s="101"/>
      <c r="OIK240" s="102"/>
      <c r="OIL240" s="100"/>
      <c r="OIM240" s="103"/>
      <c r="OIN240" s="104"/>
      <c r="OIO240" s="100"/>
      <c r="OIP240" s="105"/>
      <c r="OIQ240" s="105"/>
      <c r="OIR240" s="105"/>
      <c r="OIS240" s="105"/>
      <c r="OIT240" s="106"/>
      <c r="OIU240" s="107"/>
      <c r="OIV240" s="100"/>
      <c r="OIW240" s="100"/>
      <c r="OIX240" s="100"/>
      <c r="OIY240" s="101"/>
      <c r="OIZ240" s="102"/>
      <c r="OJA240" s="100"/>
      <c r="OJB240" s="103"/>
      <c r="OJC240" s="104"/>
      <c r="OJD240" s="100"/>
      <c r="OJE240" s="105"/>
      <c r="OJF240" s="105"/>
      <c r="OJG240" s="105"/>
      <c r="OJH240" s="105"/>
      <c r="OJI240" s="106"/>
      <c r="OJJ240" s="107"/>
      <c r="OJK240" s="100"/>
      <c r="OJL240" s="100"/>
      <c r="OJM240" s="100"/>
      <c r="OJN240" s="101"/>
      <c r="OJO240" s="102"/>
      <c r="OJP240" s="100"/>
      <c r="OJQ240" s="103"/>
      <c r="OJR240" s="104"/>
      <c r="OJS240" s="100"/>
      <c r="OJT240" s="105"/>
      <c r="OJU240" s="105"/>
      <c r="OJV240" s="105"/>
      <c r="OJW240" s="105"/>
      <c r="OJX240" s="106"/>
      <c r="OJY240" s="107"/>
      <c r="OJZ240" s="100"/>
      <c r="OKA240" s="100"/>
      <c r="OKB240" s="100"/>
      <c r="OKC240" s="101"/>
      <c r="OKD240" s="102"/>
      <c r="OKE240" s="100"/>
      <c r="OKF240" s="103"/>
      <c r="OKG240" s="104"/>
      <c r="OKH240" s="100"/>
      <c r="OKI240" s="105"/>
      <c r="OKJ240" s="105"/>
      <c r="OKK240" s="105"/>
      <c r="OKL240" s="105"/>
      <c r="OKM240" s="106"/>
      <c r="OKN240" s="107"/>
      <c r="OKO240" s="100"/>
      <c r="OKP240" s="100"/>
      <c r="OKQ240" s="100"/>
      <c r="OKR240" s="101"/>
      <c r="OKS240" s="102"/>
      <c r="OKT240" s="100"/>
      <c r="OKU240" s="103"/>
      <c r="OKV240" s="104"/>
      <c r="OKW240" s="100"/>
      <c r="OKX240" s="105"/>
      <c r="OKY240" s="105"/>
      <c r="OKZ240" s="105"/>
      <c r="OLA240" s="105"/>
      <c r="OLB240" s="106"/>
      <c r="OLC240" s="107"/>
      <c r="OLD240" s="100"/>
      <c r="OLE240" s="100"/>
      <c r="OLF240" s="100"/>
      <c r="OLG240" s="101"/>
      <c r="OLH240" s="102"/>
      <c r="OLI240" s="100"/>
      <c r="OLJ240" s="103"/>
      <c r="OLK240" s="104"/>
      <c r="OLL240" s="100"/>
      <c r="OLM240" s="105"/>
      <c r="OLN240" s="105"/>
      <c r="OLO240" s="105"/>
      <c r="OLP240" s="105"/>
      <c r="OLQ240" s="106"/>
      <c r="OLR240" s="107"/>
      <c r="OLS240" s="100"/>
      <c r="OLT240" s="100"/>
      <c r="OLU240" s="100"/>
      <c r="OLV240" s="101"/>
      <c r="OLW240" s="102"/>
      <c r="OLX240" s="100"/>
      <c r="OLY240" s="103"/>
      <c r="OLZ240" s="104"/>
      <c r="OMA240" s="100"/>
      <c r="OMB240" s="105"/>
      <c r="OMC240" s="105"/>
      <c r="OMD240" s="105"/>
      <c r="OME240" s="105"/>
      <c r="OMF240" s="106"/>
      <c r="OMG240" s="107"/>
      <c r="OMH240" s="100"/>
      <c r="OMI240" s="100"/>
      <c r="OMJ240" s="100"/>
      <c r="OMK240" s="101"/>
      <c r="OML240" s="102"/>
      <c r="OMM240" s="100"/>
      <c r="OMN240" s="103"/>
      <c r="OMO240" s="104"/>
      <c r="OMP240" s="100"/>
      <c r="OMQ240" s="105"/>
      <c r="OMR240" s="105"/>
      <c r="OMS240" s="105"/>
      <c r="OMT240" s="105"/>
      <c r="OMU240" s="106"/>
      <c r="OMV240" s="107"/>
      <c r="OMW240" s="100"/>
      <c r="OMX240" s="100"/>
      <c r="OMY240" s="100"/>
      <c r="OMZ240" s="101"/>
      <c r="ONA240" s="102"/>
      <c r="ONB240" s="100"/>
      <c r="ONC240" s="103"/>
      <c r="OND240" s="104"/>
      <c r="ONE240" s="100"/>
      <c r="ONF240" s="105"/>
      <c r="ONG240" s="105"/>
      <c r="ONH240" s="105"/>
      <c r="ONI240" s="105"/>
      <c r="ONJ240" s="106"/>
      <c r="ONK240" s="107"/>
      <c r="ONL240" s="100"/>
      <c r="ONM240" s="100"/>
      <c r="ONN240" s="100"/>
      <c r="ONO240" s="101"/>
      <c r="ONP240" s="102"/>
      <c r="ONQ240" s="100"/>
      <c r="ONR240" s="103"/>
      <c r="ONS240" s="104"/>
      <c r="ONT240" s="100"/>
      <c r="ONU240" s="105"/>
      <c r="ONV240" s="105"/>
      <c r="ONW240" s="105"/>
      <c r="ONX240" s="105"/>
      <c r="ONY240" s="106"/>
      <c r="ONZ240" s="107"/>
      <c r="OOA240" s="100"/>
      <c r="OOB240" s="100"/>
      <c r="OOC240" s="100"/>
      <c r="OOD240" s="101"/>
      <c r="OOE240" s="102"/>
      <c r="OOF240" s="100"/>
      <c r="OOG240" s="103"/>
      <c r="OOH240" s="104"/>
      <c r="OOI240" s="100"/>
      <c r="OOJ240" s="105"/>
      <c r="OOK240" s="105"/>
      <c r="OOL240" s="105"/>
      <c r="OOM240" s="105"/>
      <c r="OON240" s="106"/>
      <c r="OOO240" s="107"/>
      <c r="OOP240" s="100"/>
      <c r="OOQ240" s="100"/>
      <c r="OOR240" s="100"/>
      <c r="OOS240" s="101"/>
      <c r="OOT240" s="102"/>
      <c r="OOU240" s="100"/>
      <c r="OOV240" s="103"/>
      <c r="OOW240" s="104"/>
      <c r="OOX240" s="100"/>
      <c r="OOY240" s="105"/>
      <c r="OOZ240" s="105"/>
      <c r="OPA240" s="105"/>
      <c r="OPB240" s="105"/>
      <c r="OPC240" s="106"/>
      <c r="OPD240" s="107"/>
      <c r="OPE240" s="100"/>
      <c r="OPF240" s="100"/>
      <c r="OPG240" s="100"/>
      <c r="OPH240" s="101"/>
      <c r="OPI240" s="102"/>
      <c r="OPJ240" s="100"/>
      <c r="OPK240" s="103"/>
      <c r="OPL240" s="104"/>
      <c r="OPM240" s="100"/>
      <c r="OPN240" s="105"/>
      <c r="OPO240" s="105"/>
      <c r="OPP240" s="105"/>
      <c r="OPQ240" s="105"/>
      <c r="OPR240" s="106"/>
      <c r="OPS240" s="107"/>
      <c r="OPT240" s="100"/>
      <c r="OPU240" s="100"/>
      <c r="OPV240" s="100"/>
      <c r="OPW240" s="101"/>
      <c r="OPX240" s="102"/>
      <c r="OPY240" s="100"/>
      <c r="OPZ240" s="103"/>
      <c r="OQA240" s="104"/>
      <c r="OQB240" s="100"/>
      <c r="OQC240" s="105"/>
      <c r="OQD240" s="105"/>
      <c r="OQE240" s="105"/>
      <c r="OQF240" s="105"/>
      <c r="OQG240" s="106"/>
      <c r="OQH240" s="107"/>
      <c r="OQI240" s="100"/>
      <c r="OQJ240" s="100"/>
      <c r="OQK240" s="100"/>
      <c r="OQL240" s="101"/>
      <c r="OQM240" s="102"/>
      <c r="OQN240" s="100"/>
      <c r="OQO240" s="103"/>
      <c r="OQP240" s="104"/>
      <c r="OQQ240" s="100"/>
      <c r="OQR240" s="105"/>
      <c r="OQS240" s="105"/>
      <c r="OQT240" s="105"/>
      <c r="OQU240" s="105"/>
      <c r="OQV240" s="106"/>
      <c r="OQW240" s="107"/>
      <c r="OQX240" s="100"/>
      <c r="OQY240" s="100"/>
      <c r="OQZ240" s="100"/>
      <c r="ORA240" s="101"/>
      <c r="ORB240" s="102"/>
      <c r="ORC240" s="100"/>
      <c r="ORD240" s="103"/>
      <c r="ORE240" s="104"/>
      <c r="ORF240" s="100"/>
      <c r="ORG240" s="105"/>
      <c r="ORH240" s="105"/>
      <c r="ORI240" s="105"/>
      <c r="ORJ240" s="105"/>
      <c r="ORK240" s="106"/>
      <c r="ORL240" s="107"/>
      <c r="ORM240" s="100"/>
      <c r="ORN240" s="100"/>
      <c r="ORO240" s="100"/>
      <c r="ORP240" s="101"/>
      <c r="ORQ240" s="102"/>
      <c r="ORR240" s="100"/>
      <c r="ORS240" s="103"/>
      <c r="ORT240" s="104"/>
      <c r="ORU240" s="100"/>
      <c r="ORV240" s="105"/>
      <c r="ORW240" s="105"/>
      <c r="ORX240" s="105"/>
      <c r="ORY240" s="105"/>
      <c r="ORZ240" s="106"/>
      <c r="OSA240" s="107"/>
      <c r="OSB240" s="100"/>
      <c r="OSC240" s="100"/>
      <c r="OSD240" s="100"/>
      <c r="OSE240" s="101"/>
      <c r="OSF240" s="102"/>
      <c r="OSG240" s="100"/>
      <c r="OSH240" s="103"/>
      <c r="OSI240" s="104"/>
      <c r="OSJ240" s="100"/>
      <c r="OSK240" s="105"/>
      <c r="OSL240" s="105"/>
      <c r="OSM240" s="105"/>
      <c r="OSN240" s="105"/>
      <c r="OSO240" s="106"/>
      <c r="OSP240" s="107"/>
      <c r="OSQ240" s="100"/>
      <c r="OSR240" s="100"/>
      <c r="OSS240" s="100"/>
      <c r="OST240" s="101"/>
      <c r="OSU240" s="102"/>
      <c r="OSV240" s="100"/>
      <c r="OSW240" s="103"/>
      <c r="OSX240" s="104"/>
      <c r="OSY240" s="100"/>
      <c r="OSZ240" s="105"/>
      <c r="OTA240" s="105"/>
      <c r="OTB240" s="105"/>
      <c r="OTC240" s="105"/>
      <c r="OTD240" s="106"/>
      <c r="OTE240" s="107"/>
      <c r="OTF240" s="100"/>
      <c r="OTG240" s="100"/>
      <c r="OTH240" s="100"/>
      <c r="OTI240" s="101"/>
      <c r="OTJ240" s="102"/>
      <c r="OTK240" s="100"/>
      <c r="OTL240" s="103"/>
      <c r="OTM240" s="104"/>
      <c r="OTN240" s="100"/>
      <c r="OTO240" s="105"/>
      <c r="OTP240" s="105"/>
      <c r="OTQ240" s="105"/>
      <c r="OTR240" s="105"/>
      <c r="OTS240" s="106"/>
      <c r="OTT240" s="107"/>
      <c r="OTU240" s="100"/>
      <c r="OTV240" s="100"/>
      <c r="OTW240" s="100"/>
      <c r="OTX240" s="101"/>
      <c r="OTY240" s="102"/>
      <c r="OTZ240" s="100"/>
      <c r="OUA240" s="103"/>
      <c r="OUB240" s="104"/>
      <c r="OUC240" s="100"/>
      <c r="OUD240" s="105"/>
      <c r="OUE240" s="105"/>
      <c r="OUF240" s="105"/>
      <c r="OUG240" s="105"/>
      <c r="OUH240" s="106"/>
      <c r="OUI240" s="107"/>
      <c r="OUJ240" s="100"/>
      <c r="OUK240" s="100"/>
      <c r="OUL240" s="100"/>
      <c r="OUM240" s="101"/>
      <c r="OUN240" s="102"/>
      <c r="OUO240" s="100"/>
      <c r="OUP240" s="103"/>
      <c r="OUQ240" s="104"/>
      <c r="OUR240" s="100"/>
      <c r="OUS240" s="105"/>
      <c r="OUT240" s="105"/>
      <c r="OUU240" s="105"/>
      <c r="OUV240" s="105"/>
      <c r="OUW240" s="106"/>
      <c r="OUX240" s="107"/>
      <c r="OUY240" s="100"/>
      <c r="OUZ240" s="100"/>
      <c r="OVA240" s="100"/>
      <c r="OVB240" s="101"/>
      <c r="OVC240" s="102"/>
      <c r="OVD240" s="100"/>
      <c r="OVE240" s="103"/>
      <c r="OVF240" s="104"/>
      <c r="OVG240" s="100"/>
      <c r="OVH240" s="105"/>
      <c r="OVI240" s="105"/>
      <c r="OVJ240" s="105"/>
      <c r="OVK240" s="105"/>
      <c r="OVL240" s="106"/>
      <c r="OVM240" s="107"/>
      <c r="OVN240" s="100"/>
      <c r="OVO240" s="100"/>
      <c r="OVP240" s="100"/>
      <c r="OVQ240" s="101"/>
      <c r="OVR240" s="102"/>
      <c r="OVS240" s="100"/>
      <c r="OVT240" s="103"/>
      <c r="OVU240" s="104"/>
      <c r="OVV240" s="100"/>
      <c r="OVW240" s="105"/>
      <c r="OVX240" s="105"/>
      <c r="OVY240" s="105"/>
      <c r="OVZ240" s="105"/>
      <c r="OWA240" s="106"/>
      <c r="OWB240" s="107"/>
      <c r="OWC240" s="100"/>
      <c r="OWD240" s="100"/>
      <c r="OWE240" s="100"/>
      <c r="OWF240" s="101"/>
      <c r="OWG240" s="102"/>
      <c r="OWH240" s="100"/>
      <c r="OWI240" s="103"/>
      <c r="OWJ240" s="104"/>
      <c r="OWK240" s="100"/>
      <c r="OWL240" s="105"/>
      <c r="OWM240" s="105"/>
      <c r="OWN240" s="105"/>
      <c r="OWO240" s="105"/>
      <c r="OWP240" s="106"/>
      <c r="OWQ240" s="107"/>
      <c r="OWR240" s="100"/>
      <c r="OWS240" s="100"/>
      <c r="OWT240" s="100"/>
      <c r="OWU240" s="101"/>
      <c r="OWV240" s="102"/>
      <c r="OWW240" s="100"/>
      <c r="OWX240" s="103"/>
      <c r="OWY240" s="104"/>
      <c r="OWZ240" s="100"/>
      <c r="OXA240" s="105"/>
      <c r="OXB240" s="105"/>
      <c r="OXC240" s="105"/>
      <c r="OXD240" s="105"/>
      <c r="OXE240" s="106"/>
      <c r="OXF240" s="107"/>
      <c r="OXG240" s="100"/>
      <c r="OXH240" s="100"/>
      <c r="OXI240" s="100"/>
      <c r="OXJ240" s="101"/>
      <c r="OXK240" s="102"/>
      <c r="OXL240" s="100"/>
      <c r="OXM240" s="103"/>
      <c r="OXN240" s="104"/>
      <c r="OXO240" s="100"/>
      <c r="OXP240" s="105"/>
      <c r="OXQ240" s="105"/>
      <c r="OXR240" s="105"/>
      <c r="OXS240" s="105"/>
      <c r="OXT240" s="106"/>
      <c r="OXU240" s="107"/>
      <c r="OXV240" s="100"/>
      <c r="OXW240" s="100"/>
      <c r="OXX240" s="100"/>
      <c r="OXY240" s="101"/>
      <c r="OXZ240" s="102"/>
      <c r="OYA240" s="100"/>
      <c r="OYB240" s="103"/>
      <c r="OYC240" s="104"/>
      <c r="OYD240" s="100"/>
      <c r="OYE240" s="105"/>
      <c r="OYF240" s="105"/>
      <c r="OYG240" s="105"/>
      <c r="OYH240" s="105"/>
      <c r="OYI240" s="106"/>
      <c r="OYJ240" s="107"/>
      <c r="OYK240" s="100"/>
      <c r="OYL240" s="100"/>
      <c r="OYM240" s="100"/>
      <c r="OYN240" s="101"/>
      <c r="OYO240" s="102"/>
      <c r="OYP240" s="100"/>
      <c r="OYQ240" s="103"/>
      <c r="OYR240" s="104"/>
      <c r="OYS240" s="100"/>
      <c r="OYT240" s="105"/>
      <c r="OYU240" s="105"/>
      <c r="OYV240" s="105"/>
      <c r="OYW240" s="105"/>
      <c r="OYX240" s="106"/>
      <c r="OYY240" s="107"/>
      <c r="OYZ240" s="100"/>
      <c r="OZA240" s="100"/>
      <c r="OZB240" s="100"/>
      <c r="OZC240" s="101"/>
      <c r="OZD240" s="102"/>
      <c r="OZE240" s="100"/>
      <c r="OZF240" s="103"/>
      <c r="OZG240" s="104"/>
      <c r="OZH240" s="100"/>
      <c r="OZI240" s="105"/>
      <c r="OZJ240" s="105"/>
      <c r="OZK240" s="105"/>
      <c r="OZL240" s="105"/>
      <c r="OZM240" s="106"/>
      <c r="OZN240" s="107"/>
      <c r="OZO240" s="100"/>
      <c r="OZP240" s="100"/>
      <c r="OZQ240" s="100"/>
      <c r="OZR240" s="101"/>
      <c r="OZS240" s="102"/>
      <c r="OZT240" s="100"/>
      <c r="OZU240" s="103"/>
      <c r="OZV240" s="104"/>
      <c r="OZW240" s="100"/>
      <c r="OZX240" s="105"/>
      <c r="OZY240" s="105"/>
      <c r="OZZ240" s="105"/>
      <c r="PAA240" s="105"/>
      <c r="PAB240" s="106"/>
      <c r="PAC240" s="107"/>
      <c r="PAD240" s="100"/>
      <c r="PAE240" s="100"/>
      <c r="PAF240" s="100"/>
      <c r="PAG240" s="101"/>
      <c r="PAH240" s="102"/>
      <c r="PAI240" s="100"/>
      <c r="PAJ240" s="103"/>
      <c r="PAK240" s="104"/>
      <c r="PAL240" s="100"/>
      <c r="PAM240" s="105"/>
      <c r="PAN240" s="105"/>
      <c r="PAO240" s="105"/>
      <c r="PAP240" s="105"/>
      <c r="PAQ240" s="106"/>
      <c r="PAR240" s="107"/>
      <c r="PAS240" s="100"/>
      <c r="PAT240" s="100"/>
      <c r="PAU240" s="100"/>
      <c r="PAV240" s="101"/>
      <c r="PAW240" s="102"/>
      <c r="PAX240" s="100"/>
      <c r="PAY240" s="103"/>
      <c r="PAZ240" s="104"/>
      <c r="PBA240" s="100"/>
      <c r="PBB240" s="105"/>
      <c r="PBC240" s="105"/>
      <c r="PBD240" s="105"/>
      <c r="PBE240" s="105"/>
      <c r="PBF240" s="106"/>
      <c r="PBG240" s="107"/>
      <c r="PBH240" s="100"/>
      <c r="PBI240" s="100"/>
      <c r="PBJ240" s="100"/>
      <c r="PBK240" s="101"/>
      <c r="PBL240" s="102"/>
      <c r="PBM240" s="100"/>
      <c r="PBN240" s="103"/>
      <c r="PBO240" s="104"/>
      <c r="PBP240" s="100"/>
      <c r="PBQ240" s="105"/>
      <c r="PBR240" s="105"/>
      <c r="PBS240" s="105"/>
      <c r="PBT240" s="105"/>
      <c r="PBU240" s="106"/>
      <c r="PBV240" s="107"/>
      <c r="PBW240" s="100"/>
      <c r="PBX240" s="100"/>
      <c r="PBY240" s="100"/>
      <c r="PBZ240" s="101"/>
      <c r="PCA240" s="102"/>
      <c r="PCB240" s="100"/>
      <c r="PCC240" s="103"/>
      <c r="PCD240" s="104"/>
      <c r="PCE240" s="100"/>
      <c r="PCF240" s="105"/>
      <c r="PCG240" s="105"/>
      <c r="PCH240" s="105"/>
      <c r="PCI240" s="105"/>
      <c r="PCJ240" s="106"/>
      <c r="PCK240" s="107"/>
      <c r="PCL240" s="100"/>
      <c r="PCM240" s="100"/>
      <c r="PCN240" s="100"/>
      <c r="PCO240" s="101"/>
      <c r="PCP240" s="102"/>
      <c r="PCQ240" s="100"/>
      <c r="PCR240" s="103"/>
      <c r="PCS240" s="104"/>
      <c r="PCT240" s="100"/>
      <c r="PCU240" s="105"/>
      <c r="PCV240" s="105"/>
      <c r="PCW240" s="105"/>
      <c r="PCX240" s="105"/>
      <c r="PCY240" s="106"/>
      <c r="PCZ240" s="107"/>
      <c r="PDA240" s="100"/>
      <c r="PDB240" s="100"/>
      <c r="PDC240" s="100"/>
      <c r="PDD240" s="101"/>
      <c r="PDE240" s="102"/>
      <c r="PDF240" s="100"/>
      <c r="PDG240" s="103"/>
      <c r="PDH240" s="104"/>
      <c r="PDI240" s="100"/>
      <c r="PDJ240" s="105"/>
      <c r="PDK240" s="105"/>
      <c r="PDL240" s="105"/>
      <c r="PDM240" s="105"/>
      <c r="PDN240" s="106"/>
      <c r="PDO240" s="107"/>
      <c r="PDP240" s="100"/>
      <c r="PDQ240" s="100"/>
      <c r="PDR240" s="100"/>
      <c r="PDS240" s="101"/>
      <c r="PDT240" s="102"/>
      <c r="PDU240" s="100"/>
      <c r="PDV240" s="103"/>
      <c r="PDW240" s="104"/>
      <c r="PDX240" s="100"/>
      <c r="PDY240" s="105"/>
      <c r="PDZ240" s="105"/>
      <c r="PEA240" s="105"/>
      <c r="PEB240" s="105"/>
      <c r="PEC240" s="106"/>
      <c r="PED240" s="107"/>
      <c r="PEE240" s="100"/>
      <c r="PEF240" s="100"/>
      <c r="PEG240" s="100"/>
      <c r="PEH240" s="101"/>
      <c r="PEI240" s="102"/>
      <c r="PEJ240" s="100"/>
      <c r="PEK240" s="103"/>
      <c r="PEL240" s="104"/>
      <c r="PEM240" s="100"/>
      <c r="PEN240" s="105"/>
      <c r="PEO240" s="105"/>
      <c r="PEP240" s="105"/>
      <c r="PEQ240" s="105"/>
      <c r="PER240" s="106"/>
      <c r="PES240" s="107"/>
      <c r="PET240" s="100"/>
      <c r="PEU240" s="100"/>
      <c r="PEV240" s="100"/>
      <c r="PEW240" s="101"/>
      <c r="PEX240" s="102"/>
      <c r="PEY240" s="100"/>
      <c r="PEZ240" s="103"/>
      <c r="PFA240" s="104"/>
      <c r="PFB240" s="100"/>
      <c r="PFC240" s="105"/>
      <c r="PFD240" s="105"/>
      <c r="PFE240" s="105"/>
      <c r="PFF240" s="105"/>
      <c r="PFG240" s="106"/>
      <c r="PFH240" s="107"/>
      <c r="PFI240" s="100"/>
      <c r="PFJ240" s="100"/>
      <c r="PFK240" s="100"/>
      <c r="PFL240" s="101"/>
      <c r="PFM240" s="102"/>
      <c r="PFN240" s="100"/>
      <c r="PFO240" s="103"/>
      <c r="PFP240" s="104"/>
      <c r="PFQ240" s="100"/>
      <c r="PFR240" s="105"/>
      <c r="PFS240" s="105"/>
      <c r="PFT240" s="105"/>
      <c r="PFU240" s="105"/>
      <c r="PFV240" s="106"/>
      <c r="PFW240" s="107"/>
      <c r="PFX240" s="100"/>
      <c r="PFY240" s="100"/>
      <c r="PFZ240" s="100"/>
      <c r="PGA240" s="101"/>
      <c r="PGB240" s="102"/>
      <c r="PGC240" s="100"/>
      <c r="PGD240" s="103"/>
      <c r="PGE240" s="104"/>
      <c r="PGF240" s="100"/>
      <c r="PGG240" s="105"/>
      <c r="PGH240" s="105"/>
      <c r="PGI240" s="105"/>
      <c r="PGJ240" s="105"/>
      <c r="PGK240" s="106"/>
      <c r="PGL240" s="107"/>
      <c r="PGM240" s="100"/>
      <c r="PGN240" s="100"/>
      <c r="PGO240" s="100"/>
      <c r="PGP240" s="101"/>
      <c r="PGQ240" s="102"/>
      <c r="PGR240" s="100"/>
      <c r="PGS240" s="103"/>
      <c r="PGT240" s="104"/>
      <c r="PGU240" s="100"/>
      <c r="PGV240" s="105"/>
      <c r="PGW240" s="105"/>
      <c r="PGX240" s="105"/>
      <c r="PGY240" s="105"/>
      <c r="PGZ240" s="106"/>
      <c r="PHA240" s="107"/>
      <c r="PHB240" s="100"/>
      <c r="PHC240" s="100"/>
      <c r="PHD240" s="100"/>
      <c r="PHE240" s="101"/>
      <c r="PHF240" s="102"/>
      <c r="PHG240" s="100"/>
      <c r="PHH240" s="103"/>
      <c r="PHI240" s="104"/>
      <c r="PHJ240" s="100"/>
      <c r="PHK240" s="105"/>
      <c r="PHL240" s="105"/>
      <c r="PHM240" s="105"/>
      <c r="PHN240" s="105"/>
      <c r="PHO240" s="106"/>
      <c r="PHP240" s="107"/>
      <c r="PHQ240" s="100"/>
      <c r="PHR240" s="100"/>
      <c r="PHS240" s="100"/>
      <c r="PHT240" s="101"/>
      <c r="PHU240" s="102"/>
      <c r="PHV240" s="100"/>
      <c r="PHW240" s="103"/>
      <c r="PHX240" s="104"/>
      <c r="PHY240" s="100"/>
      <c r="PHZ240" s="105"/>
      <c r="PIA240" s="105"/>
      <c r="PIB240" s="105"/>
      <c r="PIC240" s="105"/>
      <c r="PID240" s="106"/>
      <c r="PIE240" s="107"/>
      <c r="PIF240" s="100"/>
      <c r="PIG240" s="100"/>
      <c r="PIH240" s="100"/>
      <c r="PII240" s="101"/>
      <c r="PIJ240" s="102"/>
      <c r="PIK240" s="100"/>
      <c r="PIL240" s="103"/>
      <c r="PIM240" s="104"/>
      <c r="PIN240" s="100"/>
      <c r="PIO240" s="105"/>
      <c r="PIP240" s="105"/>
      <c r="PIQ240" s="105"/>
      <c r="PIR240" s="105"/>
      <c r="PIS240" s="106"/>
      <c r="PIT240" s="107"/>
      <c r="PIU240" s="100"/>
      <c r="PIV240" s="100"/>
      <c r="PIW240" s="100"/>
      <c r="PIX240" s="101"/>
      <c r="PIY240" s="102"/>
      <c r="PIZ240" s="100"/>
      <c r="PJA240" s="103"/>
      <c r="PJB240" s="104"/>
      <c r="PJC240" s="100"/>
      <c r="PJD240" s="105"/>
      <c r="PJE240" s="105"/>
      <c r="PJF240" s="105"/>
      <c r="PJG240" s="105"/>
      <c r="PJH240" s="106"/>
      <c r="PJI240" s="107"/>
      <c r="PJJ240" s="100"/>
      <c r="PJK240" s="100"/>
      <c r="PJL240" s="100"/>
      <c r="PJM240" s="101"/>
      <c r="PJN240" s="102"/>
      <c r="PJO240" s="100"/>
      <c r="PJP240" s="103"/>
      <c r="PJQ240" s="104"/>
      <c r="PJR240" s="100"/>
      <c r="PJS240" s="105"/>
      <c r="PJT240" s="105"/>
      <c r="PJU240" s="105"/>
      <c r="PJV240" s="105"/>
      <c r="PJW240" s="106"/>
      <c r="PJX240" s="107"/>
      <c r="PJY240" s="100"/>
      <c r="PJZ240" s="100"/>
      <c r="PKA240" s="100"/>
      <c r="PKB240" s="101"/>
      <c r="PKC240" s="102"/>
      <c r="PKD240" s="100"/>
      <c r="PKE240" s="103"/>
      <c r="PKF240" s="104"/>
      <c r="PKG240" s="100"/>
      <c r="PKH240" s="105"/>
      <c r="PKI240" s="105"/>
      <c r="PKJ240" s="105"/>
      <c r="PKK240" s="105"/>
      <c r="PKL240" s="106"/>
      <c r="PKM240" s="107"/>
      <c r="PKN240" s="100"/>
      <c r="PKO240" s="100"/>
      <c r="PKP240" s="100"/>
      <c r="PKQ240" s="101"/>
      <c r="PKR240" s="102"/>
      <c r="PKS240" s="100"/>
      <c r="PKT240" s="103"/>
      <c r="PKU240" s="104"/>
      <c r="PKV240" s="100"/>
      <c r="PKW240" s="105"/>
      <c r="PKX240" s="105"/>
      <c r="PKY240" s="105"/>
      <c r="PKZ240" s="105"/>
      <c r="PLA240" s="106"/>
      <c r="PLB240" s="107"/>
      <c r="PLC240" s="100"/>
      <c r="PLD240" s="100"/>
      <c r="PLE240" s="100"/>
      <c r="PLF240" s="101"/>
      <c r="PLG240" s="102"/>
      <c r="PLH240" s="100"/>
      <c r="PLI240" s="103"/>
      <c r="PLJ240" s="104"/>
      <c r="PLK240" s="100"/>
      <c r="PLL240" s="105"/>
      <c r="PLM240" s="105"/>
      <c r="PLN240" s="105"/>
      <c r="PLO240" s="105"/>
      <c r="PLP240" s="106"/>
      <c r="PLQ240" s="107"/>
      <c r="PLR240" s="100"/>
      <c r="PLS240" s="100"/>
      <c r="PLT240" s="100"/>
      <c r="PLU240" s="101"/>
      <c r="PLV240" s="102"/>
      <c r="PLW240" s="100"/>
      <c r="PLX240" s="103"/>
      <c r="PLY240" s="104"/>
      <c r="PLZ240" s="100"/>
      <c r="PMA240" s="105"/>
      <c r="PMB240" s="105"/>
      <c r="PMC240" s="105"/>
      <c r="PMD240" s="105"/>
      <c r="PME240" s="106"/>
      <c r="PMF240" s="107"/>
      <c r="PMG240" s="100"/>
      <c r="PMH240" s="100"/>
      <c r="PMI240" s="100"/>
      <c r="PMJ240" s="101"/>
      <c r="PMK240" s="102"/>
      <c r="PML240" s="100"/>
      <c r="PMM240" s="103"/>
      <c r="PMN240" s="104"/>
      <c r="PMO240" s="100"/>
      <c r="PMP240" s="105"/>
      <c r="PMQ240" s="105"/>
      <c r="PMR240" s="105"/>
      <c r="PMS240" s="105"/>
      <c r="PMT240" s="106"/>
      <c r="PMU240" s="107"/>
      <c r="PMV240" s="100"/>
      <c r="PMW240" s="100"/>
      <c r="PMX240" s="100"/>
      <c r="PMY240" s="101"/>
      <c r="PMZ240" s="102"/>
      <c r="PNA240" s="100"/>
      <c r="PNB240" s="103"/>
      <c r="PNC240" s="104"/>
      <c r="PND240" s="100"/>
      <c r="PNE240" s="105"/>
      <c r="PNF240" s="105"/>
      <c r="PNG240" s="105"/>
      <c r="PNH240" s="105"/>
      <c r="PNI240" s="106"/>
      <c r="PNJ240" s="107"/>
      <c r="PNK240" s="100"/>
      <c r="PNL240" s="100"/>
      <c r="PNM240" s="100"/>
      <c r="PNN240" s="101"/>
      <c r="PNO240" s="102"/>
      <c r="PNP240" s="100"/>
      <c r="PNQ240" s="103"/>
      <c r="PNR240" s="104"/>
      <c r="PNS240" s="100"/>
      <c r="PNT240" s="105"/>
      <c r="PNU240" s="105"/>
      <c r="PNV240" s="105"/>
      <c r="PNW240" s="105"/>
      <c r="PNX240" s="106"/>
      <c r="PNY240" s="107"/>
      <c r="PNZ240" s="100"/>
      <c r="POA240" s="100"/>
      <c r="POB240" s="100"/>
      <c r="POC240" s="101"/>
      <c r="POD240" s="102"/>
      <c r="POE240" s="100"/>
      <c r="POF240" s="103"/>
      <c r="POG240" s="104"/>
      <c r="POH240" s="100"/>
      <c r="POI240" s="105"/>
      <c r="POJ240" s="105"/>
      <c r="POK240" s="105"/>
      <c r="POL240" s="105"/>
      <c r="POM240" s="106"/>
      <c r="PON240" s="107"/>
      <c r="POO240" s="100"/>
      <c r="POP240" s="100"/>
      <c r="POQ240" s="100"/>
      <c r="POR240" s="101"/>
      <c r="POS240" s="102"/>
      <c r="POT240" s="100"/>
      <c r="POU240" s="103"/>
      <c r="POV240" s="104"/>
      <c r="POW240" s="100"/>
      <c r="POX240" s="105"/>
      <c r="POY240" s="105"/>
      <c r="POZ240" s="105"/>
      <c r="PPA240" s="105"/>
      <c r="PPB240" s="106"/>
      <c r="PPC240" s="107"/>
      <c r="PPD240" s="100"/>
      <c r="PPE240" s="100"/>
      <c r="PPF240" s="100"/>
      <c r="PPG240" s="101"/>
      <c r="PPH240" s="102"/>
      <c r="PPI240" s="100"/>
      <c r="PPJ240" s="103"/>
      <c r="PPK240" s="104"/>
      <c r="PPL240" s="100"/>
      <c r="PPM240" s="105"/>
      <c r="PPN240" s="105"/>
      <c r="PPO240" s="105"/>
      <c r="PPP240" s="105"/>
      <c r="PPQ240" s="106"/>
      <c r="PPR240" s="107"/>
      <c r="PPS240" s="100"/>
      <c r="PPT240" s="100"/>
      <c r="PPU240" s="100"/>
      <c r="PPV240" s="101"/>
      <c r="PPW240" s="102"/>
      <c r="PPX240" s="100"/>
      <c r="PPY240" s="103"/>
      <c r="PPZ240" s="104"/>
      <c r="PQA240" s="100"/>
      <c r="PQB240" s="105"/>
      <c r="PQC240" s="105"/>
      <c r="PQD240" s="105"/>
      <c r="PQE240" s="105"/>
      <c r="PQF240" s="106"/>
      <c r="PQG240" s="107"/>
      <c r="PQH240" s="100"/>
      <c r="PQI240" s="100"/>
      <c r="PQJ240" s="100"/>
      <c r="PQK240" s="101"/>
      <c r="PQL240" s="102"/>
      <c r="PQM240" s="100"/>
      <c r="PQN240" s="103"/>
      <c r="PQO240" s="104"/>
      <c r="PQP240" s="100"/>
      <c r="PQQ240" s="105"/>
      <c r="PQR240" s="105"/>
      <c r="PQS240" s="105"/>
      <c r="PQT240" s="105"/>
      <c r="PQU240" s="106"/>
      <c r="PQV240" s="107"/>
      <c r="PQW240" s="100"/>
      <c r="PQX240" s="100"/>
      <c r="PQY240" s="100"/>
      <c r="PQZ240" s="101"/>
      <c r="PRA240" s="102"/>
      <c r="PRB240" s="100"/>
      <c r="PRC240" s="103"/>
      <c r="PRD240" s="104"/>
      <c r="PRE240" s="100"/>
      <c r="PRF240" s="105"/>
      <c r="PRG240" s="105"/>
      <c r="PRH240" s="105"/>
      <c r="PRI240" s="105"/>
      <c r="PRJ240" s="106"/>
      <c r="PRK240" s="107"/>
      <c r="PRL240" s="100"/>
      <c r="PRM240" s="100"/>
      <c r="PRN240" s="100"/>
      <c r="PRO240" s="101"/>
      <c r="PRP240" s="102"/>
      <c r="PRQ240" s="100"/>
      <c r="PRR240" s="103"/>
      <c r="PRS240" s="104"/>
      <c r="PRT240" s="100"/>
      <c r="PRU240" s="105"/>
      <c r="PRV240" s="105"/>
      <c r="PRW240" s="105"/>
      <c r="PRX240" s="105"/>
      <c r="PRY240" s="106"/>
      <c r="PRZ240" s="107"/>
      <c r="PSA240" s="100"/>
      <c r="PSB240" s="100"/>
      <c r="PSC240" s="100"/>
      <c r="PSD240" s="101"/>
      <c r="PSE240" s="102"/>
      <c r="PSF240" s="100"/>
      <c r="PSG240" s="103"/>
      <c r="PSH240" s="104"/>
      <c r="PSI240" s="100"/>
      <c r="PSJ240" s="105"/>
      <c r="PSK240" s="105"/>
      <c r="PSL240" s="105"/>
      <c r="PSM240" s="105"/>
      <c r="PSN240" s="106"/>
      <c r="PSO240" s="107"/>
      <c r="PSP240" s="100"/>
      <c r="PSQ240" s="100"/>
      <c r="PSR240" s="100"/>
      <c r="PSS240" s="101"/>
      <c r="PST240" s="102"/>
      <c r="PSU240" s="100"/>
      <c r="PSV240" s="103"/>
      <c r="PSW240" s="104"/>
      <c r="PSX240" s="100"/>
      <c r="PSY240" s="105"/>
      <c r="PSZ240" s="105"/>
      <c r="PTA240" s="105"/>
      <c r="PTB240" s="105"/>
      <c r="PTC240" s="106"/>
      <c r="PTD240" s="107"/>
      <c r="PTE240" s="100"/>
      <c r="PTF240" s="100"/>
      <c r="PTG240" s="100"/>
      <c r="PTH240" s="101"/>
      <c r="PTI240" s="102"/>
      <c r="PTJ240" s="100"/>
      <c r="PTK240" s="103"/>
      <c r="PTL240" s="104"/>
      <c r="PTM240" s="100"/>
      <c r="PTN240" s="105"/>
      <c r="PTO240" s="105"/>
      <c r="PTP240" s="105"/>
      <c r="PTQ240" s="105"/>
      <c r="PTR240" s="106"/>
      <c r="PTS240" s="107"/>
      <c r="PTT240" s="100"/>
      <c r="PTU240" s="100"/>
      <c r="PTV240" s="100"/>
      <c r="PTW240" s="101"/>
      <c r="PTX240" s="102"/>
      <c r="PTY240" s="100"/>
      <c r="PTZ240" s="103"/>
      <c r="PUA240" s="104"/>
      <c r="PUB240" s="100"/>
      <c r="PUC240" s="105"/>
      <c r="PUD240" s="105"/>
      <c r="PUE240" s="105"/>
      <c r="PUF240" s="105"/>
      <c r="PUG240" s="106"/>
      <c r="PUH240" s="107"/>
      <c r="PUI240" s="100"/>
      <c r="PUJ240" s="100"/>
      <c r="PUK240" s="100"/>
      <c r="PUL240" s="101"/>
      <c r="PUM240" s="102"/>
      <c r="PUN240" s="100"/>
      <c r="PUO240" s="103"/>
      <c r="PUP240" s="104"/>
      <c r="PUQ240" s="100"/>
      <c r="PUR240" s="105"/>
      <c r="PUS240" s="105"/>
      <c r="PUT240" s="105"/>
      <c r="PUU240" s="105"/>
      <c r="PUV240" s="106"/>
      <c r="PUW240" s="107"/>
      <c r="PUX240" s="100"/>
      <c r="PUY240" s="100"/>
      <c r="PUZ240" s="100"/>
      <c r="PVA240" s="101"/>
      <c r="PVB240" s="102"/>
      <c r="PVC240" s="100"/>
      <c r="PVD240" s="103"/>
      <c r="PVE240" s="104"/>
      <c r="PVF240" s="100"/>
      <c r="PVG240" s="105"/>
      <c r="PVH240" s="105"/>
      <c r="PVI240" s="105"/>
      <c r="PVJ240" s="105"/>
      <c r="PVK240" s="106"/>
      <c r="PVL240" s="107"/>
      <c r="PVM240" s="100"/>
      <c r="PVN240" s="100"/>
      <c r="PVO240" s="100"/>
      <c r="PVP240" s="101"/>
      <c r="PVQ240" s="102"/>
      <c r="PVR240" s="100"/>
      <c r="PVS240" s="103"/>
      <c r="PVT240" s="104"/>
      <c r="PVU240" s="100"/>
      <c r="PVV240" s="105"/>
      <c r="PVW240" s="105"/>
      <c r="PVX240" s="105"/>
      <c r="PVY240" s="105"/>
      <c r="PVZ240" s="106"/>
      <c r="PWA240" s="107"/>
      <c r="PWB240" s="100"/>
      <c r="PWC240" s="100"/>
      <c r="PWD240" s="100"/>
      <c r="PWE240" s="101"/>
      <c r="PWF240" s="102"/>
      <c r="PWG240" s="100"/>
      <c r="PWH240" s="103"/>
      <c r="PWI240" s="104"/>
      <c r="PWJ240" s="100"/>
      <c r="PWK240" s="105"/>
      <c r="PWL240" s="105"/>
      <c r="PWM240" s="105"/>
      <c r="PWN240" s="105"/>
      <c r="PWO240" s="106"/>
      <c r="PWP240" s="107"/>
      <c r="PWQ240" s="100"/>
      <c r="PWR240" s="100"/>
      <c r="PWS240" s="100"/>
      <c r="PWT240" s="101"/>
      <c r="PWU240" s="102"/>
      <c r="PWV240" s="100"/>
      <c r="PWW240" s="103"/>
      <c r="PWX240" s="104"/>
      <c r="PWY240" s="100"/>
      <c r="PWZ240" s="105"/>
      <c r="PXA240" s="105"/>
      <c r="PXB240" s="105"/>
      <c r="PXC240" s="105"/>
      <c r="PXD240" s="106"/>
      <c r="PXE240" s="107"/>
      <c r="PXF240" s="100"/>
      <c r="PXG240" s="100"/>
      <c r="PXH240" s="100"/>
      <c r="PXI240" s="101"/>
      <c r="PXJ240" s="102"/>
      <c r="PXK240" s="100"/>
      <c r="PXL240" s="103"/>
      <c r="PXM240" s="104"/>
      <c r="PXN240" s="100"/>
      <c r="PXO240" s="105"/>
      <c r="PXP240" s="105"/>
      <c r="PXQ240" s="105"/>
      <c r="PXR240" s="105"/>
      <c r="PXS240" s="106"/>
      <c r="PXT240" s="107"/>
      <c r="PXU240" s="100"/>
      <c r="PXV240" s="100"/>
      <c r="PXW240" s="100"/>
      <c r="PXX240" s="101"/>
      <c r="PXY240" s="102"/>
      <c r="PXZ240" s="100"/>
      <c r="PYA240" s="103"/>
      <c r="PYB240" s="104"/>
      <c r="PYC240" s="100"/>
      <c r="PYD240" s="105"/>
      <c r="PYE240" s="105"/>
      <c r="PYF240" s="105"/>
      <c r="PYG240" s="105"/>
      <c r="PYH240" s="106"/>
      <c r="PYI240" s="107"/>
      <c r="PYJ240" s="100"/>
      <c r="PYK240" s="100"/>
      <c r="PYL240" s="100"/>
      <c r="PYM240" s="101"/>
      <c r="PYN240" s="102"/>
      <c r="PYO240" s="100"/>
      <c r="PYP240" s="103"/>
      <c r="PYQ240" s="104"/>
      <c r="PYR240" s="100"/>
      <c r="PYS240" s="105"/>
      <c r="PYT240" s="105"/>
      <c r="PYU240" s="105"/>
      <c r="PYV240" s="105"/>
      <c r="PYW240" s="106"/>
      <c r="PYX240" s="107"/>
      <c r="PYY240" s="100"/>
      <c r="PYZ240" s="100"/>
      <c r="PZA240" s="100"/>
      <c r="PZB240" s="101"/>
      <c r="PZC240" s="102"/>
      <c r="PZD240" s="100"/>
      <c r="PZE240" s="103"/>
      <c r="PZF240" s="104"/>
      <c r="PZG240" s="100"/>
      <c r="PZH240" s="105"/>
      <c r="PZI240" s="105"/>
      <c r="PZJ240" s="105"/>
      <c r="PZK240" s="105"/>
      <c r="PZL240" s="106"/>
      <c r="PZM240" s="107"/>
      <c r="PZN240" s="100"/>
      <c r="PZO240" s="100"/>
      <c r="PZP240" s="100"/>
      <c r="PZQ240" s="101"/>
      <c r="PZR240" s="102"/>
      <c r="PZS240" s="100"/>
      <c r="PZT240" s="103"/>
      <c r="PZU240" s="104"/>
      <c r="PZV240" s="100"/>
      <c r="PZW240" s="105"/>
      <c r="PZX240" s="105"/>
      <c r="PZY240" s="105"/>
      <c r="PZZ240" s="105"/>
      <c r="QAA240" s="106"/>
      <c r="QAB240" s="107"/>
      <c r="QAC240" s="100"/>
      <c r="QAD240" s="100"/>
      <c r="QAE240" s="100"/>
      <c r="QAF240" s="101"/>
      <c r="QAG240" s="102"/>
      <c r="QAH240" s="100"/>
      <c r="QAI240" s="103"/>
      <c r="QAJ240" s="104"/>
      <c r="QAK240" s="100"/>
      <c r="QAL240" s="105"/>
      <c r="QAM240" s="105"/>
      <c r="QAN240" s="105"/>
      <c r="QAO240" s="105"/>
      <c r="QAP240" s="106"/>
      <c r="QAQ240" s="107"/>
      <c r="QAR240" s="100"/>
      <c r="QAS240" s="100"/>
      <c r="QAT240" s="100"/>
      <c r="QAU240" s="101"/>
      <c r="QAV240" s="102"/>
      <c r="QAW240" s="100"/>
      <c r="QAX240" s="103"/>
      <c r="QAY240" s="104"/>
      <c r="QAZ240" s="100"/>
      <c r="QBA240" s="105"/>
      <c r="QBB240" s="105"/>
      <c r="QBC240" s="105"/>
      <c r="QBD240" s="105"/>
      <c r="QBE240" s="106"/>
      <c r="QBF240" s="107"/>
      <c r="QBG240" s="100"/>
      <c r="QBH240" s="100"/>
      <c r="QBI240" s="100"/>
      <c r="QBJ240" s="101"/>
      <c r="QBK240" s="102"/>
      <c r="QBL240" s="100"/>
      <c r="QBM240" s="103"/>
      <c r="QBN240" s="104"/>
      <c r="QBO240" s="100"/>
      <c r="QBP240" s="105"/>
      <c r="QBQ240" s="105"/>
      <c r="QBR240" s="105"/>
      <c r="QBS240" s="105"/>
      <c r="QBT240" s="106"/>
      <c r="QBU240" s="107"/>
      <c r="QBV240" s="100"/>
      <c r="QBW240" s="100"/>
      <c r="QBX240" s="100"/>
      <c r="QBY240" s="101"/>
      <c r="QBZ240" s="102"/>
      <c r="QCA240" s="100"/>
      <c r="QCB240" s="103"/>
      <c r="QCC240" s="104"/>
      <c r="QCD240" s="100"/>
      <c r="QCE240" s="105"/>
      <c r="QCF240" s="105"/>
      <c r="QCG240" s="105"/>
      <c r="QCH240" s="105"/>
      <c r="QCI240" s="106"/>
      <c r="QCJ240" s="107"/>
      <c r="QCK240" s="100"/>
      <c r="QCL240" s="100"/>
      <c r="QCM240" s="100"/>
      <c r="QCN240" s="101"/>
      <c r="QCO240" s="102"/>
      <c r="QCP240" s="100"/>
      <c r="QCQ240" s="103"/>
      <c r="QCR240" s="104"/>
      <c r="QCS240" s="100"/>
      <c r="QCT240" s="105"/>
      <c r="QCU240" s="105"/>
      <c r="QCV240" s="105"/>
      <c r="QCW240" s="105"/>
      <c r="QCX240" s="106"/>
      <c r="QCY240" s="107"/>
      <c r="QCZ240" s="100"/>
      <c r="QDA240" s="100"/>
      <c r="QDB240" s="100"/>
      <c r="QDC240" s="101"/>
      <c r="QDD240" s="102"/>
      <c r="QDE240" s="100"/>
      <c r="QDF240" s="103"/>
      <c r="QDG240" s="104"/>
      <c r="QDH240" s="100"/>
      <c r="QDI240" s="105"/>
      <c r="QDJ240" s="105"/>
      <c r="QDK240" s="105"/>
      <c r="QDL240" s="105"/>
      <c r="QDM240" s="106"/>
      <c r="QDN240" s="107"/>
      <c r="QDO240" s="100"/>
      <c r="QDP240" s="100"/>
      <c r="QDQ240" s="100"/>
      <c r="QDR240" s="101"/>
      <c r="QDS240" s="102"/>
      <c r="QDT240" s="100"/>
      <c r="QDU240" s="103"/>
      <c r="QDV240" s="104"/>
      <c r="QDW240" s="100"/>
      <c r="QDX240" s="105"/>
      <c r="QDY240" s="105"/>
      <c r="QDZ240" s="105"/>
      <c r="QEA240" s="105"/>
      <c r="QEB240" s="106"/>
      <c r="QEC240" s="107"/>
      <c r="QED240" s="100"/>
      <c r="QEE240" s="100"/>
      <c r="QEF240" s="100"/>
      <c r="QEG240" s="101"/>
      <c r="QEH240" s="102"/>
      <c r="QEI240" s="100"/>
      <c r="QEJ240" s="103"/>
      <c r="QEK240" s="104"/>
      <c r="QEL240" s="100"/>
      <c r="QEM240" s="105"/>
      <c r="QEN240" s="105"/>
      <c r="QEO240" s="105"/>
      <c r="QEP240" s="105"/>
      <c r="QEQ240" s="106"/>
      <c r="QER240" s="107"/>
      <c r="QES240" s="100"/>
      <c r="QET240" s="100"/>
      <c r="QEU240" s="100"/>
      <c r="QEV240" s="101"/>
      <c r="QEW240" s="102"/>
      <c r="QEX240" s="100"/>
      <c r="QEY240" s="103"/>
      <c r="QEZ240" s="104"/>
      <c r="QFA240" s="100"/>
      <c r="QFB240" s="105"/>
      <c r="QFC240" s="105"/>
      <c r="QFD240" s="105"/>
      <c r="QFE240" s="105"/>
      <c r="QFF240" s="106"/>
      <c r="QFG240" s="107"/>
      <c r="QFH240" s="100"/>
      <c r="QFI240" s="100"/>
      <c r="QFJ240" s="100"/>
      <c r="QFK240" s="101"/>
      <c r="QFL240" s="102"/>
      <c r="QFM240" s="100"/>
      <c r="QFN240" s="103"/>
      <c r="QFO240" s="104"/>
      <c r="QFP240" s="100"/>
      <c r="QFQ240" s="105"/>
      <c r="QFR240" s="105"/>
      <c r="QFS240" s="105"/>
      <c r="QFT240" s="105"/>
      <c r="QFU240" s="106"/>
      <c r="QFV240" s="107"/>
      <c r="QFW240" s="100"/>
      <c r="QFX240" s="100"/>
      <c r="QFY240" s="100"/>
      <c r="QFZ240" s="101"/>
      <c r="QGA240" s="102"/>
      <c r="QGB240" s="100"/>
      <c r="QGC240" s="103"/>
      <c r="QGD240" s="104"/>
      <c r="QGE240" s="100"/>
      <c r="QGF240" s="105"/>
      <c r="QGG240" s="105"/>
      <c r="QGH240" s="105"/>
      <c r="QGI240" s="105"/>
      <c r="QGJ240" s="106"/>
      <c r="QGK240" s="107"/>
      <c r="QGL240" s="100"/>
      <c r="QGM240" s="100"/>
      <c r="QGN240" s="100"/>
      <c r="QGO240" s="101"/>
      <c r="QGP240" s="102"/>
      <c r="QGQ240" s="100"/>
      <c r="QGR240" s="103"/>
      <c r="QGS240" s="104"/>
      <c r="QGT240" s="100"/>
      <c r="QGU240" s="105"/>
      <c r="QGV240" s="105"/>
      <c r="QGW240" s="105"/>
      <c r="QGX240" s="105"/>
      <c r="QGY240" s="106"/>
      <c r="QGZ240" s="107"/>
      <c r="QHA240" s="100"/>
      <c r="QHB240" s="100"/>
      <c r="QHC240" s="100"/>
      <c r="QHD240" s="101"/>
      <c r="QHE240" s="102"/>
      <c r="QHF240" s="100"/>
      <c r="QHG240" s="103"/>
      <c r="QHH240" s="104"/>
      <c r="QHI240" s="100"/>
      <c r="QHJ240" s="105"/>
      <c r="QHK240" s="105"/>
      <c r="QHL240" s="105"/>
      <c r="QHM240" s="105"/>
      <c r="QHN240" s="106"/>
      <c r="QHO240" s="107"/>
      <c r="QHP240" s="100"/>
      <c r="QHQ240" s="100"/>
      <c r="QHR240" s="100"/>
      <c r="QHS240" s="101"/>
      <c r="QHT240" s="102"/>
      <c r="QHU240" s="100"/>
      <c r="QHV240" s="103"/>
      <c r="QHW240" s="104"/>
      <c r="QHX240" s="100"/>
      <c r="QHY240" s="105"/>
      <c r="QHZ240" s="105"/>
      <c r="QIA240" s="105"/>
      <c r="QIB240" s="105"/>
      <c r="QIC240" s="106"/>
      <c r="QID240" s="107"/>
      <c r="QIE240" s="100"/>
      <c r="QIF240" s="100"/>
      <c r="QIG240" s="100"/>
      <c r="QIH240" s="101"/>
      <c r="QII240" s="102"/>
      <c r="QIJ240" s="100"/>
      <c r="QIK240" s="103"/>
      <c r="QIL240" s="104"/>
      <c r="QIM240" s="100"/>
      <c r="QIN240" s="105"/>
      <c r="QIO240" s="105"/>
      <c r="QIP240" s="105"/>
      <c r="QIQ240" s="105"/>
      <c r="QIR240" s="106"/>
      <c r="QIS240" s="107"/>
      <c r="QIT240" s="100"/>
      <c r="QIU240" s="100"/>
      <c r="QIV240" s="100"/>
      <c r="QIW240" s="101"/>
      <c r="QIX240" s="102"/>
      <c r="QIY240" s="100"/>
      <c r="QIZ240" s="103"/>
      <c r="QJA240" s="104"/>
      <c r="QJB240" s="100"/>
      <c r="QJC240" s="105"/>
      <c r="QJD240" s="105"/>
      <c r="QJE240" s="105"/>
      <c r="QJF240" s="105"/>
      <c r="QJG240" s="106"/>
      <c r="QJH240" s="107"/>
      <c r="QJI240" s="100"/>
      <c r="QJJ240" s="100"/>
      <c r="QJK240" s="100"/>
      <c r="QJL240" s="101"/>
      <c r="QJM240" s="102"/>
      <c r="QJN240" s="100"/>
      <c r="QJO240" s="103"/>
      <c r="QJP240" s="104"/>
      <c r="QJQ240" s="100"/>
      <c r="QJR240" s="105"/>
      <c r="QJS240" s="105"/>
      <c r="QJT240" s="105"/>
      <c r="QJU240" s="105"/>
      <c r="QJV240" s="106"/>
      <c r="QJW240" s="107"/>
      <c r="QJX240" s="100"/>
      <c r="QJY240" s="100"/>
      <c r="QJZ240" s="100"/>
      <c r="QKA240" s="101"/>
      <c r="QKB240" s="102"/>
      <c r="QKC240" s="100"/>
      <c r="QKD240" s="103"/>
      <c r="QKE240" s="104"/>
      <c r="QKF240" s="100"/>
      <c r="QKG240" s="105"/>
      <c r="QKH240" s="105"/>
      <c r="QKI240" s="105"/>
      <c r="QKJ240" s="105"/>
      <c r="QKK240" s="106"/>
      <c r="QKL240" s="107"/>
      <c r="QKM240" s="100"/>
      <c r="QKN240" s="100"/>
      <c r="QKO240" s="100"/>
      <c r="QKP240" s="101"/>
      <c r="QKQ240" s="102"/>
      <c r="QKR240" s="100"/>
      <c r="QKS240" s="103"/>
      <c r="QKT240" s="104"/>
      <c r="QKU240" s="100"/>
      <c r="QKV240" s="105"/>
      <c r="QKW240" s="105"/>
      <c r="QKX240" s="105"/>
      <c r="QKY240" s="105"/>
      <c r="QKZ240" s="106"/>
      <c r="QLA240" s="107"/>
      <c r="QLB240" s="100"/>
      <c r="QLC240" s="100"/>
      <c r="QLD240" s="100"/>
      <c r="QLE240" s="101"/>
      <c r="QLF240" s="102"/>
      <c r="QLG240" s="100"/>
      <c r="QLH240" s="103"/>
      <c r="QLI240" s="104"/>
      <c r="QLJ240" s="100"/>
      <c r="QLK240" s="105"/>
      <c r="QLL240" s="105"/>
      <c r="QLM240" s="105"/>
      <c r="QLN240" s="105"/>
      <c r="QLO240" s="106"/>
      <c r="QLP240" s="107"/>
      <c r="QLQ240" s="100"/>
      <c r="QLR240" s="100"/>
      <c r="QLS240" s="100"/>
      <c r="QLT240" s="101"/>
      <c r="QLU240" s="102"/>
      <c r="QLV240" s="100"/>
      <c r="QLW240" s="103"/>
      <c r="QLX240" s="104"/>
      <c r="QLY240" s="100"/>
      <c r="QLZ240" s="105"/>
      <c r="QMA240" s="105"/>
      <c r="QMB240" s="105"/>
      <c r="QMC240" s="105"/>
      <c r="QMD240" s="106"/>
      <c r="QME240" s="107"/>
      <c r="QMF240" s="100"/>
      <c r="QMG240" s="100"/>
      <c r="QMH240" s="100"/>
      <c r="QMI240" s="101"/>
      <c r="QMJ240" s="102"/>
      <c r="QMK240" s="100"/>
      <c r="QML240" s="103"/>
      <c r="QMM240" s="104"/>
      <c r="QMN240" s="100"/>
      <c r="QMO240" s="105"/>
      <c r="QMP240" s="105"/>
      <c r="QMQ240" s="105"/>
      <c r="QMR240" s="105"/>
      <c r="QMS240" s="106"/>
      <c r="QMT240" s="107"/>
      <c r="QMU240" s="100"/>
      <c r="QMV240" s="100"/>
      <c r="QMW240" s="100"/>
      <c r="QMX240" s="101"/>
      <c r="QMY240" s="102"/>
      <c r="QMZ240" s="100"/>
      <c r="QNA240" s="103"/>
      <c r="QNB240" s="104"/>
      <c r="QNC240" s="100"/>
      <c r="QND240" s="105"/>
      <c r="QNE240" s="105"/>
      <c r="QNF240" s="105"/>
      <c r="QNG240" s="105"/>
      <c r="QNH240" s="106"/>
      <c r="QNI240" s="107"/>
      <c r="QNJ240" s="100"/>
      <c r="QNK240" s="100"/>
      <c r="QNL240" s="100"/>
      <c r="QNM240" s="101"/>
      <c r="QNN240" s="102"/>
      <c r="QNO240" s="100"/>
      <c r="QNP240" s="103"/>
      <c r="QNQ240" s="104"/>
      <c r="QNR240" s="100"/>
      <c r="QNS240" s="105"/>
      <c r="QNT240" s="105"/>
      <c r="QNU240" s="105"/>
      <c r="QNV240" s="105"/>
      <c r="QNW240" s="106"/>
      <c r="QNX240" s="107"/>
      <c r="QNY240" s="100"/>
      <c r="QNZ240" s="100"/>
      <c r="QOA240" s="100"/>
      <c r="QOB240" s="101"/>
      <c r="QOC240" s="102"/>
      <c r="QOD240" s="100"/>
      <c r="QOE240" s="103"/>
      <c r="QOF240" s="104"/>
      <c r="QOG240" s="100"/>
      <c r="QOH240" s="105"/>
      <c r="QOI240" s="105"/>
      <c r="QOJ240" s="105"/>
      <c r="QOK240" s="105"/>
      <c r="QOL240" s="106"/>
      <c r="QOM240" s="107"/>
      <c r="QON240" s="100"/>
      <c r="QOO240" s="100"/>
      <c r="QOP240" s="100"/>
      <c r="QOQ240" s="101"/>
      <c r="QOR240" s="102"/>
      <c r="QOS240" s="100"/>
      <c r="QOT240" s="103"/>
      <c r="QOU240" s="104"/>
      <c r="QOV240" s="100"/>
      <c r="QOW240" s="105"/>
      <c r="QOX240" s="105"/>
      <c r="QOY240" s="105"/>
      <c r="QOZ240" s="105"/>
      <c r="QPA240" s="106"/>
      <c r="QPB240" s="107"/>
      <c r="QPC240" s="100"/>
      <c r="QPD240" s="100"/>
      <c r="QPE240" s="100"/>
      <c r="QPF240" s="101"/>
      <c r="QPG240" s="102"/>
      <c r="QPH240" s="100"/>
      <c r="QPI240" s="103"/>
      <c r="QPJ240" s="104"/>
      <c r="QPK240" s="100"/>
      <c r="QPL240" s="105"/>
      <c r="QPM240" s="105"/>
      <c r="QPN240" s="105"/>
      <c r="QPO240" s="105"/>
      <c r="QPP240" s="106"/>
      <c r="QPQ240" s="107"/>
      <c r="QPR240" s="100"/>
      <c r="QPS240" s="100"/>
      <c r="QPT240" s="100"/>
      <c r="QPU240" s="101"/>
      <c r="QPV240" s="102"/>
      <c r="QPW240" s="100"/>
      <c r="QPX240" s="103"/>
      <c r="QPY240" s="104"/>
      <c r="QPZ240" s="100"/>
      <c r="QQA240" s="105"/>
      <c r="QQB240" s="105"/>
      <c r="QQC240" s="105"/>
      <c r="QQD240" s="105"/>
      <c r="QQE240" s="106"/>
      <c r="QQF240" s="107"/>
      <c r="QQG240" s="100"/>
      <c r="QQH240" s="100"/>
      <c r="QQI240" s="100"/>
      <c r="QQJ240" s="101"/>
      <c r="QQK240" s="102"/>
      <c r="QQL240" s="100"/>
      <c r="QQM240" s="103"/>
      <c r="QQN240" s="104"/>
      <c r="QQO240" s="100"/>
      <c r="QQP240" s="105"/>
      <c r="QQQ240" s="105"/>
      <c r="QQR240" s="105"/>
      <c r="QQS240" s="105"/>
      <c r="QQT240" s="106"/>
      <c r="QQU240" s="107"/>
      <c r="QQV240" s="100"/>
      <c r="QQW240" s="100"/>
      <c r="QQX240" s="100"/>
      <c r="QQY240" s="101"/>
      <c r="QQZ240" s="102"/>
      <c r="QRA240" s="100"/>
      <c r="QRB240" s="103"/>
      <c r="QRC240" s="104"/>
      <c r="QRD240" s="100"/>
      <c r="QRE240" s="105"/>
      <c r="QRF240" s="105"/>
      <c r="QRG240" s="105"/>
      <c r="QRH240" s="105"/>
      <c r="QRI240" s="106"/>
      <c r="QRJ240" s="107"/>
      <c r="QRK240" s="100"/>
      <c r="QRL240" s="100"/>
      <c r="QRM240" s="100"/>
      <c r="QRN240" s="101"/>
      <c r="QRO240" s="102"/>
      <c r="QRP240" s="100"/>
      <c r="QRQ240" s="103"/>
      <c r="QRR240" s="104"/>
      <c r="QRS240" s="100"/>
      <c r="QRT240" s="105"/>
      <c r="QRU240" s="105"/>
      <c r="QRV240" s="105"/>
      <c r="QRW240" s="105"/>
      <c r="QRX240" s="106"/>
      <c r="QRY240" s="107"/>
      <c r="QRZ240" s="100"/>
      <c r="QSA240" s="100"/>
      <c r="QSB240" s="100"/>
      <c r="QSC240" s="101"/>
      <c r="QSD240" s="102"/>
      <c r="QSE240" s="100"/>
      <c r="QSF240" s="103"/>
      <c r="QSG240" s="104"/>
      <c r="QSH240" s="100"/>
      <c r="QSI240" s="105"/>
      <c r="QSJ240" s="105"/>
      <c r="QSK240" s="105"/>
      <c r="QSL240" s="105"/>
      <c r="QSM240" s="106"/>
      <c r="QSN240" s="107"/>
      <c r="QSO240" s="100"/>
      <c r="QSP240" s="100"/>
      <c r="QSQ240" s="100"/>
      <c r="QSR240" s="101"/>
      <c r="QSS240" s="102"/>
      <c r="QST240" s="100"/>
      <c r="QSU240" s="103"/>
      <c r="QSV240" s="104"/>
      <c r="QSW240" s="100"/>
      <c r="QSX240" s="105"/>
      <c r="QSY240" s="105"/>
      <c r="QSZ240" s="105"/>
      <c r="QTA240" s="105"/>
      <c r="QTB240" s="106"/>
      <c r="QTC240" s="107"/>
      <c r="QTD240" s="100"/>
      <c r="QTE240" s="100"/>
      <c r="QTF240" s="100"/>
      <c r="QTG240" s="101"/>
      <c r="QTH240" s="102"/>
      <c r="QTI240" s="100"/>
      <c r="QTJ240" s="103"/>
      <c r="QTK240" s="104"/>
      <c r="QTL240" s="100"/>
      <c r="QTM240" s="105"/>
      <c r="QTN240" s="105"/>
      <c r="QTO240" s="105"/>
      <c r="QTP240" s="105"/>
      <c r="QTQ240" s="106"/>
      <c r="QTR240" s="107"/>
      <c r="QTS240" s="100"/>
      <c r="QTT240" s="100"/>
      <c r="QTU240" s="100"/>
      <c r="QTV240" s="101"/>
      <c r="QTW240" s="102"/>
      <c r="QTX240" s="100"/>
      <c r="QTY240" s="103"/>
      <c r="QTZ240" s="104"/>
      <c r="QUA240" s="100"/>
      <c r="QUB240" s="105"/>
      <c r="QUC240" s="105"/>
      <c r="QUD240" s="105"/>
      <c r="QUE240" s="105"/>
      <c r="QUF240" s="106"/>
      <c r="QUG240" s="107"/>
      <c r="QUH240" s="100"/>
      <c r="QUI240" s="100"/>
      <c r="QUJ240" s="100"/>
      <c r="QUK240" s="101"/>
      <c r="QUL240" s="102"/>
      <c r="QUM240" s="100"/>
      <c r="QUN240" s="103"/>
      <c r="QUO240" s="104"/>
      <c r="QUP240" s="100"/>
      <c r="QUQ240" s="105"/>
      <c r="QUR240" s="105"/>
      <c r="QUS240" s="105"/>
      <c r="QUT240" s="105"/>
      <c r="QUU240" s="106"/>
      <c r="QUV240" s="107"/>
      <c r="QUW240" s="100"/>
      <c r="QUX240" s="100"/>
      <c r="QUY240" s="100"/>
      <c r="QUZ240" s="101"/>
      <c r="QVA240" s="102"/>
      <c r="QVB240" s="100"/>
      <c r="QVC240" s="103"/>
      <c r="QVD240" s="104"/>
      <c r="QVE240" s="100"/>
      <c r="QVF240" s="105"/>
      <c r="QVG240" s="105"/>
      <c r="QVH240" s="105"/>
      <c r="QVI240" s="105"/>
      <c r="QVJ240" s="106"/>
      <c r="QVK240" s="107"/>
      <c r="QVL240" s="100"/>
      <c r="QVM240" s="100"/>
      <c r="QVN240" s="100"/>
      <c r="QVO240" s="101"/>
      <c r="QVP240" s="102"/>
      <c r="QVQ240" s="100"/>
      <c r="QVR240" s="103"/>
      <c r="QVS240" s="104"/>
      <c r="QVT240" s="100"/>
      <c r="QVU240" s="105"/>
      <c r="QVV240" s="105"/>
      <c r="QVW240" s="105"/>
      <c r="QVX240" s="105"/>
      <c r="QVY240" s="106"/>
      <c r="QVZ240" s="107"/>
      <c r="QWA240" s="100"/>
      <c r="QWB240" s="100"/>
      <c r="QWC240" s="100"/>
      <c r="QWD240" s="101"/>
      <c r="QWE240" s="102"/>
      <c r="QWF240" s="100"/>
      <c r="QWG240" s="103"/>
      <c r="QWH240" s="104"/>
      <c r="QWI240" s="100"/>
      <c r="QWJ240" s="105"/>
      <c r="QWK240" s="105"/>
      <c r="QWL240" s="105"/>
      <c r="QWM240" s="105"/>
      <c r="QWN240" s="106"/>
      <c r="QWO240" s="107"/>
      <c r="QWP240" s="100"/>
      <c r="QWQ240" s="100"/>
      <c r="QWR240" s="100"/>
      <c r="QWS240" s="101"/>
      <c r="QWT240" s="102"/>
      <c r="QWU240" s="100"/>
      <c r="QWV240" s="103"/>
      <c r="QWW240" s="104"/>
      <c r="QWX240" s="100"/>
      <c r="QWY240" s="105"/>
      <c r="QWZ240" s="105"/>
      <c r="QXA240" s="105"/>
      <c r="QXB240" s="105"/>
      <c r="QXC240" s="106"/>
      <c r="QXD240" s="107"/>
      <c r="QXE240" s="100"/>
      <c r="QXF240" s="100"/>
      <c r="QXG240" s="100"/>
      <c r="QXH240" s="101"/>
      <c r="QXI240" s="102"/>
      <c r="QXJ240" s="100"/>
      <c r="QXK240" s="103"/>
      <c r="QXL240" s="104"/>
      <c r="QXM240" s="100"/>
      <c r="QXN240" s="105"/>
      <c r="QXO240" s="105"/>
      <c r="QXP240" s="105"/>
      <c r="QXQ240" s="105"/>
      <c r="QXR240" s="106"/>
      <c r="QXS240" s="107"/>
      <c r="QXT240" s="100"/>
      <c r="QXU240" s="100"/>
      <c r="QXV240" s="100"/>
      <c r="QXW240" s="101"/>
      <c r="QXX240" s="102"/>
      <c r="QXY240" s="100"/>
      <c r="QXZ240" s="103"/>
      <c r="QYA240" s="104"/>
      <c r="QYB240" s="100"/>
      <c r="QYC240" s="105"/>
      <c r="QYD240" s="105"/>
      <c r="QYE240" s="105"/>
      <c r="QYF240" s="105"/>
      <c r="QYG240" s="106"/>
      <c r="QYH240" s="107"/>
      <c r="QYI240" s="100"/>
      <c r="QYJ240" s="100"/>
      <c r="QYK240" s="100"/>
      <c r="QYL240" s="101"/>
      <c r="QYM240" s="102"/>
      <c r="QYN240" s="100"/>
      <c r="QYO240" s="103"/>
      <c r="QYP240" s="104"/>
      <c r="QYQ240" s="100"/>
      <c r="QYR240" s="105"/>
      <c r="QYS240" s="105"/>
      <c r="QYT240" s="105"/>
      <c r="QYU240" s="105"/>
      <c r="QYV240" s="106"/>
      <c r="QYW240" s="107"/>
      <c r="QYX240" s="100"/>
      <c r="QYY240" s="100"/>
      <c r="QYZ240" s="100"/>
      <c r="QZA240" s="101"/>
      <c r="QZB240" s="102"/>
      <c r="QZC240" s="100"/>
      <c r="QZD240" s="103"/>
      <c r="QZE240" s="104"/>
      <c r="QZF240" s="100"/>
      <c r="QZG240" s="105"/>
      <c r="QZH240" s="105"/>
      <c r="QZI240" s="105"/>
      <c r="QZJ240" s="105"/>
      <c r="QZK240" s="106"/>
      <c r="QZL240" s="107"/>
      <c r="QZM240" s="100"/>
      <c r="QZN240" s="100"/>
      <c r="QZO240" s="100"/>
      <c r="QZP240" s="101"/>
      <c r="QZQ240" s="102"/>
      <c r="QZR240" s="100"/>
      <c r="QZS240" s="103"/>
      <c r="QZT240" s="104"/>
      <c r="QZU240" s="100"/>
      <c r="QZV240" s="105"/>
      <c r="QZW240" s="105"/>
      <c r="QZX240" s="105"/>
      <c r="QZY240" s="105"/>
      <c r="QZZ240" s="106"/>
      <c r="RAA240" s="107"/>
      <c r="RAB240" s="100"/>
      <c r="RAC240" s="100"/>
      <c r="RAD240" s="100"/>
      <c r="RAE240" s="101"/>
      <c r="RAF240" s="102"/>
      <c r="RAG240" s="100"/>
      <c r="RAH240" s="103"/>
      <c r="RAI240" s="104"/>
      <c r="RAJ240" s="100"/>
      <c r="RAK240" s="105"/>
      <c r="RAL240" s="105"/>
      <c r="RAM240" s="105"/>
      <c r="RAN240" s="105"/>
      <c r="RAO240" s="106"/>
      <c r="RAP240" s="107"/>
      <c r="RAQ240" s="100"/>
      <c r="RAR240" s="100"/>
      <c r="RAS240" s="100"/>
      <c r="RAT240" s="101"/>
      <c r="RAU240" s="102"/>
      <c r="RAV240" s="100"/>
      <c r="RAW240" s="103"/>
      <c r="RAX240" s="104"/>
      <c r="RAY240" s="100"/>
      <c r="RAZ240" s="105"/>
      <c r="RBA240" s="105"/>
      <c r="RBB240" s="105"/>
      <c r="RBC240" s="105"/>
      <c r="RBD240" s="106"/>
      <c r="RBE240" s="107"/>
      <c r="RBF240" s="100"/>
      <c r="RBG240" s="100"/>
      <c r="RBH240" s="100"/>
      <c r="RBI240" s="101"/>
      <c r="RBJ240" s="102"/>
      <c r="RBK240" s="100"/>
      <c r="RBL240" s="103"/>
      <c r="RBM240" s="104"/>
      <c r="RBN240" s="100"/>
      <c r="RBO240" s="105"/>
      <c r="RBP240" s="105"/>
      <c r="RBQ240" s="105"/>
      <c r="RBR240" s="105"/>
      <c r="RBS240" s="106"/>
      <c r="RBT240" s="107"/>
      <c r="RBU240" s="100"/>
      <c r="RBV240" s="100"/>
      <c r="RBW240" s="100"/>
      <c r="RBX240" s="101"/>
      <c r="RBY240" s="102"/>
      <c r="RBZ240" s="100"/>
      <c r="RCA240" s="103"/>
      <c r="RCB240" s="104"/>
      <c r="RCC240" s="100"/>
      <c r="RCD240" s="105"/>
      <c r="RCE240" s="105"/>
      <c r="RCF240" s="105"/>
      <c r="RCG240" s="105"/>
      <c r="RCH240" s="106"/>
      <c r="RCI240" s="107"/>
      <c r="RCJ240" s="100"/>
      <c r="RCK240" s="100"/>
      <c r="RCL240" s="100"/>
      <c r="RCM240" s="101"/>
      <c r="RCN240" s="102"/>
      <c r="RCO240" s="100"/>
      <c r="RCP240" s="103"/>
      <c r="RCQ240" s="104"/>
      <c r="RCR240" s="100"/>
      <c r="RCS240" s="105"/>
      <c r="RCT240" s="105"/>
      <c r="RCU240" s="105"/>
      <c r="RCV240" s="105"/>
      <c r="RCW240" s="106"/>
      <c r="RCX240" s="107"/>
      <c r="RCY240" s="100"/>
      <c r="RCZ240" s="100"/>
      <c r="RDA240" s="100"/>
      <c r="RDB240" s="101"/>
      <c r="RDC240" s="102"/>
      <c r="RDD240" s="100"/>
      <c r="RDE240" s="103"/>
      <c r="RDF240" s="104"/>
      <c r="RDG240" s="100"/>
      <c r="RDH240" s="105"/>
      <c r="RDI240" s="105"/>
      <c r="RDJ240" s="105"/>
      <c r="RDK240" s="105"/>
      <c r="RDL240" s="106"/>
      <c r="RDM240" s="107"/>
      <c r="RDN240" s="100"/>
      <c r="RDO240" s="100"/>
      <c r="RDP240" s="100"/>
      <c r="RDQ240" s="101"/>
      <c r="RDR240" s="102"/>
      <c r="RDS240" s="100"/>
      <c r="RDT240" s="103"/>
      <c r="RDU240" s="104"/>
      <c r="RDV240" s="100"/>
      <c r="RDW240" s="105"/>
      <c r="RDX240" s="105"/>
      <c r="RDY240" s="105"/>
      <c r="RDZ240" s="105"/>
      <c r="REA240" s="106"/>
      <c r="REB240" s="107"/>
      <c r="REC240" s="100"/>
      <c r="RED240" s="100"/>
      <c r="REE240" s="100"/>
      <c r="REF240" s="101"/>
      <c r="REG240" s="102"/>
      <c r="REH240" s="100"/>
      <c r="REI240" s="103"/>
      <c r="REJ240" s="104"/>
      <c r="REK240" s="100"/>
      <c r="REL240" s="105"/>
      <c r="REM240" s="105"/>
      <c r="REN240" s="105"/>
      <c r="REO240" s="105"/>
      <c r="REP240" s="106"/>
      <c r="REQ240" s="107"/>
      <c r="RER240" s="100"/>
      <c r="RES240" s="100"/>
      <c r="RET240" s="100"/>
      <c r="REU240" s="101"/>
      <c r="REV240" s="102"/>
      <c r="REW240" s="100"/>
      <c r="REX240" s="103"/>
      <c r="REY240" s="104"/>
      <c r="REZ240" s="100"/>
      <c r="RFA240" s="105"/>
      <c r="RFB240" s="105"/>
      <c r="RFC240" s="105"/>
      <c r="RFD240" s="105"/>
      <c r="RFE240" s="106"/>
      <c r="RFF240" s="107"/>
      <c r="RFG240" s="100"/>
      <c r="RFH240" s="100"/>
      <c r="RFI240" s="100"/>
      <c r="RFJ240" s="101"/>
      <c r="RFK240" s="102"/>
      <c r="RFL240" s="100"/>
      <c r="RFM240" s="103"/>
      <c r="RFN240" s="104"/>
      <c r="RFO240" s="100"/>
      <c r="RFP240" s="105"/>
      <c r="RFQ240" s="105"/>
      <c r="RFR240" s="105"/>
      <c r="RFS240" s="105"/>
      <c r="RFT240" s="106"/>
      <c r="RFU240" s="107"/>
      <c r="RFV240" s="100"/>
      <c r="RFW240" s="100"/>
      <c r="RFX240" s="100"/>
      <c r="RFY240" s="101"/>
      <c r="RFZ240" s="102"/>
      <c r="RGA240" s="100"/>
      <c r="RGB240" s="103"/>
      <c r="RGC240" s="104"/>
      <c r="RGD240" s="100"/>
      <c r="RGE240" s="105"/>
      <c r="RGF240" s="105"/>
      <c r="RGG240" s="105"/>
      <c r="RGH240" s="105"/>
      <c r="RGI240" s="106"/>
      <c r="RGJ240" s="107"/>
      <c r="RGK240" s="100"/>
      <c r="RGL240" s="100"/>
      <c r="RGM240" s="100"/>
      <c r="RGN240" s="101"/>
      <c r="RGO240" s="102"/>
      <c r="RGP240" s="100"/>
      <c r="RGQ240" s="103"/>
      <c r="RGR240" s="104"/>
      <c r="RGS240" s="100"/>
      <c r="RGT240" s="105"/>
      <c r="RGU240" s="105"/>
      <c r="RGV240" s="105"/>
      <c r="RGW240" s="105"/>
      <c r="RGX240" s="106"/>
      <c r="RGY240" s="107"/>
      <c r="RGZ240" s="100"/>
      <c r="RHA240" s="100"/>
      <c r="RHB240" s="100"/>
      <c r="RHC240" s="101"/>
      <c r="RHD240" s="102"/>
      <c r="RHE240" s="100"/>
      <c r="RHF240" s="103"/>
      <c r="RHG240" s="104"/>
      <c r="RHH240" s="100"/>
      <c r="RHI240" s="105"/>
      <c r="RHJ240" s="105"/>
      <c r="RHK240" s="105"/>
      <c r="RHL240" s="105"/>
      <c r="RHM240" s="106"/>
      <c r="RHN240" s="107"/>
      <c r="RHO240" s="100"/>
      <c r="RHP240" s="100"/>
      <c r="RHQ240" s="100"/>
      <c r="RHR240" s="101"/>
      <c r="RHS240" s="102"/>
      <c r="RHT240" s="100"/>
      <c r="RHU240" s="103"/>
      <c r="RHV240" s="104"/>
      <c r="RHW240" s="100"/>
      <c r="RHX240" s="105"/>
      <c r="RHY240" s="105"/>
      <c r="RHZ240" s="105"/>
      <c r="RIA240" s="105"/>
      <c r="RIB240" s="106"/>
      <c r="RIC240" s="107"/>
      <c r="RID240" s="100"/>
      <c r="RIE240" s="100"/>
      <c r="RIF240" s="100"/>
      <c r="RIG240" s="101"/>
      <c r="RIH240" s="102"/>
      <c r="RII240" s="100"/>
      <c r="RIJ240" s="103"/>
      <c r="RIK240" s="104"/>
      <c r="RIL240" s="100"/>
      <c r="RIM240" s="105"/>
      <c r="RIN240" s="105"/>
      <c r="RIO240" s="105"/>
      <c r="RIP240" s="105"/>
      <c r="RIQ240" s="106"/>
      <c r="RIR240" s="107"/>
      <c r="RIS240" s="100"/>
      <c r="RIT240" s="100"/>
      <c r="RIU240" s="100"/>
      <c r="RIV240" s="101"/>
      <c r="RIW240" s="102"/>
      <c r="RIX240" s="100"/>
      <c r="RIY240" s="103"/>
      <c r="RIZ240" s="104"/>
      <c r="RJA240" s="100"/>
      <c r="RJB240" s="105"/>
      <c r="RJC240" s="105"/>
      <c r="RJD240" s="105"/>
      <c r="RJE240" s="105"/>
      <c r="RJF240" s="106"/>
      <c r="RJG240" s="107"/>
      <c r="RJH240" s="100"/>
      <c r="RJI240" s="100"/>
      <c r="RJJ240" s="100"/>
      <c r="RJK240" s="101"/>
      <c r="RJL240" s="102"/>
      <c r="RJM240" s="100"/>
      <c r="RJN240" s="103"/>
      <c r="RJO240" s="104"/>
      <c r="RJP240" s="100"/>
      <c r="RJQ240" s="105"/>
      <c r="RJR240" s="105"/>
      <c r="RJS240" s="105"/>
      <c r="RJT240" s="105"/>
      <c r="RJU240" s="106"/>
      <c r="RJV240" s="107"/>
      <c r="RJW240" s="100"/>
      <c r="RJX240" s="100"/>
      <c r="RJY240" s="100"/>
      <c r="RJZ240" s="101"/>
      <c r="RKA240" s="102"/>
      <c r="RKB240" s="100"/>
      <c r="RKC240" s="103"/>
      <c r="RKD240" s="104"/>
      <c r="RKE240" s="100"/>
      <c r="RKF240" s="105"/>
      <c r="RKG240" s="105"/>
      <c r="RKH240" s="105"/>
      <c r="RKI240" s="105"/>
      <c r="RKJ240" s="106"/>
      <c r="RKK240" s="107"/>
      <c r="RKL240" s="100"/>
      <c r="RKM240" s="100"/>
      <c r="RKN240" s="100"/>
      <c r="RKO240" s="101"/>
      <c r="RKP240" s="102"/>
      <c r="RKQ240" s="100"/>
      <c r="RKR240" s="103"/>
      <c r="RKS240" s="104"/>
      <c r="RKT240" s="100"/>
      <c r="RKU240" s="105"/>
      <c r="RKV240" s="105"/>
      <c r="RKW240" s="105"/>
      <c r="RKX240" s="105"/>
      <c r="RKY240" s="106"/>
      <c r="RKZ240" s="107"/>
      <c r="RLA240" s="100"/>
      <c r="RLB240" s="100"/>
      <c r="RLC240" s="100"/>
      <c r="RLD240" s="101"/>
      <c r="RLE240" s="102"/>
      <c r="RLF240" s="100"/>
      <c r="RLG240" s="103"/>
      <c r="RLH240" s="104"/>
      <c r="RLI240" s="100"/>
      <c r="RLJ240" s="105"/>
      <c r="RLK240" s="105"/>
      <c r="RLL240" s="105"/>
      <c r="RLM240" s="105"/>
      <c r="RLN240" s="106"/>
      <c r="RLO240" s="107"/>
      <c r="RLP240" s="100"/>
      <c r="RLQ240" s="100"/>
      <c r="RLR240" s="100"/>
      <c r="RLS240" s="101"/>
      <c r="RLT240" s="102"/>
      <c r="RLU240" s="100"/>
      <c r="RLV240" s="103"/>
      <c r="RLW240" s="104"/>
      <c r="RLX240" s="100"/>
      <c r="RLY240" s="105"/>
      <c r="RLZ240" s="105"/>
      <c r="RMA240" s="105"/>
      <c r="RMB240" s="105"/>
      <c r="RMC240" s="106"/>
      <c r="RMD240" s="107"/>
      <c r="RME240" s="100"/>
      <c r="RMF240" s="100"/>
      <c r="RMG240" s="100"/>
      <c r="RMH240" s="101"/>
      <c r="RMI240" s="102"/>
      <c r="RMJ240" s="100"/>
      <c r="RMK240" s="103"/>
      <c r="RML240" s="104"/>
      <c r="RMM240" s="100"/>
      <c r="RMN240" s="105"/>
      <c r="RMO240" s="105"/>
      <c r="RMP240" s="105"/>
      <c r="RMQ240" s="105"/>
      <c r="RMR240" s="106"/>
      <c r="RMS240" s="107"/>
      <c r="RMT240" s="100"/>
      <c r="RMU240" s="100"/>
      <c r="RMV240" s="100"/>
      <c r="RMW240" s="101"/>
      <c r="RMX240" s="102"/>
      <c r="RMY240" s="100"/>
      <c r="RMZ240" s="103"/>
      <c r="RNA240" s="104"/>
      <c r="RNB240" s="100"/>
      <c r="RNC240" s="105"/>
      <c r="RND240" s="105"/>
      <c r="RNE240" s="105"/>
      <c r="RNF240" s="105"/>
      <c r="RNG240" s="106"/>
      <c r="RNH240" s="107"/>
      <c r="RNI240" s="100"/>
      <c r="RNJ240" s="100"/>
      <c r="RNK240" s="100"/>
      <c r="RNL240" s="101"/>
      <c r="RNM240" s="102"/>
      <c r="RNN240" s="100"/>
      <c r="RNO240" s="103"/>
      <c r="RNP240" s="104"/>
      <c r="RNQ240" s="100"/>
      <c r="RNR240" s="105"/>
      <c r="RNS240" s="105"/>
      <c r="RNT240" s="105"/>
      <c r="RNU240" s="105"/>
      <c r="RNV240" s="106"/>
      <c r="RNW240" s="107"/>
      <c r="RNX240" s="100"/>
      <c r="RNY240" s="100"/>
      <c r="RNZ240" s="100"/>
      <c r="ROA240" s="101"/>
      <c r="ROB240" s="102"/>
      <c r="ROC240" s="100"/>
      <c r="ROD240" s="103"/>
      <c r="ROE240" s="104"/>
      <c r="ROF240" s="100"/>
      <c r="ROG240" s="105"/>
      <c r="ROH240" s="105"/>
      <c r="ROI240" s="105"/>
      <c r="ROJ240" s="105"/>
      <c r="ROK240" s="106"/>
      <c r="ROL240" s="107"/>
      <c r="ROM240" s="100"/>
      <c r="RON240" s="100"/>
      <c r="ROO240" s="100"/>
      <c r="ROP240" s="101"/>
      <c r="ROQ240" s="102"/>
      <c r="ROR240" s="100"/>
      <c r="ROS240" s="103"/>
      <c r="ROT240" s="104"/>
      <c r="ROU240" s="100"/>
      <c r="ROV240" s="105"/>
      <c r="ROW240" s="105"/>
      <c r="ROX240" s="105"/>
      <c r="ROY240" s="105"/>
      <c r="ROZ240" s="106"/>
      <c r="RPA240" s="107"/>
      <c r="RPB240" s="100"/>
      <c r="RPC240" s="100"/>
      <c r="RPD240" s="100"/>
      <c r="RPE240" s="101"/>
      <c r="RPF240" s="102"/>
      <c r="RPG240" s="100"/>
      <c r="RPH240" s="103"/>
      <c r="RPI240" s="104"/>
      <c r="RPJ240" s="100"/>
      <c r="RPK240" s="105"/>
      <c r="RPL240" s="105"/>
      <c r="RPM240" s="105"/>
      <c r="RPN240" s="105"/>
      <c r="RPO240" s="106"/>
      <c r="RPP240" s="107"/>
      <c r="RPQ240" s="100"/>
      <c r="RPR240" s="100"/>
      <c r="RPS240" s="100"/>
      <c r="RPT240" s="101"/>
      <c r="RPU240" s="102"/>
      <c r="RPV240" s="100"/>
      <c r="RPW240" s="103"/>
      <c r="RPX240" s="104"/>
      <c r="RPY240" s="100"/>
      <c r="RPZ240" s="105"/>
      <c r="RQA240" s="105"/>
      <c r="RQB240" s="105"/>
      <c r="RQC240" s="105"/>
      <c r="RQD240" s="106"/>
      <c r="RQE240" s="107"/>
      <c r="RQF240" s="100"/>
      <c r="RQG240" s="100"/>
      <c r="RQH240" s="100"/>
      <c r="RQI240" s="101"/>
      <c r="RQJ240" s="102"/>
      <c r="RQK240" s="100"/>
      <c r="RQL240" s="103"/>
      <c r="RQM240" s="104"/>
      <c r="RQN240" s="100"/>
      <c r="RQO240" s="105"/>
      <c r="RQP240" s="105"/>
      <c r="RQQ240" s="105"/>
      <c r="RQR240" s="105"/>
      <c r="RQS240" s="106"/>
      <c r="RQT240" s="107"/>
      <c r="RQU240" s="100"/>
      <c r="RQV240" s="100"/>
      <c r="RQW240" s="100"/>
      <c r="RQX240" s="101"/>
      <c r="RQY240" s="102"/>
      <c r="RQZ240" s="100"/>
      <c r="RRA240" s="103"/>
      <c r="RRB240" s="104"/>
      <c r="RRC240" s="100"/>
      <c r="RRD240" s="105"/>
      <c r="RRE240" s="105"/>
      <c r="RRF240" s="105"/>
      <c r="RRG240" s="105"/>
      <c r="RRH240" s="106"/>
      <c r="RRI240" s="107"/>
      <c r="RRJ240" s="100"/>
      <c r="RRK240" s="100"/>
      <c r="RRL240" s="100"/>
      <c r="RRM240" s="101"/>
      <c r="RRN240" s="102"/>
      <c r="RRO240" s="100"/>
      <c r="RRP240" s="103"/>
      <c r="RRQ240" s="104"/>
      <c r="RRR240" s="100"/>
      <c r="RRS240" s="105"/>
      <c r="RRT240" s="105"/>
      <c r="RRU240" s="105"/>
      <c r="RRV240" s="105"/>
      <c r="RRW240" s="106"/>
      <c r="RRX240" s="107"/>
      <c r="RRY240" s="100"/>
      <c r="RRZ240" s="100"/>
      <c r="RSA240" s="100"/>
      <c r="RSB240" s="101"/>
      <c r="RSC240" s="102"/>
      <c r="RSD240" s="100"/>
      <c r="RSE240" s="103"/>
      <c r="RSF240" s="104"/>
      <c r="RSG240" s="100"/>
      <c r="RSH240" s="105"/>
      <c r="RSI240" s="105"/>
      <c r="RSJ240" s="105"/>
      <c r="RSK240" s="105"/>
      <c r="RSL240" s="106"/>
      <c r="RSM240" s="107"/>
      <c r="RSN240" s="100"/>
      <c r="RSO240" s="100"/>
      <c r="RSP240" s="100"/>
      <c r="RSQ240" s="101"/>
      <c r="RSR240" s="102"/>
      <c r="RSS240" s="100"/>
      <c r="RST240" s="103"/>
      <c r="RSU240" s="104"/>
      <c r="RSV240" s="100"/>
      <c r="RSW240" s="105"/>
      <c r="RSX240" s="105"/>
      <c r="RSY240" s="105"/>
      <c r="RSZ240" s="105"/>
      <c r="RTA240" s="106"/>
      <c r="RTB240" s="107"/>
      <c r="RTC240" s="100"/>
      <c r="RTD240" s="100"/>
      <c r="RTE240" s="100"/>
      <c r="RTF240" s="101"/>
      <c r="RTG240" s="102"/>
      <c r="RTH240" s="100"/>
      <c r="RTI240" s="103"/>
      <c r="RTJ240" s="104"/>
      <c r="RTK240" s="100"/>
      <c r="RTL240" s="105"/>
      <c r="RTM240" s="105"/>
      <c r="RTN240" s="105"/>
      <c r="RTO240" s="105"/>
      <c r="RTP240" s="106"/>
      <c r="RTQ240" s="107"/>
      <c r="RTR240" s="100"/>
      <c r="RTS240" s="100"/>
      <c r="RTT240" s="100"/>
      <c r="RTU240" s="101"/>
      <c r="RTV240" s="102"/>
      <c r="RTW240" s="100"/>
      <c r="RTX240" s="103"/>
      <c r="RTY240" s="104"/>
      <c r="RTZ240" s="100"/>
      <c r="RUA240" s="105"/>
      <c r="RUB240" s="105"/>
      <c r="RUC240" s="105"/>
      <c r="RUD240" s="105"/>
      <c r="RUE240" s="106"/>
      <c r="RUF240" s="107"/>
      <c r="RUG240" s="100"/>
      <c r="RUH240" s="100"/>
      <c r="RUI240" s="100"/>
      <c r="RUJ240" s="101"/>
      <c r="RUK240" s="102"/>
      <c r="RUL240" s="100"/>
      <c r="RUM240" s="103"/>
      <c r="RUN240" s="104"/>
      <c r="RUO240" s="100"/>
      <c r="RUP240" s="105"/>
      <c r="RUQ240" s="105"/>
      <c r="RUR240" s="105"/>
      <c r="RUS240" s="105"/>
      <c r="RUT240" s="106"/>
      <c r="RUU240" s="107"/>
      <c r="RUV240" s="100"/>
      <c r="RUW240" s="100"/>
      <c r="RUX240" s="100"/>
      <c r="RUY240" s="101"/>
      <c r="RUZ240" s="102"/>
      <c r="RVA240" s="100"/>
      <c r="RVB240" s="103"/>
      <c r="RVC240" s="104"/>
      <c r="RVD240" s="100"/>
      <c r="RVE240" s="105"/>
      <c r="RVF240" s="105"/>
      <c r="RVG240" s="105"/>
      <c r="RVH240" s="105"/>
      <c r="RVI240" s="106"/>
      <c r="RVJ240" s="107"/>
      <c r="RVK240" s="100"/>
      <c r="RVL240" s="100"/>
      <c r="RVM240" s="100"/>
      <c r="RVN240" s="101"/>
      <c r="RVO240" s="102"/>
      <c r="RVP240" s="100"/>
      <c r="RVQ240" s="103"/>
      <c r="RVR240" s="104"/>
      <c r="RVS240" s="100"/>
      <c r="RVT240" s="105"/>
      <c r="RVU240" s="105"/>
      <c r="RVV240" s="105"/>
      <c r="RVW240" s="105"/>
      <c r="RVX240" s="106"/>
      <c r="RVY240" s="107"/>
      <c r="RVZ240" s="100"/>
      <c r="RWA240" s="100"/>
      <c r="RWB240" s="100"/>
      <c r="RWC240" s="101"/>
      <c r="RWD240" s="102"/>
      <c r="RWE240" s="100"/>
      <c r="RWF240" s="103"/>
      <c r="RWG240" s="104"/>
      <c r="RWH240" s="100"/>
      <c r="RWI240" s="105"/>
      <c r="RWJ240" s="105"/>
      <c r="RWK240" s="105"/>
      <c r="RWL240" s="105"/>
      <c r="RWM240" s="106"/>
      <c r="RWN240" s="107"/>
      <c r="RWO240" s="100"/>
      <c r="RWP240" s="100"/>
      <c r="RWQ240" s="100"/>
      <c r="RWR240" s="101"/>
      <c r="RWS240" s="102"/>
      <c r="RWT240" s="100"/>
      <c r="RWU240" s="103"/>
      <c r="RWV240" s="104"/>
      <c r="RWW240" s="100"/>
      <c r="RWX240" s="105"/>
      <c r="RWY240" s="105"/>
      <c r="RWZ240" s="105"/>
      <c r="RXA240" s="105"/>
      <c r="RXB240" s="106"/>
      <c r="RXC240" s="107"/>
      <c r="RXD240" s="100"/>
      <c r="RXE240" s="100"/>
      <c r="RXF240" s="100"/>
      <c r="RXG240" s="101"/>
      <c r="RXH240" s="102"/>
      <c r="RXI240" s="100"/>
      <c r="RXJ240" s="103"/>
      <c r="RXK240" s="104"/>
      <c r="RXL240" s="100"/>
      <c r="RXM240" s="105"/>
      <c r="RXN240" s="105"/>
      <c r="RXO240" s="105"/>
      <c r="RXP240" s="105"/>
      <c r="RXQ240" s="106"/>
      <c r="RXR240" s="107"/>
      <c r="RXS240" s="100"/>
      <c r="RXT240" s="100"/>
      <c r="RXU240" s="100"/>
      <c r="RXV240" s="101"/>
      <c r="RXW240" s="102"/>
      <c r="RXX240" s="100"/>
      <c r="RXY240" s="103"/>
      <c r="RXZ240" s="104"/>
      <c r="RYA240" s="100"/>
      <c r="RYB240" s="105"/>
      <c r="RYC240" s="105"/>
      <c r="RYD240" s="105"/>
      <c r="RYE240" s="105"/>
      <c r="RYF240" s="106"/>
      <c r="RYG240" s="107"/>
      <c r="RYH240" s="100"/>
      <c r="RYI240" s="100"/>
      <c r="RYJ240" s="100"/>
      <c r="RYK240" s="101"/>
      <c r="RYL240" s="102"/>
      <c r="RYM240" s="100"/>
      <c r="RYN240" s="103"/>
      <c r="RYO240" s="104"/>
      <c r="RYP240" s="100"/>
      <c r="RYQ240" s="105"/>
      <c r="RYR240" s="105"/>
      <c r="RYS240" s="105"/>
      <c r="RYT240" s="105"/>
      <c r="RYU240" s="106"/>
      <c r="RYV240" s="107"/>
      <c r="RYW240" s="100"/>
      <c r="RYX240" s="100"/>
      <c r="RYY240" s="100"/>
      <c r="RYZ240" s="101"/>
      <c r="RZA240" s="102"/>
      <c r="RZB240" s="100"/>
      <c r="RZC240" s="103"/>
      <c r="RZD240" s="104"/>
      <c r="RZE240" s="100"/>
      <c r="RZF240" s="105"/>
      <c r="RZG240" s="105"/>
      <c r="RZH240" s="105"/>
      <c r="RZI240" s="105"/>
      <c r="RZJ240" s="106"/>
      <c r="RZK240" s="107"/>
      <c r="RZL240" s="100"/>
      <c r="RZM240" s="100"/>
      <c r="RZN240" s="100"/>
      <c r="RZO240" s="101"/>
      <c r="RZP240" s="102"/>
      <c r="RZQ240" s="100"/>
      <c r="RZR240" s="103"/>
      <c r="RZS240" s="104"/>
      <c r="RZT240" s="100"/>
      <c r="RZU240" s="105"/>
      <c r="RZV240" s="105"/>
      <c r="RZW240" s="105"/>
      <c r="RZX240" s="105"/>
      <c r="RZY240" s="106"/>
      <c r="RZZ240" s="107"/>
      <c r="SAA240" s="100"/>
      <c r="SAB240" s="100"/>
      <c r="SAC240" s="100"/>
      <c r="SAD240" s="101"/>
      <c r="SAE240" s="102"/>
      <c r="SAF240" s="100"/>
      <c r="SAG240" s="103"/>
      <c r="SAH240" s="104"/>
      <c r="SAI240" s="100"/>
      <c r="SAJ240" s="105"/>
      <c r="SAK240" s="105"/>
      <c r="SAL240" s="105"/>
      <c r="SAM240" s="105"/>
      <c r="SAN240" s="106"/>
      <c r="SAO240" s="107"/>
      <c r="SAP240" s="100"/>
      <c r="SAQ240" s="100"/>
      <c r="SAR240" s="100"/>
      <c r="SAS240" s="101"/>
      <c r="SAT240" s="102"/>
      <c r="SAU240" s="100"/>
      <c r="SAV240" s="103"/>
      <c r="SAW240" s="104"/>
      <c r="SAX240" s="100"/>
      <c r="SAY240" s="105"/>
      <c r="SAZ240" s="105"/>
      <c r="SBA240" s="105"/>
      <c r="SBB240" s="105"/>
      <c r="SBC240" s="106"/>
      <c r="SBD240" s="107"/>
      <c r="SBE240" s="100"/>
      <c r="SBF240" s="100"/>
      <c r="SBG240" s="100"/>
      <c r="SBH240" s="101"/>
      <c r="SBI240" s="102"/>
      <c r="SBJ240" s="100"/>
      <c r="SBK240" s="103"/>
      <c r="SBL240" s="104"/>
      <c r="SBM240" s="100"/>
      <c r="SBN240" s="105"/>
      <c r="SBO240" s="105"/>
      <c r="SBP240" s="105"/>
      <c r="SBQ240" s="105"/>
      <c r="SBR240" s="106"/>
      <c r="SBS240" s="107"/>
      <c r="SBT240" s="100"/>
      <c r="SBU240" s="100"/>
      <c r="SBV240" s="100"/>
      <c r="SBW240" s="101"/>
      <c r="SBX240" s="102"/>
      <c r="SBY240" s="100"/>
      <c r="SBZ240" s="103"/>
      <c r="SCA240" s="104"/>
      <c r="SCB240" s="100"/>
      <c r="SCC240" s="105"/>
      <c r="SCD240" s="105"/>
      <c r="SCE240" s="105"/>
      <c r="SCF240" s="105"/>
      <c r="SCG240" s="106"/>
      <c r="SCH240" s="107"/>
      <c r="SCI240" s="100"/>
      <c r="SCJ240" s="100"/>
      <c r="SCK240" s="100"/>
      <c r="SCL240" s="101"/>
      <c r="SCM240" s="102"/>
      <c r="SCN240" s="100"/>
      <c r="SCO240" s="103"/>
      <c r="SCP240" s="104"/>
      <c r="SCQ240" s="100"/>
      <c r="SCR240" s="105"/>
      <c r="SCS240" s="105"/>
      <c r="SCT240" s="105"/>
      <c r="SCU240" s="105"/>
      <c r="SCV240" s="106"/>
      <c r="SCW240" s="107"/>
      <c r="SCX240" s="100"/>
      <c r="SCY240" s="100"/>
      <c r="SCZ240" s="100"/>
      <c r="SDA240" s="101"/>
      <c r="SDB240" s="102"/>
      <c r="SDC240" s="100"/>
      <c r="SDD240" s="103"/>
      <c r="SDE240" s="104"/>
      <c r="SDF240" s="100"/>
      <c r="SDG240" s="105"/>
      <c r="SDH240" s="105"/>
      <c r="SDI240" s="105"/>
      <c r="SDJ240" s="105"/>
      <c r="SDK240" s="106"/>
      <c r="SDL240" s="107"/>
      <c r="SDM240" s="100"/>
      <c r="SDN240" s="100"/>
      <c r="SDO240" s="100"/>
      <c r="SDP240" s="101"/>
      <c r="SDQ240" s="102"/>
      <c r="SDR240" s="100"/>
      <c r="SDS240" s="103"/>
      <c r="SDT240" s="104"/>
      <c r="SDU240" s="100"/>
      <c r="SDV240" s="105"/>
      <c r="SDW240" s="105"/>
      <c r="SDX240" s="105"/>
      <c r="SDY240" s="105"/>
      <c r="SDZ240" s="106"/>
      <c r="SEA240" s="107"/>
      <c r="SEB240" s="100"/>
      <c r="SEC240" s="100"/>
      <c r="SED240" s="100"/>
      <c r="SEE240" s="101"/>
      <c r="SEF240" s="102"/>
      <c r="SEG240" s="100"/>
      <c r="SEH240" s="103"/>
      <c r="SEI240" s="104"/>
      <c r="SEJ240" s="100"/>
      <c r="SEK240" s="105"/>
      <c r="SEL240" s="105"/>
      <c r="SEM240" s="105"/>
      <c r="SEN240" s="105"/>
      <c r="SEO240" s="106"/>
      <c r="SEP240" s="107"/>
      <c r="SEQ240" s="100"/>
      <c r="SER240" s="100"/>
      <c r="SES240" s="100"/>
      <c r="SET240" s="101"/>
      <c r="SEU240" s="102"/>
      <c r="SEV240" s="100"/>
      <c r="SEW240" s="103"/>
      <c r="SEX240" s="104"/>
      <c r="SEY240" s="100"/>
      <c r="SEZ240" s="105"/>
      <c r="SFA240" s="105"/>
      <c r="SFB240" s="105"/>
      <c r="SFC240" s="105"/>
      <c r="SFD240" s="106"/>
      <c r="SFE240" s="107"/>
      <c r="SFF240" s="100"/>
      <c r="SFG240" s="100"/>
      <c r="SFH240" s="100"/>
      <c r="SFI240" s="101"/>
      <c r="SFJ240" s="102"/>
      <c r="SFK240" s="100"/>
      <c r="SFL240" s="103"/>
      <c r="SFM240" s="104"/>
      <c r="SFN240" s="100"/>
      <c r="SFO240" s="105"/>
      <c r="SFP240" s="105"/>
      <c r="SFQ240" s="105"/>
      <c r="SFR240" s="105"/>
      <c r="SFS240" s="106"/>
      <c r="SFT240" s="107"/>
      <c r="SFU240" s="100"/>
      <c r="SFV240" s="100"/>
      <c r="SFW240" s="100"/>
      <c r="SFX240" s="101"/>
      <c r="SFY240" s="102"/>
      <c r="SFZ240" s="100"/>
      <c r="SGA240" s="103"/>
      <c r="SGB240" s="104"/>
      <c r="SGC240" s="100"/>
      <c r="SGD240" s="105"/>
      <c r="SGE240" s="105"/>
      <c r="SGF240" s="105"/>
      <c r="SGG240" s="105"/>
      <c r="SGH240" s="106"/>
      <c r="SGI240" s="107"/>
      <c r="SGJ240" s="100"/>
      <c r="SGK240" s="100"/>
      <c r="SGL240" s="100"/>
      <c r="SGM240" s="101"/>
      <c r="SGN240" s="102"/>
      <c r="SGO240" s="100"/>
      <c r="SGP240" s="103"/>
      <c r="SGQ240" s="104"/>
      <c r="SGR240" s="100"/>
      <c r="SGS240" s="105"/>
      <c r="SGT240" s="105"/>
      <c r="SGU240" s="105"/>
      <c r="SGV240" s="105"/>
      <c r="SGW240" s="106"/>
      <c r="SGX240" s="107"/>
      <c r="SGY240" s="100"/>
      <c r="SGZ240" s="100"/>
      <c r="SHA240" s="100"/>
      <c r="SHB240" s="101"/>
      <c r="SHC240" s="102"/>
      <c r="SHD240" s="100"/>
      <c r="SHE240" s="103"/>
      <c r="SHF240" s="104"/>
      <c r="SHG240" s="100"/>
      <c r="SHH240" s="105"/>
      <c r="SHI240" s="105"/>
      <c r="SHJ240" s="105"/>
      <c r="SHK240" s="105"/>
      <c r="SHL240" s="106"/>
      <c r="SHM240" s="107"/>
      <c r="SHN240" s="100"/>
      <c r="SHO240" s="100"/>
      <c r="SHP240" s="100"/>
      <c r="SHQ240" s="101"/>
      <c r="SHR240" s="102"/>
      <c r="SHS240" s="100"/>
      <c r="SHT240" s="103"/>
      <c r="SHU240" s="104"/>
      <c r="SHV240" s="100"/>
      <c r="SHW240" s="105"/>
      <c r="SHX240" s="105"/>
      <c r="SHY240" s="105"/>
      <c r="SHZ240" s="105"/>
      <c r="SIA240" s="106"/>
      <c r="SIB240" s="107"/>
      <c r="SIC240" s="100"/>
      <c r="SID240" s="100"/>
      <c r="SIE240" s="100"/>
      <c r="SIF240" s="101"/>
      <c r="SIG240" s="102"/>
      <c r="SIH240" s="100"/>
      <c r="SII240" s="103"/>
      <c r="SIJ240" s="104"/>
      <c r="SIK240" s="100"/>
      <c r="SIL240" s="105"/>
      <c r="SIM240" s="105"/>
      <c r="SIN240" s="105"/>
      <c r="SIO240" s="105"/>
      <c r="SIP240" s="106"/>
      <c r="SIQ240" s="107"/>
      <c r="SIR240" s="100"/>
      <c r="SIS240" s="100"/>
      <c r="SIT240" s="100"/>
      <c r="SIU240" s="101"/>
      <c r="SIV240" s="102"/>
      <c r="SIW240" s="100"/>
      <c r="SIX240" s="103"/>
      <c r="SIY240" s="104"/>
      <c r="SIZ240" s="100"/>
      <c r="SJA240" s="105"/>
      <c r="SJB240" s="105"/>
      <c r="SJC240" s="105"/>
      <c r="SJD240" s="105"/>
      <c r="SJE240" s="106"/>
      <c r="SJF240" s="107"/>
      <c r="SJG240" s="100"/>
      <c r="SJH240" s="100"/>
      <c r="SJI240" s="100"/>
      <c r="SJJ240" s="101"/>
      <c r="SJK240" s="102"/>
      <c r="SJL240" s="100"/>
      <c r="SJM240" s="103"/>
      <c r="SJN240" s="104"/>
      <c r="SJO240" s="100"/>
      <c r="SJP240" s="105"/>
      <c r="SJQ240" s="105"/>
      <c r="SJR240" s="105"/>
      <c r="SJS240" s="105"/>
      <c r="SJT240" s="106"/>
      <c r="SJU240" s="107"/>
      <c r="SJV240" s="100"/>
      <c r="SJW240" s="100"/>
      <c r="SJX240" s="100"/>
      <c r="SJY240" s="101"/>
      <c r="SJZ240" s="102"/>
      <c r="SKA240" s="100"/>
      <c r="SKB240" s="103"/>
      <c r="SKC240" s="104"/>
      <c r="SKD240" s="100"/>
      <c r="SKE240" s="105"/>
      <c r="SKF240" s="105"/>
      <c r="SKG240" s="105"/>
      <c r="SKH240" s="105"/>
      <c r="SKI240" s="106"/>
      <c r="SKJ240" s="107"/>
      <c r="SKK240" s="100"/>
      <c r="SKL240" s="100"/>
      <c r="SKM240" s="100"/>
      <c r="SKN240" s="101"/>
      <c r="SKO240" s="102"/>
      <c r="SKP240" s="100"/>
      <c r="SKQ240" s="103"/>
      <c r="SKR240" s="104"/>
      <c r="SKS240" s="100"/>
      <c r="SKT240" s="105"/>
      <c r="SKU240" s="105"/>
      <c r="SKV240" s="105"/>
      <c r="SKW240" s="105"/>
      <c r="SKX240" s="106"/>
      <c r="SKY240" s="107"/>
      <c r="SKZ240" s="100"/>
      <c r="SLA240" s="100"/>
      <c r="SLB240" s="100"/>
      <c r="SLC240" s="101"/>
      <c r="SLD240" s="102"/>
      <c r="SLE240" s="100"/>
      <c r="SLF240" s="103"/>
      <c r="SLG240" s="104"/>
      <c r="SLH240" s="100"/>
      <c r="SLI240" s="105"/>
      <c r="SLJ240" s="105"/>
      <c r="SLK240" s="105"/>
      <c r="SLL240" s="105"/>
      <c r="SLM240" s="106"/>
      <c r="SLN240" s="107"/>
      <c r="SLO240" s="100"/>
      <c r="SLP240" s="100"/>
      <c r="SLQ240" s="100"/>
      <c r="SLR240" s="101"/>
      <c r="SLS240" s="102"/>
      <c r="SLT240" s="100"/>
      <c r="SLU240" s="103"/>
      <c r="SLV240" s="104"/>
      <c r="SLW240" s="100"/>
      <c r="SLX240" s="105"/>
      <c r="SLY240" s="105"/>
      <c r="SLZ240" s="105"/>
      <c r="SMA240" s="105"/>
      <c r="SMB240" s="106"/>
      <c r="SMC240" s="107"/>
      <c r="SMD240" s="100"/>
      <c r="SME240" s="100"/>
      <c r="SMF240" s="100"/>
      <c r="SMG240" s="101"/>
      <c r="SMH240" s="102"/>
      <c r="SMI240" s="100"/>
      <c r="SMJ240" s="103"/>
      <c r="SMK240" s="104"/>
      <c r="SML240" s="100"/>
      <c r="SMM240" s="105"/>
      <c r="SMN240" s="105"/>
      <c r="SMO240" s="105"/>
      <c r="SMP240" s="105"/>
      <c r="SMQ240" s="106"/>
      <c r="SMR240" s="107"/>
      <c r="SMS240" s="100"/>
      <c r="SMT240" s="100"/>
      <c r="SMU240" s="100"/>
      <c r="SMV240" s="101"/>
      <c r="SMW240" s="102"/>
      <c r="SMX240" s="100"/>
      <c r="SMY240" s="103"/>
      <c r="SMZ240" s="104"/>
      <c r="SNA240" s="100"/>
      <c r="SNB240" s="105"/>
      <c r="SNC240" s="105"/>
      <c r="SND240" s="105"/>
      <c r="SNE240" s="105"/>
      <c r="SNF240" s="106"/>
      <c r="SNG240" s="107"/>
      <c r="SNH240" s="100"/>
      <c r="SNI240" s="100"/>
      <c r="SNJ240" s="100"/>
      <c r="SNK240" s="101"/>
      <c r="SNL240" s="102"/>
      <c r="SNM240" s="100"/>
      <c r="SNN240" s="103"/>
      <c r="SNO240" s="104"/>
      <c r="SNP240" s="100"/>
      <c r="SNQ240" s="105"/>
      <c r="SNR240" s="105"/>
      <c r="SNS240" s="105"/>
      <c r="SNT240" s="105"/>
      <c r="SNU240" s="106"/>
      <c r="SNV240" s="107"/>
      <c r="SNW240" s="100"/>
      <c r="SNX240" s="100"/>
      <c r="SNY240" s="100"/>
      <c r="SNZ240" s="101"/>
      <c r="SOA240" s="102"/>
      <c r="SOB240" s="100"/>
      <c r="SOC240" s="103"/>
      <c r="SOD240" s="104"/>
      <c r="SOE240" s="100"/>
      <c r="SOF240" s="105"/>
      <c r="SOG240" s="105"/>
      <c r="SOH240" s="105"/>
      <c r="SOI240" s="105"/>
      <c r="SOJ240" s="106"/>
      <c r="SOK240" s="107"/>
      <c r="SOL240" s="100"/>
      <c r="SOM240" s="100"/>
      <c r="SON240" s="100"/>
      <c r="SOO240" s="101"/>
      <c r="SOP240" s="102"/>
      <c r="SOQ240" s="100"/>
      <c r="SOR240" s="103"/>
      <c r="SOS240" s="104"/>
      <c r="SOT240" s="100"/>
      <c r="SOU240" s="105"/>
      <c r="SOV240" s="105"/>
      <c r="SOW240" s="105"/>
      <c r="SOX240" s="105"/>
      <c r="SOY240" s="106"/>
      <c r="SOZ240" s="107"/>
      <c r="SPA240" s="100"/>
      <c r="SPB240" s="100"/>
      <c r="SPC240" s="100"/>
      <c r="SPD240" s="101"/>
      <c r="SPE240" s="102"/>
      <c r="SPF240" s="100"/>
      <c r="SPG240" s="103"/>
      <c r="SPH240" s="104"/>
      <c r="SPI240" s="100"/>
      <c r="SPJ240" s="105"/>
      <c r="SPK240" s="105"/>
      <c r="SPL240" s="105"/>
      <c r="SPM240" s="105"/>
      <c r="SPN240" s="106"/>
      <c r="SPO240" s="107"/>
      <c r="SPP240" s="100"/>
      <c r="SPQ240" s="100"/>
      <c r="SPR240" s="100"/>
      <c r="SPS240" s="101"/>
      <c r="SPT240" s="102"/>
      <c r="SPU240" s="100"/>
      <c r="SPV240" s="103"/>
      <c r="SPW240" s="104"/>
      <c r="SPX240" s="100"/>
      <c r="SPY240" s="105"/>
      <c r="SPZ240" s="105"/>
      <c r="SQA240" s="105"/>
      <c r="SQB240" s="105"/>
      <c r="SQC240" s="106"/>
      <c r="SQD240" s="107"/>
      <c r="SQE240" s="100"/>
      <c r="SQF240" s="100"/>
      <c r="SQG240" s="100"/>
      <c r="SQH240" s="101"/>
      <c r="SQI240" s="102"/>
      <c r="SQJ240" s="100"/>
      <c r="SQK240" s="103"/>
      <c r="SQL240" s="104"/>
      <c r="SQM240" s="100"/>
      <c r="SQN240" s="105"/>
      <c r="SQO240" s="105"/>
      <c r="SQP240" s="105"/>
      <c r="SQQ240" s="105"/>
      <c r="SQR240" s="106"/>
      <c r="SQS240" s="107"/>
      <c r="SQT240" s="100"/>
      <c r="SQU240" s="100"/>
      <c r="SQV240" s="100"/>
      <c r="SQW240" s="101"/>
      <c r="SQX240" s="102"/>
      <c r="SQY240" s="100"/>
      <c r="SQZ240" s="103"/>
      <c r="SRA240" s="104"/>
      <c r="SRB240" s="100"/>
      <c r="SRC240" s="105"/>
      <c r="SRD240" s="105"/>
      <c r="SRE240" s="105"/>
      <c r="SRF240" s="105"/>
      <c r="SRG240" s="106"/>
      <c r="SRH240" s="107"/>
      <c r="SRI240" s="100"/>
      <c r="SRJ240" s="100"/>
      <c r="SRK240" s="100"/>
      <c r="SRL240" s="101"/>
      <c r="SRM240" s="102"/>
      <c r="SRN240" s="100"/>
      <c r="SRO240" s="103"/>
      <c r="SRP240" s="104"/>
      <c r="SRQ240" s="100"/>
      <c r="SRR240" s="105"/>
      <c r="SRS240" s="105"/>
      <c r="SRT240" s="105"/>
      <c r="SRU240" s="105"/>
      <c r="SRV240" s="106"/>
      <c r="SRW240" s="107"/>
      <c r="SRX240" s="100"/>
      <c r="SRY240" s="100"/>
      <c r="SRZ240" s="100"/>
      <c r="SSA240" s="101"/>
      <c r="SSB240" s="102"/>
      <c r="SSC240" s="100"/>
      <c r="SSD240" s="103"/>
      <c r="SSE240" s="104"/>
      <c r="SSF240" s="100"/>
      <c r="SSG240" s="105"/>
      <c r="SSH240" s="105"/>
      <c r="SSI240" s="105"/>
      <c r="SSJ240" s="105"/>
      <c r="SSK240" s="106"/>
      <c r="SSL240" s="107"/>
      <c r="SSM240" s="100"/>
      <c r="SSN240" s="100"/>
      <c r="SSO240" s="100"/>
      <c r="SSP240" s="101"/>
      <c r="SSQ240" s="102"/>
      <c r="SSR240" s="100"/>
      <c r="SSS240" s="103"/>
      <c r="SST240" s="104"/>
      <c r="SSU240" s="100"/>
      <c r="SSV240" s="105"/>
      <c r="SSW240" s="105"/>
      <c r="SSX240" s="105"/>
      <c r="SSY240" s="105"/>
      <c r="SSZ240" s="106"/>
      <c r="STA240" s="107"/>
      <c r="STB240" s="100"/>
      <c r="STC240" s="100"/>
      <c r="STD240" s="100"/>
      <c r="STE240" s="101"/>
      <c r="STF240" s="102"/>
      <c r="STG240" s="100"/>
      <c r="STH240" s="103"/>
      <c r="STI240" s="104"/>
      <c r="STJ240" s="100"/>
      <c r="STK240" s="105"/>
      <c r="STL240" s="105"/>
      <c r="STM240" s="105"/>
      <c r="STN240" s="105"/>
      <c r="STO240" s="106"/>
      <c r="STP240" s="107"/>
      <c r="STQ240" s="100"/>
      <c r="STR240" s="100"/>
      <c r="STS240" s="100"/>
      <c r="STT240" s="101"/>
      <c r="STU240" s="102"/>
      <c r="STV240" s="100"/>
      <c r="STW240" s="103"/>
      <c r="STX240" s="104"/>
      <c r="STY240" s="100"/>
      <c r="STZ240" s="105"/>
      <c r="SUA240" s="105"/>
      <c r="SUB240" s="105"/>
      <c r="SUC240" s="105"/>
      <c r="SUD240" s="106"/>
      <c r="SUE240" s="107"/>
      <c r="SUF240" s="100"/>
      <c r="SUG240" s="100"/>
      <c r="SUH240" s="100"/>
      <c r="SUI240" s="101"/>
      <c r="SUJ240" s="102"/>
      <c r="SUK240" s="100"/>
      <c r="SUL240" s="103"/>
      <c r="SUM240" s="104"/>
      <c r="SUN240" s="100"/>
      <c r="SUO240" s="105"/>
      <c r="SUP240" s="105"/>
      <c r="SUQ240" s="105"/>
      <c r="SUR240" s="105"/>
      <c r="SUS240" s="106"/>
      <c r="SUT240" s="107"/>
      <c r="SUU240" s="100"/>
      <c r="SUV240" s="100"/>
      <c r="SUW240" s="100"/>
      <c r="SUX240" s="101"/>
      <c r="SUY240" s="102"/>
      <c r="SUZ240" s="100"/>
      <c r="SVA240" s="103"/>
      <c r="SVB240" s="104"/>
      <c r="SVC240" s="100"/>
      <c r="SVD240" s="105"/>
      <c r="SVE240" s="105"/>
      <c r="SVF240" s="105"/>
      <c r="SVG240" s="105"/>
      <c r="SVH240" s="106"/>
      <c r="SVI240" s="107"/>
      <c r="SVJ240" s="100"/>
      <c r="SVK240" s="100"/>
      <c r="SVL240" s="100"/>
      <c r="SVM240" s="101"/>
      <c r="SVN240" s="102"/>
      <c r="SVO240" s="100"/>
      <c r="SVP240" s="103"/>
      <c r="SVQ240" s="104"/>
      <c r="SVR240" s="100"/>
      <c r="SVS240" s="105"/>
      <c r="SVT240" s="105"/>
      <c r="SVU240" s="105"/>
      <c r="SVV240" s="105"/>
      <c r="SVW240" s="106"/>
      <c r="SVX240" s="107"/>
      <c r="SVY240" s="100"/>
      <c r="SVZ240" s="100"/>
      <c r="SWA240" s="100"/>
      <c r="SWB240" s="101"/>
      <c r="SWC240" s="102"/>
      <c r="SWD240" s="100"/>
      <c r="SWE240" s="103"/>
      <c r="SWF240" s="104"/>
      <c r="SWG240" s="100"/>
      <c r="SWH240" s="105"/>
      <c r="SWI240" s="105"/>
      <c r="SWJ240" s="105"/>
      <c r="SWK240" s="105"/>
      <c r="SWL240" s="106"/>
      <c r="SWM240" s="107"/>
      <c r="SWN240" s="100"/>
      <c r="SWO240" s="100"/>
      <c r="SWP240" s="100"/>
      <c r="SWQ240" s="101"/>
      <c r="SWR240" s="102"/>
      <c r="SWS240" s="100"/>
      <c r="SWT240" s="103"/>
      <c r="SWU240" s="104"/>
      <c r="SWV240" s="100"/>
      <c r="SWW240" s="105"/>
      <c r="SWX240" s="105"/>
      <c r="SWY240" s="105"/>
      <c r="SWZ240" s="105"/>
      <c r="SXA240" s="106"/>
      <c r="SXB240" s="107"/>
      <c r="SXC240" s="100"/>
      <c r="SXD240" s="100"/>
      <c r="SXE240" s="100"/>
      <c r="SXF240" s="101"/>
      <c r="SXG240" s="102"/>
      <c r="SXH240" s="100"/>
      <c r="SXI240" s="103"/>
      <c r="SXJ240" s="104"/>
      <c r="SXK240" s="100"/>
      <c r="SXL240" s="105"/>
      <c r="SXM240" s="105"/>
      <c r="SXN240" s="105"/>
      <c r="SXO240" s="105"/>
      <c r="SXP240" s="106"/>
      <c r="SXQ240" s="107"/>
      <c r="SXR240" s="100"/>
      <c r="SXS240" s="100"/>
      <c r="SXT240" s="100"/>
      <c r="SXU240" s="101"/>
      <c r="SXV240" s="102"/>
      <c r="SXW240" s="100"/>
      <c r="SXX240" s="103"/>
      <c r="SXY240" s="104"/>
      <c r="SXZ240" s="100"/>
      <c r="SYA240" s="105"/>
      <c r="SYB240" s="105"/>
      <c r="SYC240" s="105"/>
      <c r="SYD240" s="105"/>
      <c r="SYE240" s="106"/>
      <c r="SYF240" s="107"/>
      <c r="SYG240" s="100"/>
      <c r="SYH240" s="100"/>
      <c r="SYI240" s="100"/>
      <c r="SYJ240" s="101"/>
      <c r="SYK240" s="102"/>
      <c r="SYL240" s="100"/>
      <c r="SYM240" s="103"/>
      <c r="SYN240" s="104"/>
      <c r="SYO240" s="100"/>
      <c r="SYP240" s="105"/>
      <c r="SYQ240" s="105"/>
      <c r="SYR240" s="105"/>
      <c r="SYS240" s="105"/>
      <c r="SYT240" s="106"/>
      <c r="SYU240" s="107"/>
      <c r="SYV240" s="100"/>
      <c r="SYW240" s="100"/>
      <c r="SYX240" s="100"/>
      <c r="SYY240" s="101"/>
      <c r="SYZ240" s="102"/>
      <c r="SZA240" s="100"/>
      <c r="SZB240" s="103"/>
      <c r="SZC240" s="104"/>
      <c r="SZD240" s="100"/>
      <c r="SZE240" s="105"/>
      <c r="SZF240" s="105"/>
      <c r="SZG240" s="105"/>
      <c r="SZH240" s="105"/>
      <c r="SZI240" s="106"/>
      <c r="SZJ240" s="107"/>
      <c r="SZK240" s="100"/>
      <c r="SZL240" s="100"/>
      <c r="SZM240" s="100"/>
      <c r="SZN240" s="101"/>
      <c r="SZO240" s="102"/>
      <c r="SZP240" s="100"/>
      <c r="SZQ240" s="103"/>
      <c r="SZR240" s="104"/>
      <c r="SZS240" s="100"/>
      <c r="SZT240" s="105"/>
      <c r="SZU240" s="105"/>
      <c r="SZV240" s="105"/>
      <c r="SZW240" s="105"/>
      <c r="SZX240" s="106"/>
      <c r="SZY240" s="107"/>
      <c r="SZZ240" s="100"/>
      <c r="TAA240" s="100"/>
      <c r="TAB240" s="100"/>
      <c r="TAC240" s="101"/>
      <c r="TAD240" s="102"/>
      <c r="TAE240" s="100"/>
      <c r="TAF240" s="103"/>
      <c r="TAG240" s="104"/>
      <c r="TAH240" s="100"/>
      <c r="TAI240" s="105"/>
      <c r="TAJ240" s="105"/>
      <c r="TAK240" s="105"/>
      <c r="TAL240" s="105"/>
      <c r="TAM240" s="106"/>
      <c r="TAN240" s="107"/>
      <c r="TAO240" s="100"/>
      <c r="TAP240" s="100"/>
      <c r="TAQ240" s="100"/>
      <c r="TAR240" s="101"/>
      <c r="TAS240" s="102"/>
      <c r="TAT240" s="100"/>
      <c r="TAU240" s="103"/>
      <c r="TAV240" s="104"/>
      <c r="TAW240" s="100"/>
      <c r="TAX240" s="105"/>
      <c r="TAY240" s="105"/>
      <c r="TAZ240" s="105"/>
      <c r="TBA240" s="105"/>
      <c r="TBB240" s="106"/>
      <c r="TBC240" s="107"/>
      <c r="TBD240" s="100"/>
      <c r="TBE240" s="100"/>
      <c r="TBF240" s="100"/>
      <c r="TBG240" s="101"/>
      <c r="TBH240" s="102"/>
      <c r="TBI240" s="100"/>
      <c r="TBJ240" s="103"/>
      <c r="TBK240" s="104"/>
      <c r="TBL240" s="100"/>
      <c r="TBM240" s="105"/>
      <c r="TBN240" s="105"/>
      <c r="TBO240" s="105"/>
      <c r="TBP240" s="105"/>
      <c r="TBQ240" s="106"/>
      <c r="TBR240" s="107"/>
      <c r="TBS240" s="100"/>
      <c r="TBT240" s="100"/>
      <c r="TBU240" s="100"/>
      <c r="TBV240" s="101"/>
      <c r="TBW240" s="102"/>
      <c r="TBX240" s="100"/>
      <c r="TBY240" s="103"/>
      <c r="TBZ240" s="104"/>
      <c r="TCA240" s="100"/>
      <c r="TCB240" s="105"/>
      <c r="TCC240" s="105"/>
      <c r="TCD240" s="105"/>
      <c r="TCE240" s="105"/>
      <c r="TCF240" s="106"/>
      <c r="TCG240" s="107"/>
      <c r="TCH240" s="100"/>
      <c r="TCI240" s="100"/>
      <c r="TCJ240" s="100"/>
      <c r="TCK240" s="101"/>
      <c r="TCL240" s="102"/>
      <c r="TCM240" s="100"/>
      <c r="TCN240" s="103"/>
      <c r="TCO240" s="104"/>
      <c r="TCP240" s="100"/>
      <c r="TCQ240" s="105"/>
      <c r="TCR240" s="105"/>
      <c r="TCS240" s="105"/>
      <c r="TCT240" s="105"/>
      <c r="TCU240" s="106"/>
      <c r="TCV240" s="107"/>
      <c r="TCW240" s="100"/>
      <c r="TCX240" s="100"/>
      <c r="TCY240" s="100"/>
      <c r="TCZ240" s="101"/>
      <c r="TDA240" s="102"/>
      <c r="TDB240" s="100"/>
      <c r="TDC240" s="103"/>
      <c r="TDD240" s="104"/>
      <c r="TDE240" s="100"/>
      <c r="TDF240" s="105"/>
      <c r="TDG240" s="105"/>
      <c r="TDH240" s="105"/>
      <c r="TDI240" s="105"/>
      <c r="TDJ240" s="106"/>
      <c r="TDK240" s="107"/>
      <c r="TDL240" s="100"/>
      <c r="TDM240" s="100"/>
      <c r="TDN240" s="100"/>
      <c r="TDO240" s="101"/>
      <c r="TDP240" s="102"/>
      <c r="TDQ240" s="100"/>
      <c r="TDR240" s="103"/>
      <c r="TDS240" s="104"/>
      <c r="TDT240" s="100"/>
      <c r="TDU240" s="105"/>
      <c r="TDV240" s="105"/>
      <c r="TDW240" s="105"/>
      <c r="TDX240" s="105"/>
      <c r="TDY240" s="106"/>
      <c r="TDZ240" s="107"/>
      <c r="TEA240" s="100"/>
      <c r="TEB240" s="100"/>
      <c r="TEC240" s="100"/>
      <c r="TED240" s="101"/>
      <c r="TEE240" s="102"/>
      <c r="TEF240" s="100"/>
      <c r="TEG240" s="103"/>
      <c r="TEH240" s="104"/>
      <c r="TEI240" s="100"/>
      <c r="TEJ240" s="105"/>
      <c r="TEK240" s="105"/>
      <c r="TEL240" s="105"/>
      <c r="TEM240" s="105"/>
      <c r="TEN240" s="106"/>
      <c r="TEO240" s="107"/>
      <c r="TEP240" s="100"/>
      <c r="TEQ240" s="100"/>
      <c r="TER240" s="100"/>
      <c r="TES240" s="101"/>
      <c r="TET240" s="102"/>
      <c r="TEU240" s="100"/>
      <c r="TEV240" s="103"/>
      <c r="TEW240" s="104"/>
      <c r="TEX240" s="100"/>
      <c r="TEY240" s="105"/>
      <c r="TEZ240" s="105"/>
      <c r="TFA240" s="105"/>
      <c r="TFB240" s="105"/>
      <c r="TFC240" s="106"/>
      <c r="TFD240" s="107"/>
      <c r="TFE240" s="100"/>
      <c r="TFF240" s="100"/>
      <c r="TFG240" s="100"/>
      <c r="TFH240" s="101"/>
      <c r="TFI240" s="102"/>
      <c r="TFJ240" s="100"/>
      <c r="TFK240" s="103"/>
      <c r="TFL240" s="104"/>
      <c r="TFM240" s="100"/>
      <c r="TFN240" s="105"/>
      <c r="TFO240" s="105"/>
      <c r="TFP240" s="105"/>
      <c r="TFQ240" s="105"/>
      <c r="TFR240" s="106"/>
      <c r="TFS240" s="107"/>
      <c r="TFT240" s="100"/>
      <c r="TFU240" s="100"/>
      <c r="TFV240" s="100"/>
      <c r="TFW240" s="101"/>
      <c r="TFX240" s="102"/>
      <c r="TFY240" s="100"/>
      <c r="TFZ240" s="103"/>
      <c r="TGA240" s="104"/>
      <c r="TGB240" s="100"/>
      <c r="TGC240" s="105"/>
      <c r="TGD240" s="105"/>
      <c r="TGE240" s="105"/>
      <c r="TGF240" s="105"/>
      <c r="TGG240" s="106"/>
      <c r="TGH240" s="107"/>
      <c r="TGI240" s="100"/>
      <c r="TGJ240" s="100"/>
      <c r="TGK240" s="100"/>
      <c r="TGL240" s="101"/>
      <c r="TGM240" s="102"/>
      <c r="TGN240" s="100"/>
      <c r="TGO240" s="103"/>
      <c r="TGP240" s="104"/>
      <c r="TGQ240" s="100"/>
      <c r="TGR240" s="105"/>
      <c r="TGS240" s="105"/>
      <c r="TGT240" s="105"/>
      <c r="TGU240" s="105"/>
      <c r="TGV240" s="106"/>
      <c r="TGW240" s="107"/>
      <c r="TGX240" s="100"/>
      <c r="TGY240" s="100"/>
      <c r="TGZ240" s="100"/>
      <c r="THA240" s="101"/>
      <c r="THB240" s="102"/>
      <c r="THC240" s="100"/>
      <c r="THD240" s="103"/>
      <c r="THE240" s="104"/>
      <c r="THF240" s="100"/>
      <c r="THG240" s="105"/>
      <c r="THH240" s="105"/>
      <c r="THI240" s="105"/>
      <c r="THJ240" s="105"/>
      <c r="THK240" s="106"/>
      <c r="THL240" s="107"/>
      <c r="THM240" s="100"/>
      <c r="THN240" s="100"/>
      <c r="THO240" s="100"/>
      <c r="THP240" s="101"/>
      <c r="THQ240" s="102"/>
      <c r="THR240" s="100"/>
      <c r="THS240" s="103"/>
      <c r="THT240" s="104"/>
      <c r="THU240" s="100"/>
      <c r="THV240" s="105"/>
      <c r="THW240" s="105"/>
      <c r="THX240" s="105"/>
      <c r="THY240" s="105"/>
      <c r="THZ240" s="106"/>
      <c r="TIA240" s="107"/>
      <c r="TIB240" s="100"/>
      <c r="TIC240" s="100"/>
      <c r="TID240" s="100"/>
      <c r="TIE240" s="101"/>
      <c r="TIF240" s="102"/>
      <c r="TIG240" s="100"/>
      <c r="TIH240" s="103"/>
      <c r="TII240" s="104"/>
      <c r="TIJ240" s="100"/>
      <c r="TIK240" s="105"/>
      <c r="TIL240" s="105"/>
      <c r="TIM240" s="105"/>
      <c r="TIN240" s="105"/>
      <c r="TIO240" s="106"/>
      <c r="TIP240" s="107"/>
      <c r="TIQ240" s="100"/>
      <c r="TIR240" s="100"/>
      <c r="TIS240" s="100"/>
      <c r="TIT240" s="101"/>
      <c r="TIU240" s="102"/>
      <c r="TIV240" s="100"/>
      <c r="TIW240" s="103"/>
      <c r="TIX240" s="104"/>
      <c r="TIY240" s="100"/>
      <c r="TIZ240" s="105"/>
      <c r="TJA240" s="105"/>
      <c r="TJB240" s="105"/>
      <c r="TJC240" s="105"/>
      <c r="TJD240" s="106"/>
      <c r="TJE240" s="107"/>
      <c r="TJF240" s="100"/>
      <c r="TJG240" s="100"/>
      <c r="TJH240" s="100"/>
      <c r="TJI240" s="101"/>
      <c r="TJJ240" s="102"/>
      <c r="TJK240" s="100"/>
      <c r="TJL240" s="103"/>
      <c r="TJM240" s="104"/>
      <c r="TJN240" s="100"/>
      <c r="TJO240" s="105"/>
      <c r="TJP240" s="105"/>
      <c r="TJQ240" s="105"/>
      <c r="TJR240" s="105"/>
      <c r="TJS240" s="106"/>
      <c r="TJT240" s="107"/>
      <c r="TJU240" s="100"/>
      <c r="TJV240" s="100"/>
      <c r="TJW240" s="100"/>
      <c r="TJX240" s="101"/>
      <c r="TJY240" s="102"/>
      <c r="TJZ240" s="100"/>
      <c r="TKA240" s="103"/>
      <c r="TKB240" s="104"/>
      <c r="TKC240" s="100"/>
      <c r="TKD240" s="105"/>
      <c r="TKE240" s="105"/>
      <c r="TKF240" s="105"/>
      <c r="TKG240" s="105"/>
      <c r="TKH240" s="106"/>
      <c r="TKI240" s="107"/>
      <c r="TKJ240" s="100"/>
      <c r="TKK240" s="100"/>
      <c r="TKL240" s="100"/>
      <c r="TKM240" s="101"/>
      <c r="TKN240" s="102"/>
      <c r="TKO240" s="100"/>
      <c r="TKP240" s="103"/>
      <c r="TKQ240" s="104"/>
      <c r="TKR240" s="100"/>
      <c r="TKS240" s="105"/>
      <c r="TKT240" s="105"/>
      <c r="TKU240" s="105"/>
      <c r="TKV240" s="105"/>
      <c r="TKW240" s="106"/>
      <c r="TKX240" s="107"/>
      <c r="TKY240" s="100"/>
      <c r="TKZ240" s="100"/>
      <c r="TLA240" s="100"/>
      <c r="TLB240" s="101"/>
      <c r="TLC240" s="102"/>
      <c r="TLD240" s="100"/>
      <c r="TLE240" s="103"/>
      <c r="TLF240" s="104"/>
      <c r="TLG240" s="100"/>
      <c r="TLH240" s="105"/>
      <c r="TLI240" s="105"/>
      <c r="TLJ240" s="105"/>
      <c r="TLK240" s="105"/>
      <c r="TLL240" s="106"/>
      <c r="TLM240" s="107"/>
      <c r="TLN240" s="100"/>
      <c r="TLO240" s="100"/>
      <c r="TLP240" s="100"/>
      <c r="TLQ240" s="101"/>
      <c r="TLR240" s="102"/>
      <c r="TLS240" s="100"/>
      <c r="TLT240" s="103"/>
      <c r="TLU240" s="104"/>
      <c r="TLV240" s="100"/>
      <c r="TLW240" s="105"/>
      <c r="TLX240" s="105"/>
      <c r="TLY240" s="105"/>
      <c r="TLZ240" s="105"/>
      <c r="TMA240" s="106"/>
      <c r="TMB240" s="107"/>
      <c r="TMC240" s="100"/>
      <c r="TMD240" s="100"/>
      <c r="TME240" s="100"/>
      <c r="TMF240" s="101"/>
      <c r="TMG240" s="102"/>
      <c r="TMH240" s="100"/>
      <c r="TMI240" s="103"/>
      <c r="TMJ240" s="104"/>
      <c r="TMK240" s="100"/>
      <c r="TML240" s="105"/>
      <c r="TMM240" s="105"/>
      <c r="TMN240" s="105"/>
      <c r="TMO240" s="105"/>
      <c r="TMP240" s="106"/>
      <c r="TMQ240" s="107"/>
      <c r="TMR240" s="100"/>
      <c r="TMS240" s="100"/>
      <c r="TMT240" s="100"/>
      <c r="TMU240" s="101"/>
      <c r="TMV240" s="102"/>
      <c r="TMW240" s="100"/>
      <c r="TMX240" s="103"/>
      <c r="TMY240" s="104"/>
      <c r="TMZ240" s="100"/>
      <c r="TNA240" s="105"/>
      <c r="TNB240" s="105"/>
      <c r="TNC240" s="105"/>
      <c r="TND240" s="105"/>
      <c r="TNE240" s="106"/>
      <c r="TNF240" s="107"/>
      <c r="TNG240" s="100"/>
      <c r="TNH240" s="100"/>
      <c r="TNI240" s="100"/>
      <c r="TNJ240" s="101"/>
      <c r="TNK240" s="102"/>
      <c r="TNL240" s="100"/>
      <c r="TNM240" s="103"/>
      <c r="TNN240" s="104"/>
      <c r="TNO240" s="100"/>
      <c r="TNP240" s="105"/>
      <c r="TNQ240" s="105"/>
      <c r="TNR240" s="105"/>
      <c r="TNS240" s="105"/>
      <c r="TNT240" s="106"/>
      <c r="TNU240" s="107"/>
      <c r="TNV240" s="100"/>
      <c r="TNW240" s="100"/>
      <c r="TNX240" s="100"/>
      <c r="TNY240" s="101"/>
      <c r="TNZ240" s="102"/>
      <c r="TOA240" s="100"/>
      <c r="TOB240" s="103"/>
      <c r="TOC240" s="104"/>
      <c r="TOD240" s="100"/>
      <c r="TOE240" s="105"/>
      <c r="TOF240" s="105"/>
      <c r="TOG240" s="105"/>
      <c r="TOH240" s="105"/>
      <c r="TOI240" s="106"/>
      <c r="TOJ240" s="107"/>
      <c r="TOK240" s="100"/>
      <c r="TOL240" s="100"/>
      <c r="TOM240" s="100"/>
      <c r="TON240" s="101"/>
      <c r="TOO240" s="102"/>
      <c r="TOP240" s="100"/>
      <c r="TOQ240" s="103"/>
      <c r="TOR240" s="104"/>
      <c r="TOS240" s="100"/>
      <c r="TOT240" s="105"/>
      <c r="TOU240" s="105"/>
      <c r="TOV240" s="105"/>
      <c r="TOW240" s="105"/>
      <c r="TOX240" s="106"/>
      <c r="TOY240" s="107"/>
      <c r="TOZ240" s="100"/>
      <c r="TPA240" s="100"/>
      <c r="TPB240" s="100"/>
      <c r="TPC240" s="101"/>
      <c r="TPD240" s="102"/>
      <c r="TPE240" s="100"/>
      <c r="TPF240" s="103"/>
      <c r="TPG240" s="104"/>
      <c r="TPH240" s="100"/>
      <c r="TPI240" s="105"/>
      <c r="TPJ240" s="105"/>
      <c r="TPK240" s="105"/>
      <c r="TPL240" s="105"/>
      <c r="TPM240" s="106"/>
      <c r="TPN240" s="107"/>
      <c r="TPO240" s="100"/>
      <c r="TPP240" s="100"/>
      <c r="TPQ240" s="100"/>
      <c r="TPR240" s="101"/>
      <c r="TPS240" s="102"/>
      <c r="TPT240" s="100"/>
      <c r="TPU240" s="103"/>
      <c r="TPV240" s="104"/>
      <c r="TPW240" s="100"/>
      <c r="TPX240" s="105"/>
      <c r="TPY240" s="105"/>
      <c r="TPZ240" s="105"/>
      <c r="TQA240" s="105"/>
      <c r="TQB240" s="106"/>
      <c r="TQC240" s="107"/>
      <c r="TQD240" s="100"/>
      <c r="TQE240" s="100"/>
      <c r="TQF240" s="100"/>
      <c r="TQG240" s="101"/>
      <c r="TQH240" s="102"/>
      <c r="TQI240" s="100"/>
      <c r="TQJ240" s="103"/>
      <c r="TQK240" s="104"/>
      <c r="TQL240" s="100"/>
      <c r="TQM240" s="105"/>
      <c r="TQN240" s="105"/>
      <c r="TQO240" s="105"/>
      <c r="TQP240" s="105"/>
      <c r="TQQ240" s="106"/>
      <c r="TQR240" s="107"/>
      <c r="TQS240" s="100"/>
      <c r="TQT240" s="100"/>
      <c r="TQU240" s="100"/>
      <c r="TQV240" s="101"/>
      <c r="TQW240" s="102"/>
      <c r="TQX240" s="100"/>
      <c r="TQY240" s="103"/>
      <c r="TQZ240" s="104"/>
      <c r="TRA240" s="100"/>
      <c r="TRB240" s="105"/>
      <c r="TRC240" s="105"/>
      <c r="TRD240" s="105"/>
      <c r="TRE240" s="105"/>
      <c r="TRF240" s="106"/>
      <c r="TRG240" s="107"/>
      <c r="TRH240" s="100"/>
      <c r="TRI240" s="100"/>
      <c r="TRJ240" s="100"/>
      <c r="TRK240" s="101"/>
      <c r="TRL240" s="102"/>
      <c r="TRM240" s="100"/>
      <c r="TRN240" s="103"/>
      <c r="TRO240" s="104"/>
      <c r="TRP240" s="100"/>
      <c r="TRQ240" s="105"/>
      <c r="TRR240" s="105"/>
      <c r="TRS240" s="105"/>
      <c r="TRT240" s="105"/>
      <c r="TRU240" s="106"/>
      <c r="TRV240" s="107"/>
      <c r="TRW240" s="100"/>
      <c r="TRX240" s="100"/>
      <c r="TRY240" s="100"/>
      <c r="TRZ240" s="101"/>
      <c r="TSA240" s="102"/>
      <c r="TSB240" s="100"/>
      <c r="TSC240" s="103"/>
      <c r="TSD240" s="104"/>
      <c r="TSE240" s="100"/>
      <c r="TSF240" s="105"/>
      <c r="TSG240" s="105"/>
      <c r="TSH240" s="105"/>
      <c r="TSI240" s="105"/>
      <c r="TSJ240" s="106"/>
      <c r="TSK240" s="107"/>
      <c r="TSL240" s="100"/>
      <c r="TSM240" s="100"/>
      <c r="TSN240" s="100"/>
      <c r="TSO240" s="101"/>
      <c r="TSP240" s="102"/>
      <c r="TSQ240" s="100"/>
      <c r="TSR240" s="103"/>
      <c r="TSS240" s="104"/>
      <c r="TST240" s="100"/>
      <c r="TSU240" s="105"/>
      <c r="TSV240" s="105"/>
      <c r="TSW240" s="105"/>
      <c r="TSX240" s="105"/>
      <c r="TSY240" s="106"/>
      <c r="TSZ240" s="107"/>
      <c r="TTA240" s="100"/>
      <c r="TTB240" s="100"/>
      <c r="TTC240" s="100"/>
      <c r="TTD240" s="101"/>
      <c r="TTE240" s="102"/>
      <c r="TTF240" s="100"/>
      <c r="TTG240" s="103"/>
      <c r="TTH240" s="104"/>
      <c r="TTI240" s="100"/>
      <c r="TTJ240" s="105"/>
      <c r="TTK240" s="105"/>
      <c r="TTL240" s="105"/>
      <c r="TTM240" s="105"/>
      <c r="TTN240" s="106"/>
      <c r="TTO240" s="107"/>
      <c r="TTP240" s="100"/>
      <c r="TTQ240" s="100"/>
      <c r="TTR240" s="100"/>
      <c r="TTS240" s="101"/>
      <c r="TTT240" s="102"/>
      <c r="TTU240" s="100"/>
      <c r="TTV240" s="103"/>
      <c r="TTW240" s="104"/>
      <c r="TTX240" s="100"/>
      <c r="TTY240" s="105"/>
      <c r="TTZ240" s="105"/>
      <c r="TUA240" s="105"/>
      <c r="TUB240" s="105"/>
      <c r="TUC240" s="106"/>
      <c r="TUD240" s="107"/>
      <c r="TUE240" s="100"/>
      <c r="TUF240" s="100"/>
      <c r="TUG240" s="100"/>
      <c r="TUH240" s="101"/>
      <c r="TUI240" s="102"/>
      <c r="TUJ240" s="100"/>
      <c r="TUK240" s="103"/>
      <c r="TUL240" s="104"/>
      <c r="TUM240" s="100"/>
      <c r="TUN240" s="105"/>
      <c r="TUO240" s="105"/>
      <c r="TUP240" s="105"/>
      <c r="TUQ240" s="105"/>
      <c r="TUR240" s="106"/>
      <c r="TUS240" s="107"/>
      <c r="TUT240" s="100"/>
      <c r="TUU240" s="100"/>
      <c r="TUV240" s="100"/>
      <c r="TUW240" s="101"/>
      <c r="TUX240" s="102"/>
      <c r="TUY240" s="100"/>
      <c r="TUZ240" s="103"/>
      <c r="TVA240" s="104"/>
      <c r="TVB240" s="100"/>
      <c r="TVC240" s="105"/>
      <c r="TVD240" s="105"/>
      <c r="TVE240" s="105"/>
      <c r="TVF240" s="105"/>
      <c r="TVG240" s="106"/>
      <c r="TVH240" s="107"/>
      <c r="TVI240" s="100"/>
      <c r="TVJ240" s="100"/>
      <c r="TVK240" s="100"/>
      <c r="TVL240" s="101"/>
      <c r="TVM240" s="102"/>
      <c r="TVN240" s="100"/>
      <c r="TVO240" s="103"/>
      <c r="TVP240" s="104"/>
      <c r="TVQ240" s="100"/>
      <c r="TVR240" s="105"/>
      <c r="TVS240" s="105"/>
      <c r="TVT240" s="105"/>
      <c r="TVU240" s="105"/>
      <c r="TVV240" s="106"/>
      <c r="TVW240" s="107"/>
      <c r="TVX240" s="100"/>
      <c r="TVY240" s="100"/>
      <c r="TVZ240" s="100"/>
      <c r="TWA240" s="101"/>
      <c r="TWB240" s="102"/>
      <c r="TWC240" s="100"/>
      <c r="TWD240" s="103"/>
      <c r="TWE240" s="104"/>
      <c r="TWF240" s="100"/>
      <c r="TWG240" s="105"/>
      <c r="TWH240" s="105"/>
      <c r="TWI240" s="105"/>
      <c r="TWJ240" s="105"/>
      <c r="TWK240" s="106"/>
      <c r="TWL240" s="107"/>
      <c r="TWM240" s="100"/>
      <c r="TWN240" s="100"/>
      <c r="TWO240" s="100"/>
      <c r="TWP240" s="101"/>
      <c r="TWQ240" s="102"/>
      <c r="TWR240" s="100"/>
      <c r="TWS240" s="103"/>
      <c r="TWT240" s="104"/>
      <c r="TWU240" s="100"/>
      <c r="TWV240" s="105"/>
      <c r="TWW240" s="105"/>
      <c r="TWX240" s="105"/>
      <c r="TWY240" s="105"/>
      <c r="TWZ240" s="106"/>
      <c r="TXA240" s="107"/>
      <c r="TXB240" s="100"/>
      <c r="TXC240" s="100"/>
      <c r="TXD240" s="100"/>
      <c r="TXE240" s="101"/>
      <c r="TXF240" s="102"/>
      <c r="TXG240" s="100"/>
      <c r="TXH240" s="103"/>
      <c r="TXI240" s="104"/>
      <c r="TXJ240" s="100"/>
      <c r="TXK240" s="105"/>
      <c r="TXL240" s="105"/>
      <c r="TXM240" s="105"/>
      <c r="TXN240" s="105"/>
      <c r="TXO240" s="106"/>
      <c r="TXP240" s="107"/>
      <c r="TXQ240" s="100"/>
      <c r="TXR240" s="100"/>
      <c r="TXS240" s="100"/>
      <c r="TXT240" s="101"/>
      <c r="TXU240" s="102"/>
      <c r="TXV240" s="100"/>
      <c r="TXW240" s="103"/>
      <c r="TXX240" s="104"/>
      <c r="TXY240" s="100"/>
      <c r="TXZ240" s="105"/>
      <c r="TYA240" s="105"/>
      <c r="TYB240" s="105"/>
      <c r="TYC240" s="105"/>
      <c r="TYD240" s="106"/>
      <c r="TYE240" s="107"/>
      <c r="TYF240" s="100"/>
      <c r="TYG240" s="100"/>
      <c r="TYH240" s="100"/>
      <c r="TYI240" s="101"/>
      <c r="TYJ240" s="102"/>
      <c r="TYK240" s="100"/>
      <c r="TYL240" s="103"/>
      <c r="TYM240" s="104"/>
      <c r="TYN240" s="100"/>
      <c r="TYO240" s="105"/>
      <c r="TYP240" s="105"/>
      <c r="TYQ240" s="105"/>
      <c r="TYR240" s="105"/>
      <c r="TYS240" s="106"/>
      <c r="TYT240" s="107"/>
      <c r="TYU240" s="100"/>
      <c r="TYV240" s="100"/>
      <c r="TYW240" s="100"/>
      <c r="TYX240" s="101"/>
      <c r="TYY240" s="102"/>
      <c r="TYZ240" s="100"/>
      <c r="TZA240" s="103"/>
      <c r="TZB240" s="104"/>
      <c r="TZC240" s="100"/>
      <c r="TZD240" s="105"/>
      <c r="TZE240" s="105"/>
      <c r="TZF240" s="105"/>
      <c r="TZG240" s="105"/>
      <c r="TZH240" s="106"/>
      <c r="TZI240" s="107"/>
      <c r="TZJ240" s="100"/>
      <c r="TZK240" s="100"/>
      <c r="TZL240" s="100"/>
      <c r="TZM240" s="101"/>
      <c r="TZN240" s="102"/>
      <c r="TZO240" s="100"/>
      <c r="TZP240" s="103"/>
      <c r="TZQ240" s="104"/>
      <c r="TZR240" s="100"/>
      <c r="TZS240" s="105"/>
      <c r="TZT240" s="105"/>
      <c r="TZU240" s="105"/>
      <c r="TZV240" s="105"/>
      <c r="TZW240" s="106"/>
      <c r="TZX240" s="107"/>
      <c r="TZY240" s="100"/>
      <c r="TZZ240" s="100"/>
      <c r="UAA240" s="100"/>
      <c r="UAB240" s="101"/>
      <c r="UAC240" s="102"/>
      <c r="UAD240" s="100"/>
      <c r="UAE240" s="103"/>
      <c r="UAF240" s="104"/>
      <c r="UAG240" s="100"/>
      <c r="UAH240" s="105"/>
      <c r="UAI240" s="105"/>
      <c r="UAJ240" s="105"/>
      <c r="UAK240" s="105"/>
      <c r="UAL240" s="106"/>
      <c r="UAM240" s="107"/>
      <c r="UAN240" s="100"/>
      <c r="UAO240" s="100"/>
      <c r="UAP240" s="100"/>
      <c r="UAQ240" s="101"/>
      <c r="UAR240" s="102"/>
      <c r="UAS240" s="100"/>
      <c r="UAT240" s="103"/>
      <c r="UAU240" s="104"/>
      <c r="UAV240" s="100"/>
      <c r="UAW240" s="105"/>
      <c r="UAX240" s="105"/>
      <c r="UAY240" s="105"/>
      <c r="UAZ240" s="105"/>
      <c r="UBA240" s="106"/>
      <c r="UBB240" s="107"/>
      <c r="UBC240" s="100"/>
      <c r="UBD240" s="100"/>
      <c r="UBE240" s="100"/>
      <c r="UBF240" s="101"/>
      <c r="UBG240" s="102"/>
      <c r="UBH240" s="100"/>
      <c r="UBI240" s="103"/>
      <c r="UBJ240" s="104"/>
      <c r="UBK240" s="100"/>
      <c r="UBL240" s="105"/>
      <c r="UBM240" s="105"/>
      <c r="UBN240" s="105"/>
      <c r="UBO240" s="105"/>
      <c r="UBP240" s="106"/>
      <c r="UBQ240" s="107"/>
      <c r="UBR240" s="100"/>
      <c r="UBS240" s="100"/>
      <c r="UBT240" s="100"/>
      <c r="UBU240" s="101"/>
      <c r="UBV240" s="102"/>
      <c r="UBW240" s="100"/>
      <c r="UBX240" s="103"/>
      <c r="UBY240" s="104"/>
      <c r="UBZ240" s="100"/>
      <c r="UCA240" s="105"/>
      <c r="UCB240" s="105"/>
      <c r="UCC240" s="105"/>
      <c r="UCD240" s="105"/>
      <c r="UCE240" s="106"/>
      <c r="UCF240" s="107"/>
      <c r="UCG240" s="100"/>
      <c r="UCH240" s="100"/>
      <c r="UCI240" s="100"/>
      <c r="UCJ240" s="101"/>
      <c r="UCK240" s="102"/>
      <c r="UCL240" s="100"/>
      <c r="UCM240" s="103"/>
      <c r="UCN240" s="104"/>
      <c r="UCO240" s="100"/>
      <c r="UCP240" s="105"/>
      <c r="UCQ240" s="105"/>
      <c r="UCR240" s="105"/>
      <c r="UCS240" s="105"/>
      <c r="UCT240" s="106"/>
      <c r="UCU240" s="107"/>
      <c r="UCV240" s="100"/>
      <c r="UCW240" s="100"/>
      <c r="UCX240" s="100"/>
      <c r="UCY240" s="101"/>
      <c r="UCZ240" s="102"/>
      <c r="UDA240" s="100"/>
      <c r="UDB240" s="103"/>
      <c r="UDC240" s="104"/>
      <c r="UDD240" s="100"/>
      <c r="UDE240" s="105"/>
      <c r="UDF240" s="105"/>
      <c r="UDG240" s="105"/>
      <c r="UDH240" s="105"/>
      <c r="UDI240" s="106"/>
      <c r="UDJ240" s="107"/>
      <c r="UDK240" s="100"/>
      <c r="UDL240" s="100"/>
      <c r="UDM240" s="100"/>
      <c r="UDN240" s="101"/>
      <c r="UDO240" s="102"/>
      <c r="UDP240" s="100"/>
      <c r="UDQ240" s="103"/>
      <c r="UDR240" s="104"/>
      <c r="UDS240" s="100"/>
      <c r="UDT240" s="105"/>
      <c r="UDU240" s="105"/>
      <c r="UDV240" s="105"/>
      <c r="UDW240" s="105"/>
      <c r="UDX240" s="106"/>
      <c r="UDY240" s="107"/>
      <c r="UDZ240" s="100"/>
      <c r="UEA240" s="100"/>
      <c r="UEB240" s="100"/>
      <c r="UEC240" s="101"/>
      <c r="UED240" s="102"/>
      <c r="UEE240" s="100"/>
      <c r="UEF240" s="103"/>
      <c r="UEG240" s="104"/>
      <c r="UEH240" s="100"/>
      <c r="UEI240" s="105"/>
      <c r="UEJ240" s="105"/>
      <c r="UEK240" s="105"/>
      <c r="UEL240" s="105"/>
      <c r="UEM240" s="106"/>
      <c r="UEN240" s="107"/>
      <c r="UEO240" s="100"/>
      <c r="UEP240" s="100"/>
      <c r="UEQ240" s="100"/>
      <c r="UER240" s="101"/>
      <c r="UES240" s="102"/>
      <c r="UET240" s="100"/>
      <c r="UEU240" s="103"/>
      <c r="UEV240" s="104"/>
      <c r="UEW240" s="100"/>
      <c r="UEX240" s="105"/>
      <c r="UEY240" s="105"/>
      <c r="UEZ240" s="105"/>
      <c r="UFA240" s="105"/>
      <c r="UFB240" s="106"/>
      <c r="UFC240" s="107"/>
      <c r="UFD240" s="100"/>
      <c r="UFE240" s="100"/>
      <c r="UFF240" s="100"/>
      <c r="UFG240" s="101"/>
      <c r="UFH240" s="102"/>
      <c r="UFI240" s="100"/>
      <c r="UFJ240" s="103"/>
      <c r="UFK240" s="104"/>
      <c r="UFL240" s="100"/>
      <c r="UFM240" s="105"/>
      <c r="UFN240" s="105"/>
      <c r="UFO240" s="105"/>
      <c r="UFP240" s="105"/>
      <c r="UFQ240" s="106"/>
      <c r="UFR240" s="107"/>
      <c r="UFS240" s="100"/>
      <c r="UFT240" s="100"/>
      <c r="UFU240" s="100"/>
      <c r="UFV240" s="101"/>
      <c r="UFW240" s="102"/>
      <c r="UFX240" s="100"/>
      <c r="UFY240" s="103"/>
      <c r="UFZ240" s="104"/>
      <c r="UGA240" s="100"/>
      <c r="UGB240" s="105"/>
      <c r="UGC240" s="105"/>
      <c r="UGD240" s="105"/>
      <c r="UGE240" s="105"/>
      <c r="UGF240" s="106"/>
      <c r="UGG240" s="107"/>
      <c r="UGH240" s="100"/>
      <c r="UGI240" s="100"/>
      <c r="UGJ240" s="100"/>
      <c r="UGK240" s="101"/>
      <c r="UGL240" s="102"/>
      <c r="UGM240" s="100"/>
      <c r="UGN240" s="103"/>
      <c r="UGO240" s="104"/>
      <c r="UGP240" s="100"/>
      <c r="UGQ240" s="105"/>
      <c r="UGR240" s="105"/>
      <c r="UGS240" s="105"/>
      <c r="UGT240" s="105"/>
      <c r="UGU240" s="106"/>
      <c r="UGV240" s="107"/>
      <c r="UGW240" s="100"/>
      <c r="UGX240" s="100"/>
      <c r="UGY240" s="100"/>
      <c r="UGZ240" s="101"/>
      <c r="UHA240" s="102"/>
      <c r="UHB240" s="100"/>
      <c r="UHC240" s="103"/>
      <c r="UHD240" s="104"/>
      <c r="UHE240" s="100"/>
      <c r="UHF240" s="105"/>
      <c r="UHG240" s="105"/>
      <c r="UHH240" s="105"/>
      <c r="UHI240" s="105"/>
      <c r="UHJ240" s="106"/>
      <c r="UHK240" s="107"/>
      <c r="UHL240" s="100"/>
      <c r="UHM240" s="100"/>
      <c r="UHN240" s="100"/>
      <c r="UHO240" s="101"/>
      <c r="UHP240" s="102"/>
      <c r="UHQ240" s="100"/>
      <c r="UHR240" s="103"/>
      <c r="UHS240" s="104"/>
      <c r="UHT240" s="100"/>
      <c r="UHU240" s="105"/>
      <c r="UHV240" s="105"/>
      <c r="UHW240" s="105"/>
      <c r="UHX240" s="105"/>
      <c r="UHY240" s="106"/>
      <c r="UHZ240" s="107"/>
      <c r="UIA240" s="100"/>
      <c r="UIB240" s="100"/>
      <c r="UIC240" s="100"/>
      <c r="UID240" s="101"/>
      <c r="UIE240" s="102"/>
      <c r="UIF240" s="100"/>
      <c r="UIG240" s="103"/>
      <c r="UIH240" s="104"/>
      <c r="UII240" s="100"/>
      <c r="UIJ240" s="105"/>
      <c r="UIK240" s="105"/>
      <c r="UIL240" s="105"/>
      <c r="UIM240" s="105"/>
      <c r="UIN240" s="106"/>
      <c r="UIO240" s="107"/>
      <c r="UIP240" s="100"/>
      <c r="UIQ240" s="100"/>
      <c r="UIR240" s="100"/>
      <c r="UIS240" s="101"/>
      <c r="UIT240" s="102"/>
      <c r="UIU240" s="100"/>
      <c r="UIV240" s="103"/>
      <c r="UIW240" s="104"/>
      <c r="UIX240" s="100"/>
      <c r="UIY240" s="105"/>
      <c r="UIZ240" s="105"/>
      <c r="UJA240" s="105"/>
      <c r="UJB240" s="105"/>
      <c r="UJC240" s="106"/>
      <c r="UJD240" s="107"/>
      <c r="UJE240" s="100"/>
      <c r="UJF240" s="100"/>
      <c r="UJG240" s="100"/>
      <c r="UJH240" s="101"/>
      <c r="UJI240" s="102"/>
      <c r="UJJ240" s="100"/>
      <c r="UJK240" s="103"/>
      <c r="UJL240" s="104"/>
      <c r="UJM240" s="100"/>
      <c r="UJN240" s="105"/>
      <c r="UJO240" s="105"/>
      <c r="UJP240" s="105"/>
      <c r="UJQ240" s="105"/>
      <c r="UJR240" s="106"/>
      <c r="UJS240" s="107"/>
      <c r="UJT240" s="100"/>
      <c r="UJU240" s="100"/>
      <c r="UJV240" s="100"/>
      <c r="UJW240" s="101"/>
      <c r="UJX240" s="102"/>
      <c r="UJY240" s="100"/>
      <c r="UJZ240" s="103"/>
      <c r="UKA240" s="104"/>
      <c r="UKB240" s="100"/>
      <c r="UKC240" s="105"/>
      <c r="UKD240" s="105"/>
      <c r="UKE240" s="105"/>
      <c r="UKF240" s="105"/>
      <c r="UKG240" s="106"/>
      <c r="UKH240" s="107"/>
      <c r="UKI240" s="100"/>
      <c r="UKJ240" s="100"/>
      <c r="UKK240" s="100"/>
      <c r="UKL240" s="101"/>
      <c r="UKM240" s="102"/>
      <c r="UKN240" s="100"/>
      <c r="UKO240" s="103"/>
      <c r="UKP240" s="104"/>
      <c r="UKQ240" s="100"/>
      <c r="UKR240" s="105"/>
      <c r="UKS240" s="105"/>
      <c r="UKT240" s="105"/>
      <c r="UKU240" s="105"/>
      <c r="UKV240" s="106"/>
      <c r="UKW240" s="107"/>
      <c r="UKX240" s="100"/>
      <c r="UKY240" s="100"/>
      <c r="UKZ240" s="100"/>
      <c r="ULA240" s="101"/>
      <c r="ULB240" s="102"/>
      <c r="ULC240" s="100"/>
      <c r="ULD240" s="103"/>
      <c r="ULE240" s="104"/>
      <c r="ULF240" s="100"/>
      <c r="ULG240" s="105"/>
      <c r="ULH240" s="105"/>
      <c r="ULI240" s="105"/>
      <c r="ULJ240" s="105"/>
      <c r="ULK240" s="106"/>
      <c r="ULL240" s="107"/>
      <c r="ULM240" s="100"/>
      <c r="ULN240" s="100"/>
      <c r="ULO240" s="100"/>
      <c r="ULP240" s="101"/>
      <c r="ULQ240" s="102"/>
      <c r="ULR240" s="100"/>
      <c r="ULS240" s="103"/>
      <c r="ULT240" s="104"/>
      <c r="ULU240" s="100"/>
      <c r="ULV240" s="105"/>
      <c r="ULW240" s="105"/>
      <c r="ULX240" s="105"/>
      <c r="ULY240" s="105"/>
      <c r="ULZ240" s="106"/>
      <c r="UMA240" s="107"/>
      <c r="UMB240" s="100"/>
      <c r="UMC240" s="100"/>
      <c r="UMD240" s="100"/>
      <c r="UME240" s="101"/>
      <c r="UMF240" s="102"/>
      <c r="UMG240" s="100"/>
      <c r="UMH240" s="103"/>
      <c r="UMI240" s="104"/>
      <c r="UMJ240" s="100"/>
      <c r="UMK240" s="105"/>
      <c r="UML240" s="105"/>
      <c r="UMM240" s="105"/>
      <c r="UMN240" s="105"/>
      <c r="UMO240" s="106"/>
      <c r="UMP240" s="107"/>
      <c r="UMQ240" s="100"/>
      <c r="UMR240" s="100"/>
      <c r="UMS240" s="100"/>
      <c r="UMT240" s="101"/>
      <c r="UMU240" s="102"/>
      <c r="UMV240" s="100"/>
      <c r="UMW240" s="103"/>
      <c r="UMX240" s="104"/>
      <c r="UMY240" s="100"/>
      <c r="UMZ240" s="105"/>
      <c r="UNA240" s="105"/>
      <c r="UNB240" s="105"/>
      <c r="UNC240" s="105"/>
      <c r="UND240" s="106"/>
      <c r="UNE240" s="107"/>
      <c r="UNF240" s="100"/>
      <c r="UNG240" s="100"/>
      <c r="UNH240" s="100"/>
      <c r="UNI240" s="101"/>
      <c r="UNJ240" s="102"/>
      <c r="UNK240" s="100"/>
      <c r="UNL240" s="103"/>
      <c r="UNM240" s="104"/>
      <c r="UNN240" s="100"/>
      <c r="UNO240" s="105"/>
      <c r="UNP240" s="105"/>
      <c r="UNQ240" s="105"/>
      <c r="UNR240" s="105"/>
      <c r="UNS240" s="106"/>
      <c r="UNT240" s="107"/>
      <c r="UNU240" s="100"/>
      <c r="UNV240" s="100"/>
      <c r="UNW240" s="100"/>
      <c r="UNX240" s="101"/>
      <c r="UNY240" s="102"/>
      <c r="UNZ240" s="100"/>
      <c r="UOA240" s="103"/>
      <c r="UOB240" s="104"/>
      <c r="UOC240" s="100"/>
      <c r="UOD240" s="105"/>
      <c r="UOE240" s="105"/>
      <c r="UOF240" s="105"/>
      <c r="UOG240" s="105"/>
      <c r="UOH240" s="106"/>
      <c r="UOI240" s="107"/>
      <c r="UOJ240" s="100"/>
      <c r="UOK240" s="100"/>
      <c r="UOL240" s="100"/>
      <c r="UOM240" s="101"/>
      <c r="UON240" s="102"/>
      <c r="UOO240" s="100"/>
      <c r="UOP240" s="103"/>
      <c r="UOQ240" s="104"/>
      <c r="UOR240" s="100"/>
      <c r="UOS240" s="105"/>
      <c r="UOT240" s="105"/>
      <c r="UOU240" s="105"/>
      <c r="UOV240" s="105"/>
      <c r="UOW240" s="106"/>
      <c r="UOX240" s="107"/>
      <c r="UOY240" s="100"/>
      <c r="UOZ240" s="100"/>
      <c r="UPA240" s="100"/>
      <c r="UPB240" s="101"/>
      <c r="UPC240" s="102"/>
      <c r="UPD240" s="100"/>
      <c r="UPE240" s="103"/>
      <c r="UPF240" s="104"/>
      <c r="UPG240" s="100"/>
      <c r="UPH240" s="105"/>
      <c r="UPI240" s="105"/>
      <c r="UPJ240" s="105"/>
      <c r="UPK240" s="105"/>
      <c r="UPL240" s="106"/>
      <c r="UPM240" s="107"/>
      <c r="UPN240" s="100"/>
      <c r="UPO240" s="100"/>
      <c r="UPP240" s="100"/>
      <c r="UPQ240" s="101"/>
      <c r="UPR240" s="102"/>
      <c r="UPS240" s="100"/>
      <c r="UPT240" s="103"/>
      <c r="UPU240" s="104"/>
      <c r="UPV240" s="100"/>
      <c r="UPW240" s="105"/>
      <c r="UPX240" s="105"/>
      <c r="UPY240" s="105"/>
      <c r="UPZ240" s="105"/>
      <c r="UQA240" s="106"/>
      <c r="UQB240" s="107"/>
      <c r="UQC240" s="100"/>
      <c r="UQD240" s="100"/>
      <c r="UQE240" s="100"/>
      <c r="UQF240" s="101"/>
      <c r="UQG240" s="102"/>
      <c r="UQH240" s="100"/>
      <c r="UQI240" s="103"/>
      <c r="UQJ240" s="104"/>
      <c r="UQK240" s="100"/>
      <c r="UQL240" s="105"/>
      <c r="UQM240" s="105"/>
      <c r="UQN240" s="105"/>
      <c r="UQO240" s="105"/>
      <c r="UQP240" s="106"/>
      <c r="UQQ240" s="107"/>
      <c r="UQR240" s="100"/>
      <c r="UQS240" s="100"/>
      <c r="UQT240" s="100"/>
      <c r="UQU240" s="101"/>
      <c r="UQV240" s="102"/>
      <c r="UQW240" s="100"/>
      <c r="UQX240" s="103"/>
      <c r="UQY240" s="104"/>
      <c r="UQZ240" s="100"/>
      <c r="URA240" s="105"/>
      <c r="URB240" s="105"/>
      <c r="URC240" s="105"/>
      <c r="URD240" s="105"/>
      <c r="URE240" s="106"/>
      <c r="URF240" s="107"/>
      <c r="URG240" s="100"/>
      <c r="URH240" s="100"/>
      <c r="URI240" s="100"/>
      <c r="URJ240" s="101"/>
      <c r="URK240" s="102"/>
      <c r="URL240" s="100"/>
      <c r="URM240" s="103"/>
      <c r="URN240" s="104"/>
      <c r="URO240" s="100"/>
      <c r="URP240" s="105"/>
      <c r="URQ240" s="105"/>
      <c r="URR240" s="105"/>
      <c r="URS240" s="105"/>
      <c r="URT240" s="106"/>
      <c r="URU240" s="107"/>
      <c r="URV240" s="100"/>
      <c r="URW240" s="100"/>
      <c r="URX240" s="100"/>
      <c r="URY240" s="101"/>
      <c r="URZ240" s="102"/>
      <c r="USA240" s="100"/>
      <c r="USB240" s="103"/>
      <c r="USC240" s="104"/>
      <c r="USD240" s="100"/>
      <c r="USE240" s="105"/>
      <c r="USF240" s="105"/>
      <c r="USG240" s="105"/>
      <c r="USH240" s="105"/>
      <c r="USI240" s="106"/>
      <c r="USJ240" s="107"/>
      <c r="USK240" s="100"/>
      <c r="USL240" s="100"/>
      <c r="USM240" s="100"/>
      <c r="USN240" s="101"/>
      <c r="USO240" s="102"/>
      <c r="USP240" s="100"/>
      <c r="USQ240" s="103"/>
      <c r="USR240" s="104"/>
      <c r="USS240" s="100"/>
      <c r="UST240" s="105"/>
      <c r="USU240" s="105"/>
      <c r="USV240" s="105"/>
      <c r="USW240" s="105"/>
      <c r="USX240" s="106"/>
      <c r="USY240" s="107"/>
      <c r="USZ240" s="100"/>
      <c r="UTA240" s="100"/>
      <c r="UTB240" s="100"/>
      <c r="UTC240" s="101"/>
      <c r="UTD240" s="102"/>
      <c r="UTE240" s="100"/>
      <c r="UTF240" s="103"/>
      <c r="UTG240" s="104"/>
      <c r="UTH240" s="100"/>
      <c r="UTI240" s="105"/>
      <c r="UTJ240" s="105"/>
      <c r="UTK240" s="105"/>
      <c r="UTL240" s="105"/>
      <c r="UTM240" s="106"/>
      <c r="UTN240" s="107"/>
      <c r="UTO240" s="100"/>
      <c r="UTP240" s="100"/>
      <c r="UTQ240" s="100"/>
      <c r="UTR240" s="101"/>
      <c r="UTS240" s="102"/>
      <c r="UTT240" s="100"/>
      <c r="UTU240" s="103"/>
      <c r="UTV240" s="104"/>
      <c r="UTW240" s="100"/>
      <c r="UTX240" s="105"/>
      <c r="UTY240" s="105"/>
      <c r="UTZ240" s="105"/>
      <c r="UUA240" s="105"/>
      <c r="UUB240" s="106"/>
      <c r="UUC240" s="107"/>
      <c r="UUD240" s="100"/>
      <c r="UUE240" s="100"/>
      <c r="UUF240" s="100"/>
      <c r="UUG240" s="101"/>
      <c r="UUH240" s="102"/>
      <c r="UUI240" s="100"/>
      <c r="UUJ240" s="103"/>
      <c r="UUK240" s="104"/>
      <c r="UUL240" s="100"/>
      <c r="UUM240" s="105"/>
      <c r="UUN240" s="105"/>
      <c r="UUO240" s="105"/>
      <c r="UUP240" s="105"/>
      <c r="UUQ240" s="106"/>
      <c r="UUR240" s="107"/>
      <c r="UUS240" s="100"/>
      <c r="UUT240" s="100"/>
      <c r="UUU240" s="100"/>
      <c r="UUV240" s="101"/>
      <c r="UUW240" s="102"/>
      <c r="UUX240" s="100"/>
      <c r="UUY240" s="103"/>
      <c r="UUZ240" s="104"/>
      <c r="UVA240" s="100"/>
      <c r="UVB240" s="105"/>
      <c r="UVC240" s="105"/>
      <c r="UVD240" s="105"/>
      <c r="UVE240" s="105"/>
      <c r="UVF240" s="106"/>
      <c r="UVG240" s="107"/>
      <c r="UVH240" s="100"/>
      <c r="UVI240" s="100"/>
      <c r="UVJ240" s="100"/>
      <c r="UVK240" s="101"/>
      <c r="UVL240" s="102"/>
      <c r="UVM240" s="100"/>
      <c r="UVN240" s="103"/>
      <c r="UVO240" s="104"/>
      <c r="UVP240" s="100"/>
      <c r="UVQ240" s="105"/>
      <c r="UVR240" s="105"/>
      <c r="UVS240" s="105"/>
      <c r="UVT240" s="105"/>
      <c r="UVU240" s="106"/>
      <c r="UVV240" s="107"/>
      <c r="UVW240" s="100"/>
      <c r="UVX240" s="100"/>
      <c r="UVY240" s="100"/>
      <c r="UVZ240" s="101"/>
      <c r="UWA240" s="102"/>
      <c r="UWB240" s="100"/>
      <c r="UWC240" s="103"/>
      <c r="UWD240" s="104"/>
      <c r="UWE240" s="100"/>
      <c r="UWF240" s="105"/>
      <c r="UWG240" s="105"/>
      <c r="UWH240" s="105"/>
      <c r="UWI240" s="105"/>
      <c r="UWJ240" s="106"/>
      <c r="UWK240" s="107"/>
      <c r="UWL240" s="100"/>
      <c r="UWM240" s="100"/>
      <c r="UWN240" s="100"/>
      <c r="UWO240" s="101"/>
      <c r="UWP240" s="102"/>
      <c r="UWQ240" s="100"/>
      <c r="UWR240" s="103"/>
      <c r="UWS240" s="104"/>
      <c r="UWT240" s="100"/>
      <c r="UWU240" s="105"/>
      <c r="UWV240" s="105"/>
      <c r="UWW240" s="105"/>
      <c r="UWX240" s="105"/>
      <c r="UWY240" s="106"/>
      <c r="UWZ240" s="107"/>
      <c r="UXA240" s="100"/>
      <c r="UXB240" s="100"/>
      <c r="UXC240" s="100"/>
      <c r="UXD240" s="101"/>
      <c r="UXE240" s="102"/>
      <c r="UXF240" s="100"/>
      <c r="UXG240" s="103"/>
      <c r="UXH240" s="104"/>
      <c r="UXI240" s="100"/>
      <c r="UXJ240" s="105"/>
      <c r="UXK240" s="105"/>
      <c r="UXL240" s="105"/>
      <c r="UXM240" s="105"/>
      <c r="UXN240" s="106"/>
      <c r="UXO240" s="107"/>
      <c r="UXP240" s="100"/>
      <c r="UXQ240" s="100"/>
      <c r="UXR240" s="100"/>
      <c r="UXS240" s="101"/>
      <c r="UXT240" s="102"/>
      <c r="UXU240" s="100"/>
      <c r="UXV240" s="103"/>
      <c r="UXW240" s="104"/>
      <c r="UXX240" s="100"/>
      <c r="UXY240" s="105"/>
      <c r="UXZ240" s="105"/>
      <c r="UYA240" s="105"/>
      <c r="UYB240" s="105"/>
      <c r="UYC240" s="106"/>
      <c r="UYD240" s="107"/>
      <c r="UYE240" s="100"/>
      <c r="UYF240" s="100"/>
      <c r="UYG240" s="100"/>
      <c r="UYH240" s="101"/>
      <c r="UYI240" s="102"/>
      <c r="UYJ240" s="100"/>
      <c r="UYK240" s="103"/>
      <c r="UYL240" s="104"/>
      <c r="UYM240" s="100"/>
      <c r="UYN240" s="105"/>
      <c r="UYO240" s="105"/>
      <c r="UYP240" s="105"/>
      <c r="UYQ240" s="105"/>
      <c r="UYR240" s="106"/>
      <c r="UYS240" s="107"/>
      <c r="UYT240" s="100"/>
      <c r="UYU240" s="100"/>
      <c r="UYV240" s="100"/>
      <c r="UYW240" s="101"/>
      <c r="UYX240" s="102"/>
      <c r="UYY240" s="100"/>
      <c r="UYZ240" s="103"/>
      <c r="UZA240" s="104"/>
      <c r="UZB240" s="100"/>
      <c r="UZC240" s="105"/>
      <c r="UZD240" s="105"/>
      <c r="UZE240" s="105"/>
      <c r="UZF240" s="105"/>
      <c r="UZG240" s="106"/>
      <c r="UZH240" s="107"/>
      <c r="UZI240" s="100"/>
      <c r="UZJ240" s="100"/>
      <c r="UZK240" s="100"/>
      <c r="UZL240" s="101"/>
      <c r="UZM240" s="102"/>
      <c r="UZN240" s="100"/>
      <c r="UZO240" s="103"/>
      <c r="UZP240" s="104"/>
      <c r="UZQ240" s="100"/>
      <c r="UZR240" s="105"/>
      <c r="UZS240" s="105"/>
      <c r="UZT240" s="105"/>
      <c r="UZU240" s="105"/>
      <c r="UZV240" s="106"/>
      <c r="UZW240" s="107"/>
      <c r="UZX240" s="100"/>
      <c r="UZY240" s="100"/>
      <c r="UZZ240" s="100"/>
      <c r="VAA240" s="101"/>
      <c r="VAB240" s="102"/>
      <c r="VAC240" s="100"/>
      <c r="VAD240" s="103"/>
      <c r="VAE240" s="104"/>
      <c r="VAF240" s="100"/>
      <c r="VAG240" s="105"/>
      <c r="VAH240" s="105"/>
      <c r="VAI240" s="105"/>
      <c r="VAJ240" s="105"/>
      <c r="VAK240" s="106"/>
      <c r="VAL240" s="107"/>
      <c r="VAM240" s="100"/>
      <c r="VAN240" s="100"/>
      <c r="VAO240" s="100"/>
      <c r="VAP240" s="101"/>
      <c r="VAQ240" s="102"/>
      <c r="VAR240" s="100"/>
      <c r="VAS240" s="103"/>
      <c r="VAT240" s="104"/>
      <c r="VAU240" s="100"/>
      <c r="VAV240" s="105"/>
      <c r="VAW240" s="105"/>
      <c r="VAX240" s="105"/>
      <c r="VAY240" s="105"/>
      <c r="VAZ240" s="106"/>
      <c r="VBA240" s="107"/>
      <c r="VBB240" s="100"/>
      <c r="VBC240" s="100"/>
      <c r="VBD240" s="100"/>
      <c r="VBE240" s="101"/>
      <c r="VBF240" s="102"/>
      <c r="VBG240" s="100"/>
      <c r="VBH240" s="103"/>
      <c r="VBI240" s="104"/>
      <c r="VBJ240" s="100"/>
      <c r="VBK240" s="105"/>
      <c r="VBL240" s="105"/>
      <c r="VBM240" s="105"/>
      <c r="VBN240" s="105"/>
      <c r="VBO240" s="106"/>
      <c r="VBP240" s="107"/>
      <c r="VBQ240" s="100"/>
      <c r="VBR240" s="100"/>
      <c r="VBS240" s="100"/>
      <c r="VBT240" s="101"/>
      <c r="VBU240" s="102"/>
      <c r="VBV240" s="100"/>
      <c r="VBW240" s="103"/>
      <c r="VBX240" s="104"/>
      <c r="VBY240" s="100"/>
      <c r="VBZ240" s="105"/>
      <c r="VCA240" s="105"/>
      <c r="VCB240" s="105"/>
      <c r="VCC240" s="105"/>
      <c r="VCD240" s="106"/>
      <c r="VCE240" s="107"/>
      <c r="VCF240" s="100"/>
      <c r="VCG240" s="100"/>
      <c r="VCH240" s="100"/>
      <c r="VCI240" s="101"/>
      <c r="VCJ240" s="102"/>
      <c r="VCK240" s="100"/>
      <c r="VCL240" s="103"/>
      <c r="VCM240" s="104"/>
      <c r="VCN240" s="100"/>
      <c r="VCO240" s="105"/>
      <c r="VCP240" s="105"/>
      <c r="VCQ240" s="105"/>
      <c r="VCR240" s="105"/>
      <c r="VCS240" s="106"/>
      <c r="VCT240" s="107"/>
      <c r="VCU240" s="100"/>
      <c r="VCV240" s="100"/>
      <c r="VCW240" s="100"/>
      <c r="VCX240" s="101"/>
      <c r="VCY240" s="102"/>
      <c r="VCZ240" s="100"/>
      <c r="VDA240" s="103"/>
      <c r="VDB240" s="104"/>
      <c r="VDC240" s="100"/>
      <c r="VDD240" s="105"/>
      <c r="VDE240" s="105"/>
      <c r="VDF240" s="105"/>
      <c r="VDG240" s="105"/>
      <c r="VDH240" s="106"/>
      <c r="VDI240" s="107"/>
      <c r="VDJ240" s="100"/>
      <c r="VDK240" s="100"/>
      <c r="VDL240" s="100"/>
      <c r="VDM240" s="101"/>
      <c r="VDN240" s="102"/>
      <c r="VDO240" s="100"/>
      <c r="VDP240" s="103"/>
      <c r="VDQ240" s="104"/>
      <c r="VDR240" s="100"/>
      <c r="VDS240" s="105"/>
      <c r="VDT240" s="105"/>
      <c r="VDU240" s="105"/>
      <c r="VDV240" s="105"/>
      <c r="VDW240" s="106"/>
      <c r="VDX240" s="107"/>
      <c r="VDY240" s="100"/>
      <c r="VDZ240" s="100"/>
      <c r="VEA240" s="100"/>
      <c r="VEB240" s="101"/>
      <c r="VEC240" s="102"/>
      <c r="VED240" s="100"/>
      <c r="VEE240" s="103"/>
      <c r="VEF240" s="104"/>
      <c r="VEG240" s="100"/>
      <c r="VEH240" s="105"/>
      <c r="VEI240" s="105"/>
      <c r="VEJ240" s="105"/>
      <c r="VEK240" s="105"/>
      <c r="VEL240" s="106"/>
      <c r="VEM240" s="107"/>
      <c r="VEN240" s="100"/>
      <c r="VEO240" s="100"/>
      <c r="VEP240" s="100"/>
      <c r="VEQ240" s="101"/>
      <c r="VER240" s="102"/>
      <c r="VES240" s="100"/>
      <c r="VET240" s="103"/>
      <c r="VEU240" s="104"/>
      <c r="VEV240" s="100"/>
      <c r="VEW240" s="105"/>
      <c r="VEX240" s="105"/>
      <c r="VEY240" s="105"/>
      <c r="VEZ240" s="105"/>
      <c r="VFA240" s="106"/>
      <c r="VFB240" s="107"/>
      <c r="VFC240" s="100"/>
      <c r="VFD240" s="100"/>
      <c r="VFE240" s="100"/>
      <c r="VFF240" s="101"/>
      <c r="VFG240" s="102"/>
      <c r="VFH240" s="100"/>
      <c r="VFI240" s="103"/>
      <c r="VFJ240" s="104"/>
      <c r="VFK240" s="100"/>
      <c r="VFL240" s="105"/>
      <c r="VFM240" s="105"/>
      <c r="VFN240" s="105"/>
      <c r="VFO240" s="105"/>
      <c r="VFP240" s="106"/>
      <c r="VFQ240" s="107"/>
      <c r="VFR240" s="100"/>
      <c r="VFS240" s="100"/>
      <c r="VFT240" s="100"/>
      <c r="VFU240" s="101"/>
      <c r="VFV240" s="102"/>
      <c r="VFW240" s="100"/>
      <c r="VFX240" s="103"/>
      <c r="VFY240" s="104"/>
      <c r="VFZ240" s="100"/>
      <c r="VGA240" s="105"/>
      <c r="VGB240" s="105"/>
      <c r="VGC240" s="105"/>
      <c r="VGD240" s="105"/>
      <c r="VGE240" s="106"/>
      <c r="VGF240" s="107"/>
      <c r="VGG240" s="100"/>
      <c r="VGH240" s="100"/>
      <c r="VGI240" s="100"/>
      <c r="VGJ240" s="101"/>
      <c r="VGK240" s="102"/>
      <c r="VGL240" s="100"/>
      <c r="VGM240" s="103"/>
      <c r="VGN240" s="104"/>
      <c r="VGO240" s="100"/>
      <c r="VGP240" s="105"/>
      <c r="VGQ240" s="105"/>
      <c r="VGR240" s="105"/>
      <c r="VGS240" s="105"/>
      <c r="VGT240" s="106"/>
      <c r="VGU240" s="107"/>
      <c r="VGV240" s="100"/>
      <c r="VGW240" s="100"/>
      <c r="VGX240" s="100"/>
      <c r="VGY240" s="101"/>
      <c r="VGZ240" s="102"/>
      <c r="VHA240" s="100"/>
      <c r="VHB240" s="103"/>
      <c r="VHC240" s="104"/>
      <c r="VHD240" s="100"/>
      <c r="VHE240" s="105"/>
      <c r="VHF240" s="105"/>
      <c r="VHG240" s="105"/>
      <c r="VHH240" s="105"/>
      <c r="VHI240" s="106"/>
      <c r="VHJ240" s="107"/>
      <c r="VHK240" s="100"/>
      <c r="VHL240" s="100"/>
      <c r="VHM240" s="100"/>
      <c r="VHN240" s="101"/>
      <c r="VHO240" s="102"/>
      <c r="VHP240" s="100"/>
      <c r="VHQ240" s="103"/>
      <c r="VHR240" s="104"/>
      <c r="VHS240" s="100"/>
      <c r="VHT240" s="105"/>
      <c r="VHU240" s="105"/>
      <c r="VHV240" s="105"/>
      <c r="VHW240" s="105"/>
      <c r="VHX240" s="106"/>
      <c r="VHY240" s="107"/>
      <c r="VHZ240" s="100"/>
      <c r="VIA240" s="100"/>
      <c r="VIB240" s="100"/>
      <c r="VIC240" s="101"/>
      <c r="VID240" s="102"/>
      <c r="VIE240" s="100"/>
      <c r="VIF240" s="103"/>
      <c r="VIG240" s="104"/>
      <c r="VIH240" s="100"/>
      <c r="VII240" s="105"/>
      <c r="VIJ240" s="105"/>
      <c r="VIK240" s="105"/>
      <c r="VIL240" s="105"/>
      <c r="VIM240" s="106"/>
      <c r="VIN240" s="107"/>
      <c r="VIO240" s="100"/>
      <c r="VIP240" s="100"/>
      <c r="VIQ240" s="100"/>
      <c r="VIR240" s="101"/>
      <c r="VIS240" s="102"/>
      <c r="VIT240" s="100"/>
      <c r="VIU240" s="103"/>
      <c r="VIV240" s="104"/>
      <c r="VIW240" s="100"/>
      <c r="VIX240" s="105"/>
      <c r="VIY240" s="105"/>
      <c r="VIZ240" s="105"/>
      <c r="VJA240" s="105"/>
      <c r="VJB240" s="106"/>
      <c r="VJC240" s="107"/>
      <c r="VJD240" s="100"/>
      <c r="VJE240" s="100"/>
      <c r="VJF240" s="100"/>
      <c r="VJG240" s="101"/>
      <c r="VJH240" s="102"/>
      <c r="VJI240" s="100"/>
      <c r="VJJ240" s="103"/>
      <c r="VJK240" s="104"/>
      <c r="VJL240" s="100"/>
      <c r="VJM240" s="105"/>
      <c r="VJN240" s="105"/>
      <c r="VJO240" s="105"/>
      <c r="VJP240" s="105"/>
      <c r="VJQ240" s="106"/>
      <c r="VJR240" s="107"/>
      <c r="VJS240" s="100"/>
      <c r="VJT240" s="100"/>
      <c r="VJU240" s="100"/>
      <c r="VJV240" s="101"/>
      <c r="VJW240" s="102"/>
      <c r="VJX240" s="100"/>
      <c r="VJY240" s="103"/>
      <c r="VJZ240" s="104"/>
      <c r="VKA240" s="100"/>
      <c r="VKB240" s="105"/>
      <c r="VKC240" s="105"/>
      <c r="VKD240" s="105"/>
      <c r="VKE240" s="105"/>
      <c r="VKF240" s="106"/>
      <c r="VKG240" s="107"/>
      <c r="VKH240" s="100"/>
      <c r="VKI240" s="100"/>
      <c r="VKJ240" s="100"/>
      <c r="VKK240" s="101"/>
      <c r="VKL240" s="102"/>
      <c r="VKM240" s="100"/>
      <c r="VKN240" s="103"/>
      <c r="VKO240" s="104"/>
      <c r="VKP240" s="100"/>
      <c r="VKQ240" s="105"/>
      <c r="VKR240" s="105"/>
      <c r="VKS240" s="105"/>
      <c r="VKT240" s="105"/>
      <c r="VKU240" s="106"/>
      <c r="VKV240" s="107"/>
      <c r="VKW240" s="100"/>
      <c r="VKX240" s="100"/>
      <c r="VKY240" s="100"/>
      <c r="VKZ240" s="101"/>
      <c r="VLA240" s="102"/>
      <c r="VLB240" s="100"/>
      <c r="VLC240" s="103"/>
      <c r="VLD240" s="104"/>
      <c r="VLE240" s="100"/>
      <c r="VLF240" s="105"/>
      <c r="VLG240" s="105"/>
      <c r="VLH240" s="105"/>
      <c r="VLI240" s="105"/>
      <c r="VLJ240" s="106"/>
      <c r="VLK240" s="107"/>
      <c r="VLL240" s="100"/>
      <c r="VLM240" s="100"/>
      <c r="VLN240" s="100"/>
      <c r="VLO240" s="101"/>
      <c r="VLP240" s="102"/>
      <c r="VLQ240" s="100"/>
      <c r="VLR240" s="103"/>
      <c r="VLS240" s="104"/>
      <c r="VLT240" s="100"/>
      <c r="VLU240" s="105"/>
      <c r="VLV240" s="105"/>
      <c r="VLW240" s="105"/>
      <c r="VLX240" s="105"/>
      <c r="VLY240" s="106"/>
      <c r="VLZ240" s="107"/>
      <c r="VMA240" s="100"/>
      <c r="VMB240" s="100"/>
      <c r="VMC240" s="100"/>
      <c r="VMD240" s="101"/>
      <c r="VME240" s="102"/>
      <c r="VMF240" s="100"/>
      <c r="VMG240" s="103"/>
      <c r="VMH240" s="104"/>
      <c r="VMI240" s="100"/>
      <c r="VMJ240" s="105"/>
      <c r="VMK240" s="105"/>
      <c r="VML240" s="105"/>
      <c r="VMM240" s="105"/>
      <c r="VMN240" s="106"/>
      <c r="VMO240" s="107"/>
      <c r="VMP240" s="100"/>
      <c r="VMQ240" s="100"/>
      <c r="VMR240" s="100"/>
      <c r="VMS240" s="101"/>
      <c r="VMT240" s="102"/>
      <c r="VMU240" s="100"/>
      <c r="VMV240" s="103"/>
      <c r="VMW240" s="104"/>
      <c r="VMX240" s="100"/>
      <c r="VMY240" s="105"/>
      <c r="VMZ240" s="105"/>
      <c r="VNA240" s="105"/>
      <c r="VNB240" s="105"/>
      <c r="VNC240" s="106"/>
      <c r="VND240" s="107"/>
      <c r="VNE240" s="100"/>
      <c r="VNF240" s="100"/>
      <c r="VNG240" s="100"/>
      <c r="VNH240" s="101"/>
      <c r="VNI240" s="102"/>
      <c r="VNJ240" s="100"/>
      <c r="VNK240" s="103"/>
      <c r="VNL240" s="104"/>
      <c r="VNM240" s="100"/>
      <c r="VNN240" s="105"/>
      <c r="VNO240" s="105"/>
      <c r="VNP240" s="105"/>
      <c r="VNQ240" s="105"/>
      <c r="VNR240" s="106"/>
      <c r="VNS240" s="107"/>
      <c r="VNT240" s="100"/>
      <c r="VNU240" s="100"/>
      <c r="VNV240" s="100"/>
      <c r="VNW240" s="101"/>
      <c r="VNX240" s="102"/>
      <c r="VNY240" s="100"/>
      <c r="VNZ240" s="103"/>
      <c r="VOA240" s="104"/>
      <c r="VOB240" s="100"/>
      <c r="VOC240" s="105"/>
      <c r="VOD240" s="105"/>
      <c r="VOE240" s="105"/>
      <c r="VOF240" s="105"/>
      <c r="VOG240" s="106"/>
      <c r="VOH240" s="107"/>
      <c r="VOI240" s="100"/>
      <c r="VOJ240" s="100"/>
      <c r="VOK240" s="100"/>
      <c r="VOL240" s="101"/>
      <c r="VOM240" s="102"/>
      <c r="VON240" s="100"/>
      <c r="VOO240" s="103"/>
      <c r="VOP240" s="104"/>
      <c r="VOQ240" s="100"/>
      <c r="VOR240" s="105"/>
      <c r="VOS240" s="105"/>
      <c r="VOT240" s="105"/>
      <c r="VOU240" s="105"/>
      <c r="VOV240" s="106"/>
      <c r="VOW240" s="107"/>
      <c r="VOX240" s="100"/>
      <c r="VOY240" s="100"/>
      <c r="VOZ240" s="100"/>
      <c r="VPA240" s="101"/>
      <c r="VPB240" s="102"/>
      <c r="VPC240" s="100"/>
      <c r="VPD240" s="103"/>
      <c r="VPE240" s="104"/>
      <c r="VPF240" s="100"/>
      <c r="VPG240" s="105"/>
      <c r="VPH240" s="105"/>
      <c r="VPI240" s="105"/>
      <c r="VPJ240" s="105"/>
      <c r="VPK240" s="106"/>
      <c r="VPL240" s="107"/>
      <c r="VPM240" s="100"/>
      <c r="VPN240" s="100"/>
      <c r="VPO240" s="100"/>
      <c r="VPP240" s="101"/>
      <c r="VPQ240" s="102"/>
      <c r="VPR240" s="100"/>
      <c r="VPS240" s="103"/>
      <c r="VPT240" s="104"/>
      <c r="VPU240" s="100"/>
      <c r="VPV240" s="105"/>
      <c r="VPW240" s="105"/>
      <c r="VPX240" s="105"/>
      <c r="VPY240" s="105"/>
      <c r="VPZ240" s="106"/>
      <c r="VQA240" s="107"/>
      <c r="VQB240" s="100"/>
      <c r="VQC240" s="100"/>
      <c r="VQD240" s="100"/>
      <c r="VQE240" s="101"/>
      <c r="VQF240" s="102"/>
      <c r="VQG240" s="100"/>
      <c r="VQH240" s="103"/>
      <c r="VQI240" s="104"/>
      <c r="VQJ240" s="100"/>
      <c r="VQK240" s="105"/>
      <c r="VQL240" s="105"/>
      <c r="VQM240" s="105"/>
      <c r="VQN240" s="105"/>
      <c r="VQO240" s="106"/>
      <c r="VQP240" s="107"/>
      <c r="VQQ240" s="100"/>
      <c r="VQR240" s="100"/>
      <c r="VQS240" s="100"/>
      <c r="VQT240" s="101"/>
      <c r="VQU240" s="102"/>
      <c r="VQV240" s="100"/>
      <c r="VQW240" s="103"/>
      <c r="VQX240" s="104"/>
      <c r="VQY240" s="100"/>
      <c r="VQZ240" s="105"/>
      <c r="VRA240" s="105"/>
      <c r="VRB240" s="105"/>
      <c r="VRC240" s="105"/>
      <c r="VRD240" s="106"/>
      <c r="VRE240" s="107"/>
      <c r="VRF240" s="100"/>
      <c r="VRG240" s="100"/>
      <c r="VRH240" s="100"/>
      <c r="VRI240" s="101"/>
      <c r="VRJ240" s="102"/>
      <c r="VRK240" s="100"/>
      <c r="VRL240" s="103"/>
      <c r="VRM240" s="104"/>
      <c r="VRN240" s="100"/>
      <c r="VRO240" s="105"/>
      <c r="VRP240" s="105"/>
      <c r="VRQ240" s="105"/>
      <c r="VRR240" s="105"/>
      <c r="VRS240" s="106"/>
      <c r="VRT240" s="107"/>
      <c r="VRU240" s="100"/>
      <c r="VRV240" s="100"/>
      <c r="VRW240" s="100"/>
      <c r="VRX240" s="101"/>
      <c r="VRY240" s="102"/>
      <c r="VRZ240" s="100"/>
      <c r="VSA240" s="103"/>
      <c r="VSB240" s="104"/>
      <c r="VSC240" s="100"/>
      <c r="VSD240" s="105"/>
      <c r="VSE240" s="105"/>
      <c r="VSF240" s="105"/>
      <c r="VSG240" s="105"/>
      <c r="VSH240" s="106"/>
      <c r="VSI240" s="107"/>
      <c r="VSJ240" s="100"/>
      <c r="VSK240" s="100"/>
      <c r="VSL240" s="100"/>
      <c r="VSM240" s="101"/>
      <c r="VSN240" s="102"/>
      <c r="VSO240" s="100"/>
      <c r="VSP240" s="103"/>
      <c r="VSQ240" s="104"/>
      <c r="VSR240" s="100"/>
      <c r="VSS240" s="105"/>
      <c r="VST240" s="105"/>
      <c r="VSU240" s="105"/>
      <c r="VSV240" s="105"/>
      <c r="VSW240" s="106"/>
      <c r="VSX240" s="107"/>
      <c r="VSY240" s="100"/>
      <c r="VSZ240" s="100"/>
      <c r="VTA240" s="100"/>
      <c r="VTB240" s="101"/>
      <c r="VTC240" s="102"/>
      <c r="VTD240" s="100"/>
      <c r="VTE240" s="103"/>
      <c r="VTF240" s="104"/>
      <c r="VTG240" s="100"/>
      <c r="VTH240" s="105"/>
      <c r="VTI240" s="105"/>
      <c r="VTJ240" s="105"/>
      <c r="VTK240" s="105"/>
      <c r="VTL240" s="106"/>
      <c r="VTM240" s="107"/>
      <c r="VTN240" s="100"/>
      <c r="VTO240" s="100"/>
      <c r="VTP240" s="100"/>
      <c r="VTQ240" s="101"/>
      <c r="VTR240" s="102"/>
      <c r="VTS240" s="100"/>
      <c r="VTT240" s="103"/>
      <c r="VTU240" s="104"/>
      <c r="VTV240" s="100"/>
      <c r="VTW240" s="105"/>
      <c r="VTX240" s="105"/>
      <c r="VTY240" s="105"/>
      <c r="VTZ240" s="105"/>
      <c r="VUA240" s="106"/>
      <c r="VUB240" s="107"/>
      <c r="VUC240" s="100"/>
      <c r="VUD240" s="100"/>
      <c r="VUE240" s="100"/>
      <c r="VUF240" s="101"/>
      <c r="VUG240" s="102"/>
      <c r="VUH240" s="100"/>
      <c r="VUI240" s="103"/>
      <c r="VUJ240" s="104"/>
      <c r="VUK240" s="100"/>
      <c r="VUL240" s="105"/>
      <c r="VUM240" s="105"/>
      <c r="VUN240" s="105"/>
      <c r="VUO240" s="105"/>
      <c r="VUP240" s="106"/>
      <c r="VUQ240" s="107"/>
      <c r="VUR240" s="100"/>
      <c r="VUS240" s="100"/>
      <c r="VUT240" s="100"/>
      <c r="VUU240" s="101"/>
      <c r="VUV240" s="102"/>
      <c r="VUW240" s="100"/>
      <c r="VUX240" s="103"/>
      <c r="VUY240" s="104"/>
      <c r="VUZ240" s="100"/>
      <c r="VVA240" s="105"/>
      <c r="VVB240" s="105"/>
      <c r="VVC240" s="105"/>
      <c r="VVD240" s="105"/>
      <c r="VVE240" s="106"/>
      <c r="VVF240" s="107"/>
      <c r="VVG240" s="100"/>
      <c r="VVH240" s="100"/>
      <c r="VVI240" s="100"/>
      <c r="VVJ240" s="101"/>
      <c r="VVK240" s="102"/>
      <c r="VVL240" s="100"/>
      <c r="VVM240" s="103"/>
      <c r="VVN240" s="104"/>
      <c r="VVO240" s="100"/>
      <c r="VVP240" s="105"/>
      <c r="VVQ240" s="105"/>
      <c r="VVR240" s="105"/>
      <c r="VVS240" s="105"/>
      <c r="VVT240" s="106"/>
      <c r="VVU240" s="107"/>
      <c r="VVV240" s="100"/>
      <c r="VVW240" s="100"/>
      <c r="VVX240" s="100"/>
      <c r="VVY240" s="101"/>
      <c r="VVZ240" s="102"/>
      <c r="VWA240" s="100"/>
      <c r="VWB240" s="103"/>
      <c r="VWC240" s="104"/>
      <c r="VWD240" s="100"/>
      <c r="VWE240" s="105"/>
      <c r="VWF240" s="105"/>
      <c r="VWG240" s="105"/>
      <c r="VWH240" s="105"/>
      <c r="VWI240" s="106"/>
      <c r="VWJ240" s="107"/>
      <c r="VWK240" s="100"/>
      <c r="VWL240" s="100"/>
      <c r="VWM240" s="100"/>
      <c r="VWN240" s="101"/>
      <c r="VWO240" s="102"/>
      <c r="VWP240" s="100"/>
      <c r="VWQ240" s="103"/>
      <c r="VWR240" s="104"/>
      <c r="VWS240" s="100"/>
      <c r="VWT240" s="105"/>
      <c r="VWU240" s="105"/>
      <c r="VWV240" s="105"/>
      <c r="VWW240" s="105"/>
      <c r="VWX240" s="106"/>
      <c r="VWY240" s="107"/>
      <c r="VWZ240" s="100"/>
      <c r="VXA240" s="100"/>
      <c r="VXB240" s="100"/>
      <c r="VXC240" s="101"/>
      <c r="VXD240" s="102"/>
      <c r="VXE240" s="100"/>
      <c r="VXF240" s="103"/>
      <c r="VXG240" s="104"/>
      <c r="VXH240" s="100"/>
      <c r="VXI240" s="105"/>
      <c r="VXJ240" s="105"/>
      <c r="VXK240" s="105"/>
      <c r="VXL240" s="105"/>
      <c r="VXM240" s="106"/>
      <c r="VXN240" s="107"/>
      <c r="VXO240" s="100"/>
      <c r="VXP240" s="100"/>
      <c r="VXQ240" s="100"/>
      <c r="VXR240" s="101"/>
      <c r="VXS240" s="102"/>
      <c r="VXT240" s="100"/>
      <c r="VXU240" s="103"/>
      <c r="VXV240" s="104"/>
      <c r="VXW240" s="100"/>
      <c r="VXX240" s="105"/>
      <c r="VXY240" s="105"/>
      <c r="VXZ240" s="105"/>
      <c r="VYA240" s="105"/>
      <c r="VYB240" s="106"/>
      <c r="VYC240" s="107"/>
      <c r="VYD240" s="100"/>
      <c r="VYE240" s="100"/>
      <c r="VYF240" s="100"/>
      <c r="VYG240" s="101"/>
      <c r="VYH240" s="102"/>
      <c r="VYI240" s="100"/>
      <c r="VYJ240" s="103"/>
      <c r="VYK240" s="104"/>
      <c r="VYL240" s="100"/>
      <c r="VYM240" s="105"/>
      <c r="VYN240" s="105"/>
      <c r="VYO240" s="105"/>
      <c r="VYP240" s="105"/>
      <c r="VYQ240" s="106"/>
      <c r="VYR240" s="107"/>
      <c r="VYS240" s="100"/>
      <c r="VYT240" s="100"/>
      <c r="VYU240" s="100"/>
      <c r="VYV240" s="101"/>
      <c r="VYW240" s="102"/>
      <c r="VYX240" s="100"/>
      <c r="VYY240" s="103"/>
      <c r="VYZ240" s="104"/>
      <c r="VZA240" s="100"/>
      <c r="VZB240" s="105"/>
      <c r="VZC240" s="105"/>
      <c r="VZD240" s="105"/>
      <c r="VZE240" s="105"/>
      <c r="VZF240" s="106"/>
      <c r="VZG240" s="107"/>
      <c r="VZH240" s="100"/>
      <c r="VZI240" s="100"/>
      <c r="VZJ240" s="100"/>
      <c r="VZK240" s="101"/>
      <c r="VZL240" s="102"/>
      <c r="VZM240" s="100"/>
      <c r="VZN240" s="103"/>
      <c r="VZO240" s="104"/>
      <c r="VZP240" s="100"/>
      <c r="VZQ240" s="105"/>
      <c r="VZR240" s="105"/>
      <c r="VZS240" s="105"/>
      <c r="VZT240" s="105"/>
      <c r="VZU240" s="106"/>
      <c r="VZV240" s="107"/>
      <c r="VZW240" s="100"/>
      <c r="VZX240" s="100"/>
      <c r="VZY240" s="100"/>
      <c r="VZZ240" s="101"/>
      <c r="WAA240" s="102"/>
      <c r="WAB240" s="100"/>
      <c r="WAC240" s="103"/>
      <c r="WAD240" s="104"/>
      <c r="WAE240" s="100"/>
      <c r="WAF240" s="105"/>
      <c r="WAG240" s="105"/>
      <c r="WAH240" s="105"/>
      <c r="WAI240" s="105"/>
      <c r="WAJ240" s="106"/>
      <c r="WAK240" s="107"/>
      <c r="WAL240" s="100"/>
      <c r="WAM240" s="100"/>
      <c r="WAN240" s="100"/>
      <c r="WAO240" s="101"/>
      <c r="WAP240" s="102"/>
      <c r="WAQ240" s="100"/>
      <c r="WAR240" s="103"/>
      <c r="WAS240" s="104"/>
      <c r="WAT240" s="100"/>
      <c r="WAU240" s="105"/>
      <c r="WAV240" s="105"/>
      <c r="WAW240" s="105"/>
      <c r="WAX240" s="105"/>
      <c r="WAY240" s="106"/>
      <c r="WAZ240" s="107"/>
      <c r="WBA240" s="100"/>
      <c r="WBB240" s="100"/>
      <c r="WBC240" s="100"/>
      <c r="WBD240" s="101"/>
      <c r="WBE240" s="102"/>
      <c r="WBF240" s="100"/>
      <c r="WBG240" s="103"/>
      <c r="WBH240" s="104"/>
      <c r="WBI240" s="100"/>
      <c r="WBJ240" s="105"/>
      <c r="WBK240" s="105"/>
      <c r="WBL240" s="105"/>
      <c r="WBM240" s="105"/>
      <c r="WBN240" s="106"/>
      <c r="WBO240" s="107"/>
      <c r="WBP240" s="100"/>
      <c r="WBQ240" s="100"/>
      <c r="WBR240" s="100"/>
      <c r="WBS240" s="101"/>
      <c r="WBT240" s="102"/>
      <c r="WBU240" s="100"/>
      <c r="WBV240" s="103"/>
      <c r="WBW240" s="104"/>
      <c r="WBX240" s="100"/>
      <c r="WBY240" s="105"/>
      <c r="WBZ240" s="105"/>
      <c r="WCA240" s="105"/>
      <c r="WCB240" s="105"/>
      <c r="WCC240" s="106"/>
      <c r="WCD240" s="107"/>
      <c r="WCE240" s="100"/>
      <c r="WCF240" s="100"/>
      <c r="WCG240" s="100"/>
      <c r="WCH240" s="101"/>
      <c r="WCI240" s="102"/>
      <c r="WCJ240" s="100"/>
      <c r="WCK240" s="103"/>
      <c r="WCL240" s="104"/>
      <c r="WCM240" s="100"/>
      <c r="WCN240" s="105"/>
      <c r="WCO240" s="105"/>
      <c r="WCP240" s="105"/>
      <c r="WCQ240" s="105"/>
      <c r="WCR240" s="106"/>
      <c r="WCS240" s="107"/>
      <c r="WCT240" s="100"/>
      <c r="WCU240" s="100"/>
      <c r="WCV240" s="100"/>
      <c r="WCW240" s="101"/>
      <c r="WCX240" s="102"/>
      <c r="WCY240" s="100"/>
      <c r="WCZ240" s="103"/>
      <c r="WDA240" s="104"/>
      <c r="WDB240" s="100"/>
      <c r="WDC240" s="105"/>
      <c r="WDD240" s="105"/>
      <c r="WDE240" s="105"/>
      <c r="WDF240" s="105"/>
      <c r="WDG240" s="106"/>
      <c r="WDH240" s="107"/>
      <c r="WDI240" s="100"/>
      <c r="WDJ240" s="100"/>
      <c r="WDK240" s="100"/>
      <c r="WDL240" s="101"/>
      <c r="WDM240" s="102"/>
      <c r="WDN240" s="100"/>
      <c r="WDO240" s="103"/>
      <c r="WDP240" s="104"/>
      <c r="WDQ240" s="100"/>
      <c r="WDR240" s="105"/>
      <c r="WDS240" s="105"/>
      <c r="WDT240" s="105"/>
      <c r="WDU240" s="105"/>
      <c r="WDV240" s="106"/>
      <c r="WDW240" s="107"/>
      <c r="WDX240" s="100"/>
      <c r="WDY240" s="100"/>
      <c r="WDZ240" s="100"/>
      <c r="WEA240" s="101"/>
      <c r="WEB240" s="102"/>
      <c r="WEC240" s="100"/>
      <c r="WED240" s="103"/>
      <c r="WEE240" s="104"/>
      <c r="WEF240" s="100"/>
      <c r="WEG240" s="105"/>
      <c r="WEH240" s="105"/>
      <c r="WEI240" s="105"/>
      <c r="WEJ240" s="105"/>
      <c r="WEK240" s="106"/>
      <c r="WEL240" s="107"/>
      <c r="WEM240" s="100"/>
      <c r="WEN240" s="100"/>
      <c r="WEO240" s="100"/>
      <c r="WEP240" s="101"/>
      <c r="WEQ240" s="102"/>
      <c r="WER240" s="100"/>
      <c r="WES240" s="103"/>
      <c r="WET240" s="104"/>
      <c r="WEU240" s="100"/>
      <c r="WEV240" s="105"/>
      <c r="WEW240" s="105"/>
      <c r="WEX240" s="105"/>
      <c r="WEY240" s="105"/>
      <c r="WEZ240" s="106"/>
      <c r="WFA240" s="107"/>
      <c r="WFB240" s="100"/>
      <c r="WFC240" s="100"/>
      <c r="WFD240" s="100"/>
      <c r="WFE240" s="101"/>
      <c r="WFF240" s="102"/>
      <c r="WFG240" s="100"/>
      <c r="WFH240" s="103"/>
      <c r="WFI240" s="104"/>
      <c r="WFJ240" s="100"/>
      <c r="WFK240" s="105"/>
      <c r="WFL240" s="105"/>
      <c r="WFM240" s="105"/>
      <c r="WFN240" s="105"/>
      <c r="WFO240" s="106"/>
      <c r="WFP240" s="107"/>
      <c r="WFQ240" s="100"/>
      <c r="WFR240" s="100"/>
      <c r="WFS240" s="100"/>
      <c r="WFT240" s="101"/>
      <c r="WFU240" s="102"/>
      <c r="WFV240" s="100"/>
      <c r="WFW240" s="103"/>
      <c r="WFX240" s="104"/>
      <c r="WFY240" s="100"/>
      <c r="WFZ240" s="105"/>
      <c r="WGA240" s="105"/>
      <c r="WGB240" s="105"/>
      <c r="WGC240" s="105"/>
      <c r="WGD240" s="106"/>
      <c r="WGE240" s="107"/>
      <c r="WGF240" s="100"/>
      <c r="WGG240" s="100"/>
      <c r="WGH240" s="100"/>
      <c r="WGI240" s="101"/>
      <c r="WGJ240" s="102"/>
      <c r="WGK240" s="100"/>
      <c r="WGL240" s="103"/>
      <c r="WGM240" s="104"/>
      <c r="WGN240" s="100"/>
      <c r="WGO240" s="105"/>
      <c r="WGP240" s="105"/>
      <c r="WGQ240" s="105"/>
      <c r="WGR240" s="105"/>
      <c r="WGS240" s="106"/>
      <c r="WGT240" s="107"/>
      <c r="WGU240" s="100"/>
      <c r="WGV240" s="100"/>
      <c r="WGW240" s="100"/>
      <c r="WGX240" s="101"/>
      <c r="WGY240" s="102"/>
      <c r="WGZ240" s="100"/>
      <c r="WHA240" s="103"/>
      <c r="WHB240" s="104"/>
      <c r="WHC240" s="100"/>
      <c r="WHD240" s="105"/>
      <c r="WHE240" s="105"/>
      <c r="WHF240" s="105"/>
      <c r="WHG240" s="105"/>
      <c r="WHH240" s="106"/>
      <c r="WHI240" s="107"/>
      <c r="WHJ240" s="100"/>
      <c r="WHK240" s="100"/>
      <c r="WHL240" s="100"/>
      <c r="WHM240" s="101"/>
      <c r="WHN240" s="102"/>
      <c r="WHO240" s="100"/>
      <c r="WHP240" s="103"/>
      <c r="WHQ240" s="104"/>
      <c r="WHR240" s="100"/>
      <c r="WHS240" s="105"/>
      <c r="WHT240" s="105"/>
      <c r="WHU240" s="105"/>
      <c r="WHV240" s="105"/>
      <c r="WHW240" s="106"/>
      <c r="WHX240" s="107"/>
      <c r="WHY240" s="100"/>
      <c r="WHZ240" s="100"/>
      <c r="WIA240" s="100"/>
      <c r="WIB240" s="101"/>
      <c r="WIC240" s="102"/>
      <c r="WID240" s="100"/>
      <c r="WIE240" s="103"/>
      <c r="WIF240" s="104"/>
      <c r="WIG240" s="100"/>
      <c r="WIH240" s="105"/>
      <c r="WII240" s="105"/>
      <c r="WIJ240" s="105"/>
      <c r="WIK240" s="105"/>
      <c r="WIL240" s="106"/>
      <c r="WIM240" s="107"/>
      <c r="WIN240" s="100"/>
      <c r="WIO240" s="100"/>
      <c r="WIP240" s="100"/>
      <c r="WIQ240" s="101"/>
      <c r="WIR240" s="102"/>
      <c r="WIS240" s="100"/>
      <c r="WIT240" s="103"/>
      <c r="WIU240" s="104"/>
      <c r="WIV240" s="100"/>
      <c r="WIW240" s="105"/>
      <c r="WIX240" s="105"/>
      <c r="WIY240" s="105"/>
      <c r="WIZ240" s="105"/>
      <c r="WJA240" s="106"/>
      <c r="WJB240" s="107"/>
      <c r="WJC240" s="100"/>
      <c r="WJD240" s="100"/>
      <c r="WJE240" s="100"/>
      <c r="WJF240" s="101"/>
      <c r="WJG240" s="102"/>
      <c r="WJH240" s="100"/>
      <c r="WJI240" s="103"/>
      <c r="WJJ240" s="104"/>
      <c r="WJK240" s="100"/>
      <c r="WJL240" s="105"/>
      <c r="WJM240" s="105"/>
      <c r="WJN240" s="105"/>
      <c r="WJO240" s="105"/>
      <c r="WJP240" s="106"/>
      <c r="WJQ240" s="107"/>
      <c r="WJR240" s="100"/>
      <c r="WJS240" s="100"/>
      <c r="WJT240" s="100"/>
      <c r="WJU240" s="101"/>
      <c r="WJV240" s="102"/>
      <c r="WJW240" s="100"/>
      <c r="WJX240" s="103"/>
      <c r="WJY240" s="104"/>
      <c r="WJZ240" s="100"/>
      <c r="WKA240" s="105"/>
      <c r="WKB240" s="105"/>
      <c r="WKC240" s="105"/>
      <c r="WKD240" s="105"/>
      <c r="WKE240" s="106"/>
      <c r="WKF240" s="107"/>
      <c r="WKG240" s="100"/>
      <c r="WKH240" s="100"/>
      <c r="WKI240" s="100"/>
      <c r="WKJ240" s="101"/>
      <c r="WKK240" s="102"/>
      <c r="WKL240" s="100"/>
      <c r="WKM240" s="103"/>
      <c r="WKN240" s="104"/>
      <c r="WKO240" s="100"/>
      <c r="WKP240" s="105"/>
      <c r="WKQ240" s="105"/>
      <c r="WKR240" s="105"/>
      <c r="WKS240" s="105"/>
      <c r="WKT240" s="106"/>
      <c r="WKU240" s="107"/>
      <c r="WKV240" s="100"/>
      <c r="WKW240" s="100"/>
      <c r="WKX240" s="100"/>
      <c r="WKY240" s="101"/>
      <c r="WKZ240" s="102"/>
      <c r="WLA240" s="100"/>
      <c r="WLB240" s="103"/>
      <c r="WLC240" s="104"/>
      <c r="WLD240" s="100"/>
      <c r="WLE240" s="105"/>
      <c r="WLF240" s="105"/>
      <c r="WLG240" s="105"/>
      <c r="WLH240" s="105"/>
      <c r="WLI240" s="106"/>
      <c r="WLJ240" s="107"/>
      <c r="WLK240" s="100"/>
      <c r="WLL240" s="100"/>
      <c r="WLM240" s="100"/>
      <c r="WLN240" s="101"/>
      <c r="WLO240" s="102"/>
      <c r="WLP240" s="100"/>
      <c r="WLQ240" s="103"/>
      <c r="WLR240" s="104"/>
      <c r="WLS240" s="100"/>
      <c r="WLT240" s="105"/>
      <c r="WLU240" s="105"/>
      <c r="WLV240" s="105"/>
      <c r="WLW240" s="105"/>
      <c r="WLX240" s="106"/>
      <c r="WLY240" s="107"/>
      <c r="WLZ240" s="100"/>
      <c r="WMA240" s="100"/>
      <c r="WMB240" s="100"/>
      <c r="WMC240" s="101"/>
      <c r="WMD240" s="102"/>
      <c r="WME240" s="100"/>
      <c r="WMF240" s="103"/>
      <c r="WMG240" s="104"/>
      <c r="WMH240" s="100"/>
      <c r="WMI240" s="105"/>
      <c r="WMJ240" s="105"/>
      <c r="WMK240" s="105"/>
      <c r="WML240" s="105"/>
      <c r="WMM240" s="106"/>
      <c r="WMN240" s="107"/>
      <c r="WMO240" s="100"/>
      <c r="WMP240" s="100"/>
      <c r="WMQ240" s="100"/>
      <c r="WMR240" s="101"/>
      <c r="WMS240" s="102"/>
      <c r="WMT240" s="100"/>
      <c r="WMU240" s="103"/>
      <c r="WMV240" s="104"/>
      <c r="WMW240" s="100"/>
      <c r="WMX240" s="105"/>
      <c r="WMY240" s="105"/>
      <c r="WMZ240" s="105"/>
      <c r="WNA240" s="105"/>
      <c r="WNB240" s="106"/>
      <c r="WNC240" s="107"/>
      <c r="WND240" s="100"/>
      <c r="WNE240" s="100"/>
      <c r="WNF240" s="100"/>
      <c r="WNG240" s="101"/>
      <c r="WNH240" s="102"/>
      <c r="WNI240" s="100"/>
      <c r="WNJ240" s="103"/>
      <c r="WNK240" s="104"/>
      <c r="WNL240" s="100"/>
      <c r="WNM240" s="105"/>
      <c r="WNN240" s="105"/>
      <c r="WNO240" s="105"/>
      <c r="WNP240" s="105"/>
      <c r="WNQ240" s="106"/>
      <c r="WNR240" s="107"/>
      <c r="WNS240" s="100"/>
      <c r="WNT240" s="100"/>
      <c r="WNU240" s="100"/>
      <c r="WNV240" s="101"/>
      <c r="WNW240" s="102"/>
      <c r="WNX240" s="100"/>
      <c r="WNY240" s="103"/>
      <c r="WNZ240" s="104"/>
      <c r="WOA240" s="100"/>
      <c r="WOB240" s="105"/>
      <c r="WOC240" s="105"/>
      <c r="WOD240" s="105"/>
      <c r="WOE240" s="105"/>
      <c r="WOF240" s="106"/>
      <c r="WOG240" s="107"/>
      <c r="WOH240" s="100"/>
      <c r="WOI240" s="100"/>
      <c r="WOJ240" s="100"/>
      <c r="WOK240" s="101"/>
      <c r="WOL240" s="102"/>
      <c r="WOM240" s="100"/>
      <c r="WON240" s="103"/>
      <c r="WOO240" s="104"/>
      <c r="WOP240" s="100"/>
      <c r="WOQ240" s="105"/>
      <c r="WOR240" s="105"/>
      <c r="WOS240" s="105"/>
      <c r="WOT240" s="105"/>
      <c r="WOU240" s="106"/>
      <c r="WOV240" s="107"/>
      <c r="WOW240" s="100"/>
      <c r="WOX240" s="100"/>
      <c r="WOY240" s="100"/>
      <c r="WOZ240" s="101"/>
      <c r="WPA240" s="102"/>
      <c r="WPB240" s="100"/>
      <c r="WPC240" s="103"/>
      <c r="WPD240" s="104"/>
      <c r="WPE240" s="100"/>
      <c r="WPF240" s="105"/>
      <c r="WPG240" s="105"/>
      <c r="WPH240" s="105"/>
      <c r="WPI240" s="105"/>
      <c r="WPJ240" s="106"/>
      <c r="WPK240" s="107"/>
      <c r="WPL240" s="100"/>
      <c r="WPM240" s="100"/>
      <c r="WPN240" s="100"/>
      <c r="WPO240" s="101"/>
      <c r="WPP240" s="102"/>
      <c r="WPQ240" s="100"/>
      <c r="WPR240" s="103"/>
      <c r="WPS240" s="104"/>
      <c r="WPT240" s="100"/>
      <c r="WPU240" s="105"/>
      <c r="WPV240" s="105"/>
      <c r="WPW240" s="105"/>
      <c r="WPX240" s="105"/>
      <c r="WPY240" s="106"/>
      <c r="WPZ240" s="107"/>
      <c r="WQA240" s="100"/>
      <c r="WQB240" s="100"/>
      <c r="WQC240" s="100"/>
      <c r="WQD240" s="101"/>
      <c r="WQE240" s="102"/>
      <c r="WQF240" s="100"/>
      <c r="WQG240" s="103"/>
      <c r="WQH240" s="104"/>
      <c r="WQI240" s="100"/>
      <c r="WQJ240" s="105"/>
      <c r="WQK240" s="105"/>
      <c r="WQL240" s="105"/>
      <c r="WQM240" s="105"/>
      <c r="WQN240" s="106"/>
      <c r="WQO240" s="107"/>
      <c r="WQP240" s="100"/>
      <c r="WQQ240" s="100"/>
      <c r="WQR240" s="100"/>
      <c r="WQS240" s="101"/>
      <c r="WQT240" s="102"/>
      <c r="WQU240" s="100"/>
      <c r="WQV240" s="103"/>
      <c r="WQW240" s="104"/>
      <c r="WQX240" s="100"/>
      <c r="WQY240" s="105"/>
      <c r="WQZ240" s="105"/>
      <c r="WRA240" s="105"/>
      <c r="WRB240" s="105"/>
      <c r="WRC240" s="106"/>
      <c r="WRD240" s="107"/>
      <c r="WRE240" s="100"/>
      <c r="WRF240" s="100"/>
      <c r="WRG240" s="100"/>
      <c r="WRH240" s="101"/>
      <c r="WRI240" s="102"/>
      <c r="WRJ240" s="100"/>
      <c r="WRK240" s="103"/>
      <c r="WRL240" s="104"/>
      <c r="WRM240" s="100"/>
      <c r="WRN240" s="105"/>
      <c r="WRO240" s="105"/>
      <c r="WRP240" s="105"/>
      <c r="WRQ240" s="105"/>
      <c r="WRR240" s="106"/>
      <c r="WRS240" s="107"/>
      <c r="WRT240" s="100"/>
      <c r="WRU240" s="100"/>
      <c r="WRV240" s="100"/>
      <c r="WRW240" s="101"/>
      <c r="WRX240" s="102"/>
      <c r="WRY240" s="100"/>
      <c r="WRZ240" s="103"/>
      <c r="WSA240" s="104"/>
      <c r="WSB240" s="100"/>
      <c r="WSC240" s="105"/>
      <c r="WSD240" s="105"/>
      <c r="WSE240" s="105"/>
      <c r="WSF240" s="105"/>
      <c r="WSG240" s="106"/>
      <c r="WSH240" s="107"/>
      <c r="WSI240" s="100"/>
      <c r="WSJ240" s="100"/>
      <c r="WSK240" s="100"/>
      <c r="WSL240" s="101"/>
      <c r="WSM240" s="102"/>
      <c r="WSN240" s="100"/>
      <c r="WSO240" s="103"/>
      <c r="WSP240" s="104"/>
      <c r="WSQ240" s="100"/>
      <c r="WSR240" s="105"/>
      <c r="WSS240" s="105"/>
      <c r="WST240" s="105"/>
      <c r="WSU240" s="105"/>
      <c r="WSV240" s="106"/>
      <c r="WSW240" s="107"/>
      <c r="WSX240" s="100"/>
      <c r="WSY240" s="100"/>
      <c r="WSZ240" s="100"/>
      <c r="WTA240" s="101"/>
      <c r="WTB240" s="102"/>
      <c r="WTC240" s="100"/>
      <c r="WTD240" s="103"/>
      <c r="WTE240" s="104"/>
      <c r="WTF240" s="100"/>
      <c r="WTG240" s="105"/>
      <c r="WTH240" s="105"/>
      <c r="WTI240" s="105"/>
      <c r="WTJ240" s="105"/>
      <c r="WTK240" s="106"/>
      <c r="WTL240" s="107"/>
      <c r="WTM240" s="100"/>
      <c r="WTN240" s="100"/>
      <c r="WTO240" s="100"/>
      <c r="WTP240" s="101"/>
      <c r="WTQ240" s="102"/>
      <c r="WTR240" s="100"/>
      <c r="WTS240" s="103"/>
      <c r="WTT240" s="104"/>
      <c r="WTU240" s="100"/>
      <c r="WTV240" s="105"/>
      <c r="WTW240" s="105"/>
      <c r="WTX240" s="105"/>
      <c r="WTY240" s="105"/>
      <c r="WTZ240" s="106"/>
      <c r="WUA240" s="107"/>
      <c r="WUB240" s="100"/>
      <c r="WUC240" s="100"/>
      <c r="WUD240" s="100"/>
      <c r="WUE240" s="101"/>
      <c r="WUF240" s="102"/>
      <c r="WUG240" s="100"/>
      <c r="WUH240" s="103"/>
      <c r="WUI240" s="104"/>
      <c r="WUJ240" s="100"/>
      <c r="WUK240" s="105"/>
      <c r="WUL240" s="105"/>
      <c r="WUM240" s="105"/>
      <c r="WUN240" s="105"/>
      <c r="WUO240" s="106"/>
      <c r="WUP240" s="107"/>
      <c r="WUQ240" s="100"/>
      <c r="WUR240" s="100"/>
      <c r="WUS240" s="100"/>
      <c r="WUT240" s="101"/>
      <c r="WUU240" s="102"/>
      <c r="WUV240" s="100"/>
      <c r="WUW240" s="103"/>
      <c r="WUX240" s="104"/>
      <c r="WUY240" s="100"/>
      <c r="WUZ240" s="105"/>
      <c r="WVA240" s="105"/>
      <c r="WVB240" s="105"/>
      <c r="WVC240" s="105"/>
      <c r="WVD240" s="106"/>
      <c r="WVE240" s="107"/>
      <c r="WVF240" s="100"/>
      <c r="WVG240" s="100"/>
      <c r="WVH240" s="100"/>
      <c r="WVI240" s="101"/>
      <c r="WVJ240" s="102"/>
      <c r="WVK240" s="100"/>
      <c r="WVL240" s="103"/>
      <c r="WVM240" s="104"/>
      <c r="WVN240" s="100"/>
      <c r="WVO240" s="105"/>
      <c r="WVP240" s="105"/>
      <c r="WVQ240" s="105"/>
      <c r="WVR240" s="105"/>
      <c r="WVS240" s="106"/>
      <c r="WVT240" s="107"/>
      <c r="WVU240" s="100"/>
      <c r="WVV240" s="100"/>
      <c r="WVW240" s="100"/>
      <c r="WVX240" s="101"/>
      <c r="WVY240" s="102"/>
      <c r="WVZ240" s="100"/>
      <c r="WWA240" s="103"/>
      <c r="WWB240" s="104"/>
      <c r="WWC240" s="100"/>
      <c r="WWD240" s="105"/>
      <c r="WWE240" s="105"/>
      <c r="WWF240" s="105"/>
      <c r="WWG240" s="105"/>
      <c r="WWH240" s="106"/>
      <c r="WWI240" s="107"/>
      <c r="WWJ240" s="100"/>
      <c r="WWK240" s="100"/>
      <c r="WWL240" s="100"/>
      <c r="WWM240" s="101"/>
      <c r="WWN240" s="102"/>
      <c r="WWO240" s="100"/>
      <c r="WWP240" s="103"/>
      <c r="WWQ240" s="104"/>
      <c r="WWR240" s="100"/>
      <c r="WWS240" s="105"/>
      <c r="WWT240" s="105"/>
      <c r="WWU240" s="105"/>
      <c r="WWV240" s="105"/>
      <c r="WWW240" s="106"/>
      <c r="WWX240" s="107"/>
      <c r="WWY240" s="100"/>
      <c r="WWZ240" s="100"/>
      <c r="WXA240" s="100"/>
      <c r="WXB240" s="101"/>
      <c r="WXC240" s="102"/>
      <c r="WXD240" s="100"/>
      <c r="WXE240" s="103"/>
      <c r="WXF240" s="104"/>
      <c r="WXG240" s="100"/>
      <c r="WXH240" s="105"/>
      <c r="WXI240" s="105"/>
      <c r="WXJ240" s="105"/>
      <c r="WXK240" s="105"/>
      <c r="WXL240" s="106"/>
      <c r="WXM240" s="107"/>
      <c r="WXN240" s="100"/>
      <c r="WXO240" s="100"/>
      <c r="WXP240" s="100"/>
      <c r="WXQ240" s="101"/>
      <c r="WXR240" s="102"/>
      <c r="WXS240" s="100"/>
      <c r="WXT240" s="103"/>
      <c r="WXU240" s="104"/>
      <c r="WXV240" s="100"/>
      <c r="WXW240" s="105"/>
      <c r="WXX240" s="105"/>
      <c r="WXY240" s="105"/>
      <c r="WXZ240" s="105"/>
      <c r="WYA240" s="106"/>
      <c r="WYB240" s="107"/>
      <c r="WYC240" s="100"/>
      <c r="WYD240" s="100"/>
      <c r="WYE240" s="100"/>
      <c r="WYF240" s="101"/>
      <c r="WYG240" s="102"/>
      <c r="WYH240" s="100"/>
      <c r="WYI240" s="103"/>
      <c r="WYJ240" s="104"/>
      <c r="WYK240" s="100"/>
      <c r="WYL240" s="105"/>
      <c r="WYM240" s="105"/>
      <c r="WYN240" s="105"/>
      <c r="WYO240" s="105"/>
      <c r="WYP240" s="106"/>
      <c r="WYQ240" s="107"/>
      <c r="WYR240" s="100"/>
      <c r="WYS240" s="100"/>
      <c r="WYT240" s="100"/>
      <c r="WYU240" s="101"/>
      <c r="WYV240" s="102"/>
      <c r="WYW240" s="100"/>
      <c r="WYX240" s="103"/>
      <c r="WYY240" s="104"/>
      <c r="WYZ240" s="100"/>
      <c r="WZA240" s="105"/>
      <c r="WZB240" s="105"/>
      <c r="WZC240" s="105"/>
      <c r="WZD240" s="105"/>
      <c r="WZE240" s="106"/>
      <c r="WZF240" s="107"/>
      <c r="WZG240" s="100"/>
      <c r="WZH240" s="100"/>
      <c r="WZI240" s="100"/>
      <c r="WZJ240" s="101"/>
      <c r="WZK240" s="102"/>
      <c r="WZL240" s="100"/>
      <c r="WZM240" s="103"/>
      <c r="WZN240" s="104"/>
      <c r="WZO240" s="100"/>
      <c r="WZP240" s="105"/>
      <c r="WZQ240" s="105"/>
      <c r="WZR240" s="105"/>
      <c r="WZS240" s="105"/>
      <c r="WZT240" s="106"/>
      <c r="WZU240" s="107"/>
      <c r="WZV240" s="100"/>
      <c r="WZW240" s="100"/>
      <c r="WZX240" s="100"/>
      <c r="WZY240" s="101"/>
      <c r="WZZ240" s="102"/>
      <c r="XAA240" s="100"/>
      <c r="XAB240" s="103"/>
      <c r="XAC240" s="104"/>
      <c r="XAD240" s="100"/>
      <c r="XAE240" s="105"/>
      <c r="XAF240" s="105"/>
      <c r="XAG240" s="105"/>
      <c r="XAH240" s="105"/>
      <c r="XAI240" s="106"/>
      <c r="XAJ240" s="107"/>
      <c r="XAK240" s="100"/>
      <c r="XAL240" s="100"/>
      <c r="XAM240" s="100"/>
      <c r="XAN240" s="101"/>
      <c r="XAO240" s="102"/>
      <c r="XAP240" s="100"/>
      <c r="XAQ240" s="103"/>
      <c r="XAR240" s="104"/>
      <c r="XAS240" s="100"/>
      <c r="XAT240" s="105"/>
      <c r="XAU240" s="105"/>
      <c r="XAV240" s="105"/>
      <c r="XAW240" s="105"/>
      <c r="XAX240" s="106"/>
      <c r="XAY240" s="107"/>
      <c r="XAZ240" s="100"/>
      <c r="XBA240" s="100"/>
      <c r="XBB240" s="100"/>
      <c r="XBC240" s="101"/>
      <c r="XBD240" s="102"/>
      <c r="XBE240" s="100"/>
      <c r="XBF240" s="103"/>
      <c r="XBG240" s="104"/>
      <c r="XBH240" s="100"/>
      <c r="XBI240" s="105"/>
      <c r="XBJ240" s="105"/>
      <c r="XBK240" s="105"/>
      <c r="XBL240" s="105"/>
      <c r="XBM240" s="106"/>
      <c r="XBN240" s="107"/>
      <c r="XBO240" s="100"/>
      <c r="XBP240" s="100"/>
      <c r="XBQ240" s="100"/>
      <c r="XBR240" s="101"/>
      <c r="XBS240" s="102"/>
      <c r="XBT240" s="100"/>
      <c r="XBU240" s="103"/>
      <c r="XBV240" s="104"/>
      <c r="XBW240" s="100"/>
      <c r="XBX240" s="105"/>
      <c r="XBY240" s="105"/>
      <c r="XBZ240" s="105"/>
      <c r="XCA240" s="105"/>
      <c r="XCB240" s="106"/>
      <c r="XCC240" s="107"/>
      <c r="XCD240" s="100"/>
      <c r="XCE240" s="100"/>
      <c r="XCF240" s="100"/>
      <c r="XCG240" s="101"/>
      <c r="XCH240" s="102"/>
      <c r="XCI240" s="100"/>
      <c r="XCJ240" s="103"/>
      <c r="XCK240" s="104"/>
      <c r="XCL240" s="100"/>
      <c r="XCM240" s="105"/>
      <c r="XCN240" s="105"/>
      <c r="XCO240" s="105"/>
      <c r="XCP240" s="105"/>
      <c r="XCQ240" s="106"/>
      <c r="XCR240" s="107"/>
      <c r="XCS240" s="100"/>
      <c r="XCT240" s="100"/>
      <c r="XCU240" s="100"/>
      <c r="XCV240" s="101"/>
      <c r="XCW240" s="102"/>
      <c r="XCX240" s="100"/>
      <c r="XCY240" s="103"/>
      <c r="XCZ240" s="104"/>
      <c r="XDA240" s="100"/>
      <c r="XDB240" s="105"/>
      <c r="XDC240" s="105"/>
      <c r="XDD240" s="105"/>
      <c r="XDE240" s="105"/>
      <c r="XDF240" s="106"/>
      <c r="XDG240" s="107"/>
      <c r="XDH240" s="100"/>
      <c r="XDI240" s="100"/>
      <c r="XDJ240" s="100"/>
      <c r="XDK240" s="101"/>
      <c r="XDL240" s="102"/>
      <c r="XDM240" s="100"/>
      <c r="XDN240" s="103"/>
      <c r="XDO240" s="104"/>
      <c r="XDP240" s="100"/>
      <c r="XDQ240" s="105"/>
      <c r="XDR240" s="105"/>
      <c r="XDS240" s="105"/>
      <c r="XDT240" s="105"/>
      <c r="XDU240" s="106"/>
      <c r="XDV240" s="107"/>
      <c r="XDW240" s="100"/>
      <c r="XDX240" s="100"/>
      <c r="XDY240" s="100"/>
      <c r="XDZ240" s="101"/>
      <c r="XEA240" s="102"/>
      <c r="XEB240" s="100"/>
      <c r="XEC240" s="103"/>
      <c r="XED240" s="104"/>
      <c r="XEE240" s="100"/>
      <c r="XEF240" s="105"/>
      <c r="XEG240" s="105"/>
      <c r="XEH240" s="105"/>
      <c r="XEI240" s="105"/>
      <c r="XEJ240" s="106"/>
      <c r="XEK240" s="107"/>
      <c r="XEL240" s="100"/>
      <c r="XEM240" s="100"/>
      <c r="XEN240" s="100"/>
      <c r="XEO240" s="101"/>
      <c r="XEP240" s="102"/>
      <c r="XEQ240" s="100"/>
      <c r="XER240" s="103"/>
      <c r="XES240" s="104"/>
      <c r="XET240" s="100"/>
      <c r="XEU240" s="105"/>
      <c r="XEV240" s="105"/>
      <c r="XEW240" s="105"/>
      <c r="XEX240" s="105"/>
      <c r="XEY240" s="106"/>
      <c r="XEZ240" s="107"/>
      <c r="XFA240" s="100"/>
      <c r="XFB240" s="100"/>
      <c r="XFC240" s="100"/>
      <c r="XFD240" s="101"/>
    </row>
    <row r="241" spans="1:16" s="4" customFormat="1" x14ac:dyDescent="0.2">
      <c r="A241" s="36" t="str">
        <f>IF(I241&lt;&gt;"",1+MAX($A$40:A240),"")</f>
        <v/>
      </c>
      <c r="B241" s="27"/>
      <c r="C241" s="27"/>
      <c r="D241" s="28"/>
      <c r="E241" s="98" t="s">
        <v>229</v>
      </c>
      <c r="F241" s="108"/>
      <c r="G241" s="108"/>
      <c r="H241" s="108"/>
      <c r="I241" s="109"/>
      <c r="J241" s="33"/>
      <c r="K241" s="33"/>
      <c r="L241" s="34" t="str">
        <f t="shared" ref="L241:L254" si="114">IF(F241=0,"",J241*H241)</f>
        <v/>
      </c>
      <c r="M241" s="34" t="str">
        <f t="shared" ref="M241:M254" si="115">IF(F241=0,"",K241*H241)</f>
        <v/>
      </c>
      <c r="N241" s="34" t="str">
        <f t="shared" ref="N241:N254" si="116">IF(F241=0,"",L241+M241)</f>
        <v/>
      </c>
      <c r="O241" s="37"/>
      <c r="P241" s="3"/>
    </row>
    <row r="242" spans="1:16" s="4" customFormat="1" x14ac:dyDescent="0.25">
      <c r="A242" s="36">
        <f>IF(I242&lt;&gt;"",1+MAX($A$40:A241),"")</f>
        <v>152</v>
      </c>
      <c r="B242" s="27"/>
      <c r="C242" s="27"/>
      <c r="D242" s="28"/>
      <c r="E242" s="111" t="s">
        <v>230</v>
      </c>
      <c r="F242" s="112">
        <v>14.51</v>
      </c>
      <c r="G242" s="38">
        <v>0.1</v>
      </c>
      <c r="H242" s="31">
        <f t="shared" ref="H242:H250" si="117">IF(F242=0,"",F242*(1+G242))</f>
        <v>15.961</v>
      </c>
      <c r="I242" s="109" t="s">
        <v>87</v>
      </c>
      <c r="J242" s="33">
        <v>236.3</v>
      </c>
      <c r="K242" s="33">
        <v>80.599999999999994</v>
      </c>
      <c r="L242" s="34">
        <f t="shared" si="114"/>
        <v>3771.5843000000004</v>
      </c>
      <c r="M242" s="34">
        <f t="shared" si="115"/>
        <v>1286.4566</v>
      </c>
      <c r="N242" s="34">
        <f t="shared" si="116"/>
        <v>5058.0409</v>
      </c>
      <c r="O242" s="37"/>
      <c r="P242" s="3"/>
    </row>
    <row r="243" spans="1:16" s="4" customFormat="1" x14ac:dyDescent="0.25">
      <c r="A243" s="36">
        <f>IF(I243&lt;&gt;"",1+MAX($A$40:A242),"")</f>
        <v>153</v>
      </c>
      <c r="B243" s="27"/>
      <c r="C243" s="27"/>
      <c r="D243" s="28"/>
      <c r="E243" s="111" t="s">
        <v>231</v>
      </c>
      <c r="F243" s="112">
        <v>10.5</v>
      </c>
      <c r="G243" s="38">
        <v>0.1</v>
      </c>
      <c r="H243" s="31">
        <f t="shared" si="117"/>
        <v>11.55</v>
      </c>
      <c r="I243" s="109" t="s">
        <v>87</v>
      </c>
      <c r="J243" s="33">
        <v>85.9</v>
      </c>
      <c r="K243" s="33">
        <v>44.3</v>
      </c>
      <c r="L243" s="34">
        <f t="shared" si="114"/>
        <v>992.1450000000001</v>
      </c>
      <c r="M243" s="34">
        <f t="shared" si="115"/>
        <v>511.66500000000002</v>
      </c>
      <c r="N243" s="34">
        <f t="shared" si="116"/>
        <v>1503.8100000000002</v>
      </c>
      <c r="O243" s="37"/>
      <c r="P243" s="3"/>
    </row>
    <row r="244" spans="1:16" s="4" customFormat="1" x14ac:dyDescent="0.25">
      <c r="A244" s="36">
        <f>IF(I244&lt;&gt;"",1+MAX($A$40:A243),"")</f>
        <v>154</v>
      </c>
      <c r="B244" s="27"/>
      <c r="C244" s="27"/>
      <c r="D244" s="28"/>
      <c r="E244" s="111" t="s">
        <v>232</v>
      </c>
      <c r="F244" s="112">
        <v>26.69</v>
      </c>
      <c r="G244" s="38">
        <v>0.1</v>
      </c>
      <c r="H244" s="31">
        <f t="shared" si="117"/>
        <v>29.359000000000005</v>
      </c>
      <c r="I244" s="109" t="s">
        <v>87</v>
      </c>
      <c r="J244" s="33">
        <v>200.54</v>
      </c>
      <c r="K244" s="33">
        <v>70.38</v>
      </c>
      <c r="L244" s="34">
        <f t="shared" si="114"/>
        <v>5887.6538600000013</v>
      </c>
      <c r="M244" s="34">
        <f t="shared" si="115"/>
        <v>2066.2864200000004</v>
      </c>
      <c r="N244" s="34">
        <f t="shared" si="116"/>
        <v>7953.9402800000016</v>
      </c>
      <c r="O244" s="37"/>
      <c r="P244" s="3"/>
    </row>
    <row r="245" spans="1:16" s="4" customFormat="1" x14ac:dyDescent="0.25">
      <c r="A245" s="36">
        <f>IF(I245&lt;&gt;"",1+MAX($A$40:A244),"")</f>
        <v>155</v>
      </c>
      <c r="B245" s="27"/>
      <c r="C245" s="27"/>
      <c r="D245" s="28"/>
      <c r="E245" s="111" t="s">
        <v>233</v>
      </c>
      <c r="F245" s="112">
        <v>28.63</v>
      </c>
      <c r="G245" s="38">
        <v>0.1</v>
      </c>
      <c r="H245" s="31">
        <f t="shared" si="117"/>
        <v>31.493000000000002</v>
      </c>
      <c r="I245" s="109" t="s">
        <v>87</v>
      </c>
      <c r="J245" s="33">
        <v>236.3</v>
      </c>
      <c r="K245" s="33">
        <v>80.599999999999994</v>
      </c>
      <c r="L245" s="34">
        <f t="shared" si="114"/>
        <v>7441.795900000001</v>
      </c>
      <c r="M245" s="34">
        <f t="shared" si="115"/>
        <v>2538.3357999999998</v>
      </c>
      <c r="N245" s="34">
        <f t="shared" si="116"/>
        <v>9980.1317000000017</v>
      </c>
      <c r="O245" s="37"/>
      <c r="P245" s="3"/>
    </row>
    <row r="246" spans="1:16" s="4" customFormat="1" x14ac:dyDescent="0.25">
      <c r="A246" s="36">
        <f>IF(I246&lt;&gt;"",1+MAX($A$40:A245),"")</f>
        <v>156</v>
      </c>
      <c r="B246" s="27"/>
      <c r="C246" s="27"/>
      <c r="D246" s="28"/>
      <c r="E246" s="111" t="s">
        <v>234</v>
      </c>
      <c r="F246" s="112">
        <v>31.36</v>
      </c>
      <c r="G246" s="38">
        <v>0.1</v>
      </c>
      <c r="H246" s="31">
        <f t="shared" si="117"/>
        <v>34.496000000000002</v>
      </c>
      <c r="I246" s="109" t="s">
        <v>87</v>
      </c>
      <c r="J246" s="33">
        <v>200.54</v>
      </c>
      <c r="K246" s="33">
        <v>70.3</v>
      </c>
      <c r="L246" s="34">
        <f t="shared" si="114"/>
        <v>6917.8278399999999</v>
      </c>
      <c r="M246" s="34">
        <f t="shared" si="115"/>
        <v>2425.0688</v>
      </c>
      <c r="N246" s="34">
        <f t="shared" si="116"/>
        <v>9342.896639999999</v>
      </c>
      <c r="O246" s="37"/>
      <c r="P246" s="3"/>
    </row>
    <row r="247" spans="1:16" s="4" customFormat="1" x14ac:dyDescent="0.25">
      <c r="A247" s="36">
        <f>IF(I247&lt;&gt;"",1+MAX($A$40:A246),"")</f>
        <v>157</v>
      </c>
      <c r="B247" s="27"/>
      <c r="C247" s="27"/>
      <c r="D247" s="28"/>
      <c r="E247" s="111" t="s">
        <v>235</v>
      </c>
      <c r="F247" s="112">
        <v>32.64</v>
      </c>
      <c r="G247" s="38">
        <v>0.1</v>
      </c>
      <c r="H247" s="31">
        <f t="shared" si="117"/>
        <v>35.904000000000003</v>
      </c>
      <c r="I247" s="109" t="s">
        <v>87</v>
      </c>
      <c r="J247" s="33">
        <v>85.9</v>
      </c>
      <c r="K247" s="33">
        <v>44.3</v>
      </c>
      <c r="L247" s="34">
        <f t="shared" si="114"/>
        <v>3084.1536000000006</v>
      </c>
      <c r="M247" s="34">
        <f t="shared" si="115"/>
        <v>1590.5472</v>
      </c>
      <c r="N247" s="34">
        <f t="shared" si="116"/>
        <v>4674.7008000000005</v>
      </c>
      <c r="O247" s="37"/>
      <c r="P247" s="3"/>
    </row>
    <row r="248" spans="1:16" s="4" customFormat="1" x14ac:dyDescent="0.25">
      <c r="A248" s="36">
        <f>IF(I248&lt;&gt;"",1+MAX($A$40:A247),"")</f>
        <v>158</v>
      </c>
      <c r="B248" s="27"/>
      <c r="C248" s="27"/>
      <c r="D248" s="28"/>
      <c r="E248" s="111" t="s">
        <v>236</v>
      </c>
      <c r="F248" s="112">
        <v>16.27</v>
      </c>
      <c r="G248" s="38">
        <v>0.1</v>
      </c>
      <c r="H248" s="31">
        <f t="shared" si="117"/>
        <v>17.897000000000002</v>
      </c>
      <c r="I248" s="109" t="s">
        <v>87</v>
      </c>
      <c r="J248" s="33">
        <v>200.54</v>
      </c>
      <c r="K248" s="33">
        <v>70.3</v>
      </c>
      <c r="L248" s="34">
        <f t="shared" si="114"/>
        <v>3589.0643800000003</v>
      </c>
      <c r="M248" s="34">
        <f t="shared" si="115"/>
        <v>1258.1591000000001</v>
      </c>
      <c r="N248" s="34">
        <f t="shared" si="116"/>
        <v>4847.2234800000006</v>
      </c>
      <c r="O248" s="37"/>
      <c r="P248" s="3"/>
    </row>
    <row r="249" spans="1:16" s="4" customFormat="1" x14ac:dyDescent="0.25">
      <c r="A249" s="36">
        <f>IF(I249&lt;&gt;"",1+MAX($A$40:A248),"")</f>
        <v>159</v>
      </c>
      <c r="B249" s="27"/>
      <c r="C249" s="27"/>
      <c r="D249" s="28"/>
      <c r="E249" s="111" t="s">
        <v>237</v>
      </c>
      <c r="F249" s="112">
        <v>1</v>
      </c>
      <c r="G249" s="38">
        <f t="shared" ref="G249:G250" si="118">IF(F249=0,"",0)</f>
        <v>0</v>
      </c>
      <c r="H249" s="31">
        <f t="shared" si="117"/>
        <v>1</v>
      </c>
      <c r="I249" s="109" t="s">
        <v>118</v>
      </c>
      <c r="J249" s="33">
        <v>380</v>
      </c>
      <c r="K249" s="33">
        <v>140</v>
      </c>
      <c r="L249" s="34">
        <f t="shared" si="114"/>
        <v>380</v>
      </c>
      <c r="M249" s="34">
        <f t="shared" si="115"/>
        <v>140</v>
      </c>
      <c r="N249" s="34">
        <f t="shared" si="116"/>
        <v>520</v>
      </c>
      <c r="O249" s="37"/>
      <c r="P249" s="3"/>
    </row>
    <row r="250" spans="1:16" s="4" customFormat="1" x14ac:dyDescent="0.25">
      <c r="A250" s="36">
        <f>IF(I250&lt;&gt;"",1+MAX($A$40:A249),"")</f>
        <v>160</v>
      </c>
      <c r="B250" s="27"/>
      <c r="C250" s="27"/>
      <c r="D250" s="28"/>
      <c r="E250" s="111" t="s">
        <v>238</v>
      </c>
      <c r="F250" s="112">
        <v>1</v>
      </c>
      <c r="G250" s="38">
        <f t="shared" si="118"/>
        <v>0</v>
      </c>
      <c r="H250" s="31">
        <f t="shared" si="117"/>
        <v>1</v>
      </c>
      <c r="I250" s="109" t="s">
        <v>118</v>
      </c>
      <c r="J250" s="33">
        <v>495</v>
      </c>
      <c r="K250" s="33">
        <v>166</v>
      </c>
      <c r="L250" s="34">
        <f t="shared" si="114"/>
        <v>495</v>
      </c>
      <c r="M250" s="34">
        <f t="shared" si="115"/>
        <v>166</v>
      </c>
      <c r="N250" s="34">
        <f t="shared" si="116"/>
        <v>661</v>
      </c>
      <c r="O250" s="37"/>
      <c r="P250" s="3"/>
    </row>
    <row r="251" spans="1:16" s="4" customFormat="1" x14ac:dyDescent="0.25">
      <c r="A251" s="36">
        <f>IF(I251&lt;&gt;"",1+MAX($A$40:A250),"")</f>
        <v>161</v>
      </c>
      <c r="B251" s="27"/>
      <c r="C251" s="27"/>
      <c r="D251" s="28"/>
      <c r="E251" s="111" t="s">
        <v>239</v>
      </c>
      <c r="F251" s="112">
        <v>2.99</v>
      </c>
      <c r="G251" s="38">
        <v>0.1</v>
      </c>
      <c r="H251" s="31">
        <f t="shared" ref="H251:H254" si="119">IF(F251=0,"",F251*(1+G251))</f>
        <v>3.2890000000000006</v>
      </c>
      <c r="I251" s="109" t="s">
        <v>87</v>
      </c>
      <c r="J251" s="33">
        <v>236.3</v>
      </c>
      <c r="K251" s="33">
        <v>80.599999999999994</v>
      </c>
      <c r="L251" s="34">
        <f t="shared" si="114"/>
        <v>777.19070000000022</v>
      </c>
      <c r="M251" s="34">
        <f t="shared" si="115"/>
        <v>265.09340000000003</v>
      </c>
      <c r="N251" s="34">
        <f t="shared" si="116"/>
        <v>1042.2841000000003</v>
      </c>
      <c r="O251" s="37"/>
      <c r="P251" s="3"/>
    </row>
    <row r="252" spans="1:16" s="4" customFormat="1" x14ac:dyDescent="0.25">
      <c r="A252" s="36">
        <f>IF(I252&lt;&gt;"",1+MAX($A$40:A251),"")</f>
        <v>162</v>
      </c>
      <c r="B252" s="27"/>
      <c r="C252" s="27"/>
      <c r="D252" s="28"/>
      <c r="E252" s="111" t="s">
        <v>240</v>
      </c>
      <c r="F252" s="112">
        <v>6.02</v>
      </c>
      <c r="G252" s="38">
        <v>0.1</v>
      </c>
      <c r="H252" s="31">
        <f t="shared" si="119"/>
        <v>6.6219999999999999</v>
      </c>
      <c r="I252" s="109" t="s">
        <v>87</v>
      </c>
      <c r="J252" s="33">
        <v>236.3</v>
      </c>
      <c r="K252" s="33">
        <v>80.599999999999994</v>
      </c>
      <c r="L252" s="34">
        <f t="shared" si="114"/>
        <v>1564.7786000000001</v>
      </c>
      <c r="M252" s="34">
        <f t="shared" si="115"/>
        <v>533.7331999999999</v>
      </c>
      <c r="N252" s="34">
        <f t="shared" si="116"/>
        <v>2098.5118000000002</v>
      </c>
      <c r="O252" s="37"/>
      <c r="P252" s="3"/>
    </row>
    <row r="253" spans="1:16" s="4" customFormat="1" x14ac:dyDescent="0.25">
      <c r="A253" s="36">
        <f>IF(I253&lt;&gt;"",1+MAX($A$40:A252),"")</f>
        <v>163</v>
      </c>
      <c r="B253" s="27"/>
      <c r="C253" s="27"/>
      <c r="D253" s="28"/>
      <c r="E253" s="111" t="s">
        <v>241</v>
      </c>
      <c r="F253" s="112">
        <v>24.14</v>
      </c>
      <c r="G253" s="38">
        <v>0.1</v>
      </c>
      <c r="H253" s="31">
        <f t="shared" si="119"/>
        <v>26.554000000000002</v>
      </c>
      <c r="I253" s="109" t="s">
        <v>93</v>
      </c>
      <c r="J253" s="33">
        <v>85.9</v>
      </c>
      <c r="K253" s="33">
        <v>44.3</v>
      </c>
      <c r="L253" s="34">
        <f t="shared" si="114"/>
        <v>2280.9886000000001</v>
      </c>
      <c r="M253" s="34">
        <f t="shared" si="115"/>
        <v>1176.3422</v>
      </c>
      <c r="N253" s="34">
        <f t="shared" si="116"/>
        <v>3457.3308000000002</v>
      </c>
      <c r="O253" s="37"/>
      <c r="P253" s="3"/>
    </row>
    <row r="254" spans="1:16" s="4" customFormat="1" x14ac:dyDescent="0.25">
      <c r="A254" s="36">
        <f>IF(I254&lt;&gt;"",1+MAX($A$40:A253),"")</f>
        <v>164</v>
      </c>
      <c r="B254" s="27"/>
      <c r="C254" s="27"/>
      <c r="D254" s="28"/>
      <c r="E254" s="111" t="s">
        <v>242</v>
      </c>
      <c r="F254" s="112">
        <v>19.07</v>
      </c>
      <c r="G254" s="38">
        <v>0.1</v>
      </c>
      <c r="H254" s="31">
        <f t="shared" si="119"/>
        <v>20.977</v>
      </c>
      <c r="I254" s="109" t="s">
        <v>87</v>
      </c>
      <c r="J254" s="33">
        <v>200.54</v>
      </c>
      <c r="K254" s="33">
        <v>70.38</v>
      </c>
      <c r="L254" s="34">
        <f t="shared" si="114"/>
        <v>4206.7275799999998</v>
      </c>
      <c r="M254" s="34">
        <f t="shared" si="115"/>
        <v>1476.3612599999999</v>
      </c>
      <c r="N254" s="34">
        <f t="shared" si="116"/>
        <v>5683.0888399999994</v>
      </c>
      <c r="O254" s="37"/>
      <c r="P254" s="3"/>
    </row>
    <row r="255" spans="1:16" s="4" customFormat="1" ht="18" customHeight="1" x14ac:dyDescent="0.2">
      <c r="A255" s="59" t="str">
        <f>IF(I255&lt;&gt;"",1+MAX($A$40:A254),"")</f>
        <v/>
      </c>
      <c r="B255" s="60"/>
      <c r="C255" s="60"/>
      <c r="D255" s="61" t="s">
        <v>40</v>
      </c>
      <c r="E255" s="62" t="s">
        <v>41</v>
      </c>
      <c r="F255" s="60"/>
      <c r="G255" s="67"/>
      <c r="H255" s="68"/>
      <c r="I255" s="60"/>
      <c r="J255" s="65"/>
      <c r="K255" s="65"/>
      <c r="L255" s="65"/>
      <c r="M255" s="65"/>
      <c r="N255" s="69"/>
      <c r="O255" s="66">
        <f>SUM(N256:N257)</f>
        <v>6000</v>
      </c>
      <c r="P255" s="3"/>
    </row>
    <row r="256" spans="1:16" s="4" customFormat="1" ht="17.25" customHeight="1" x14ac:dyDescent="0.2">
      <c r="A256" s="36" t="str">
        <f>IF(I256&lt;&gt;"",1+MAX($A$40:A255),"")</f>
        <v/>
      </c>
      <c r="B256" s="27"/>
      <c r="C256" s="27"/>
      <c r="D256" s="28"/>
      <c r="E256" s="98" t="s">
        <v>270</v>
      </c>
      <c r="F256" s="30"/>
      <c r="G256" s="38"/>
      <c r="H256" s="31"/>
      <c r="I256" s="32"/>
      <c r="J256" s="33"/>
      <c r="K256" s="33"/>
      <c r="L256" s="34" t="str">
        <f t="shared" ref="L256:L257" si="120">IF(F256=0,"",J256*H256)</f>
        <v/>
      </c>
      <c r="M256" s="34" t="str">
        <f t="shared" ref="M256:M257" si="121">IF(F256=0,"",K256*H256)</f>
        <v/>
      </c>
      <c r="N256" s="34" t="str">
        <f t="shared" ref="N256:N257" si="122">IF(F256=0,"",L256+M256)</f>
        <v/>
      </c>
      <c r="O256" s="37"/>
      <c r="P256" s="3"/>
    </row>
    <row r="257" spans="1:16" s="4" customFormat="1" ht="17.25" customHeight="1" x14ac:dyDescent="0.2">
      <c r="A257" s="36">
        <f>IF(I257&lt;&gt;"",1+MAX($A$40:A256),"")</f>
        <v>165</v>
      </c>
      <c r="B257" s="27"/>
      <c r="C257" s="27"/>
      <c r="D257" s="28"/>
      <c r="E257" s="35" t="s">
        <v>277</v>
      </c>
      <c r="F257" s="30">
        <v>1</v>
      </c>
      <c r="G257" s="38">
        <f t="shared" ref="G257" si="123">IF(F257=0,"",0)</f>
        <v>0</v>
      </c>
      <c r="H257" s="31">
        <f t="shared" ref="H257" si="124">IF(F257=0,"",F257*(1+G257))</f>
        <v>1</v>
      </c>
      <c r="I257" s="32" t="s">
        <v>30</v>
      </c>
      <c r="J257" s="33">
        <v>3000</v>
      </c>
      <c r="K257" s="33">
        <v>3000</v>
      </c>
      <c r="L257" s="34">
        <f t="shared" si="120"/>
        <v>3000</v>
      </c>
      <c r="M257" s="34">
        <f t="shared" si="121"/>
        <v>3000</v>
      </c>
      <c r="N257" s="34">
        <f t="shared" si="122"/>
        <v>6000</v>
      </c>
      <c r="O257" s="37"/>
      <c r="P257" s="3"/>
    </row>
    <row r="258" spans="1:16" s="4" customFormat="1" ht="18" customHeight="1" x14ac:dyDescent="0.2">
      <c r="A258" s="59" t="str">
        <f>IF(I258&lt;&gt;"",1+MAX($A$40:A257),"")</f>
        <v/>
      </c>
      <c r="B258" s="60"/>
      <c r="C258" s="60"/>
      <c r="D258" s="61" t="s">
        <v>46</v>
      </c>
      <c r="E258" s="62" t="s">
        <v>47</v>
      </c>
      <c r="F258" s="60"/>
      <c r="G258" s="67"/>
      <c r="H258" s="68"/>
      <c r="I258" s="60"/>
      <c r="J258" s="65"/>
      <c r="K258" s="65"/>
      <c r="L258" s="65"/>
      <c r="M258" s="65"/>
      <c r="N258" s="69"/>
      <c r="O258" s="66">
        <f>SUM(N259:N267)</f>
        <v>18681</v>
      </c>
      <c r="P258" s="3"/>
    </row>
    <row r="259" spans="1:16" s="4" customFormat="1" x14ac:dyDescent="0.2">
      <c r="A259" s="36" t="str">
        <f>IF(I259&lt;&gt;"",1+MAX($A$40:A258),"")</f>
        <v/>
      </c>
      <c r="B259" s="27"/>
      <c r="C259" s="27"/>
      <c r="D259" s="28"/>
      <c r="E259" s="98" t="s">
        <v>243</v>
      </c>
      <c r="F259" s="108"/>
      <c r="G259" s="108"/>
      <c r="H259" s="108"/>
      <c r="I259" s="109"/>
      <c r="J259" s="33"/>
      <c r="K259" s="33"/>
      <c r="L259" s="34" t="str">
        <f t="shared" ref="L259:L265" si="125">IF(F259=0,"",J259*H259)</f>
        <v/>
      </c>
      <c r="M259" s="34" t="str">
        <f t="shared" ref="M259:M265" si="126">IF(F259=0,"",K259*H259)</f>
        <v/>
      </c>
      <c r="N259" s="34" t="str">
        <f t="shared" ref="N259:N265" si="127">IF(F259=0,"",L259+M259)</f>
        <v/>
      </c>
      <c r="O259" s="37"/>
      <c r="P259" s="3"/>
    </row>
    <row r="260" spans="1:16" s="4" customFormat="1" x14ac:dyDescent="0.25">
      <c r="A260" s="36">
        <f>IF(I260&lt;&gt;"",1+MAX($A$40:A259),"")</f>
        <v>166</v>
      </c>
      <c r="B260" s="27"/>
      <c r="C260" s="27"/>
      <c r="D260" s="28"/>
      <c r="E260" s="111" t="s">
        <v>244</v>
      </c>
      <c r="F260" s="108">
        <v>4</v>
      </c>
      <c r="G260" s="38">
        <f t="shared" ref="G260:G265" si="128">IF(F260=0,"",0)</f>
        <v>0</v>
      </c>
      <c r="H260" s="31">
        <f t="shared" ref="H260:H265" si="129">IF(F260=0,"",F260*(1+G260))</f>
        <v>4</v>
      </c>
      <c r="I260" s="109" t="s">
        <v>118</v>
      </c>
      <c r="J260" s="33">
        <v>650</v>
      </c>
      <c r="K260" s="33">
        <v>310</v>
      </c>
      <c r="L260" s="34">
        <f t="shared" si="125"/>
        <v>2600</v>
      </c>
      <c r="M260" s="34">
        <f t="shared" si="126"/>
        <v>1240</v>
      </c>
      <c r="N260" s="34">
        <f t="shared" si="127"/>
        <v>3840</v>
      </c>
      <c r="O260" s="37"/>
      <c r="P260" s="3"/>
    </row>
    <row r="261" spans="1:16" s="4" customFormat="1" x14ac:dyDescent="0.25">
      <c r="A261" s="36">
        <f>IF(I261&lt;&gt;"",1+MAX($A$40:A260),"")</f>
        <v>167</v>
      </c>
      <c r="B261" s="27"/>
      <c r="C261" s="27"/>
      <c r="D261" s="28"/>
      <c r="E261" s="111" t="s">
        <v>245</v>
      </c>
      <c r="F261" s="108">
        <v>2</v>
      </c>
      <c r="G261" s="38">
        <f t="shared" si="128"/>
        <v>0</v>
      </c>
      <c r="H261" s="31">
        <f t="shared" si="129"/>
        <v>2</v>
      </c>
      <c r="I261" s="109" t="s">
        <v>118</v>
      </c>
      <c r="J261" s="33">
        <v>825</v>
      </c>
      <c r="K261" s="33">
        <v>385</v>
      </c>
      <c r="L261" s="34">
        <f t="shared" si="125"/>
        <v>1650</v>
      </c>
      <c r="M261" s="34">
        <f t="shared" si="126"/>
        <v>770</v>
      </c>
      <c r="N261" s="34">
        <f t="shared" si="127"/>
        <v>2420</v>
      </c>
      <c r="O261" s="37"/>
      <c r="P261" s="3"/>
    </row>
    <row r="262" spans="1:16" s="4" customFormat="1" x14ac:dyDescent="0.25">
      <c r="A262" s="36">
        <f>IF(I262&lt;&gt;"",1+MAX($A$40:A261),"")</f>
        <v>168</v>
      </c>
      <c r="B262" s="27"/>
      <c r="C262" s="27"/>
      <c r="D262" s="28"/>
      <c r="E262" s="111" t="s">
        <v>246</v>
      </c>
      <c r="F262" s="108">
        <v>1</v>
      </c>
      <c r="G262" s="38">
        <f t="shared" si="128"/>
        <v>0</v>
      </c>
      <c r="H262" s="31">
        <f t="shared" si="129"/>
        <v>1</v>
      </c>
      <c r="I262" s="109" t="s">
        <v>118</v>
      </c>
      <c r="J262" s="33">
        <v>2965</v>
      </c>
      <c r="K262" s="33">
        <v>1036</v>
      </c>
      <c r="L262" s="34">
        <f t="shared" si="125"/>
        <v>2965</v>
      </c>
      <c r="M262" s="34">
        <f t="shared" si="126"/>
        <v>1036</v>
      </c>
      <c r="N262" s="34">
        <f t="shared" si="127"/>
        <v>4001</v>
      </c>
      <c r="O262" s="37"/>
      <c r="P262" s="3"/>
    </row>
    <row r="263" spans="1:16" s="4" customFormat="1" x14ac:dyDescent="0.25">
      <c r="A263" s="36">
        <f>IF(I263&lt;&gt;"",1+MAX($A$40:A262),"")</f>
        <v>169</v>
      </c>
      <c r="B263" s="27"/>
      <c r="C263" s="27"/>
      <c r="D263" s="28"/>
      <c r="E263" s="111" t="s">
        <v>247</v>
      </c>
      <c r="F263" s="108">
        <v>1</v>
      </c>
      <c r="G263" s="38">
        <f t="shared" si="128"/>
        <v>0</v>
      </c>
      <c r="H263" s="31">
        <f t="shared" si="129"/>
        <v>1</v>
      </c>
      <c r="I263" s="109" t="s">
        <v>118</v>
      </c>
      <c r="J263" s="33">
        <v>610</v>
      </c>
      <c r="K263" s="33">
        <v>290</v>
      </c>
      <c r="L263" s="34">
        <f t="shared" si="125"/>
        <v>610</v>
      </c>
      <c r="M263" s="34">
        <f t="shared" si="126"/>
        <v>290</v>
      </c>
      <c r="N263" s="34">
        <f t="shared" si="127"/>
        <v>900</v>
      </c>
      <c r="O263" s="37"/>
      <c r="P263" s="3"/>
    </row>
    <row r="264" spans="1:16" s="4" customFormat="1" x14ac:dyDescent="0.25">
      <c r="A264" s="36">
        <f>IF(I264&lt;&gt;"",1+MAX($A$40:A263),"")</f>
        <v>170</v>
      </c>
      <c r="B264" s="27"/>
      <c r="C264" s="27"/>
      <c r="D264" s="28"/>
      <c r="E264" s="111" t="s">
        <v>248</v>
      </c>
      <c r="F264" s="108">
        <v>1</v>
      </c>
      <c r="G264" s="38">
        <f t="shared" si="128"/>
        <v>0</v>
      </c>
      <c r="H264" s="31">
        <f t="shared" si="129"/>
        <v>1</v>
      </c>
      <c r="I264" s="109" t="s">
        <v>118</v>
      </c>
      <c r="J264" s="33">
        <v>690</v>
      </c>
      <c r="K264" s="33">
        <v>320</v>
      </c>
      <c r="L264" s="34">
        <f t="shared" si="125"/>
        <v>690</v>
      </c>
      <c r="M264" s="34">
        <f t="shared" si="126"/>
        <v>320</v>
      </c>
      <c r="N264" s="34">
        <f t="shared" si="127"/>
        <v>1010</v>
      </c>
      <c r="O264" s="37"/>
      <c r="P264" s="3"/>
    </row>
    <row r="265" spans="1:16" s="4" customFormat="1" x14ac:dyDescent="0.25">
      <c r="A265" s="36">
        <f>IF(I265&lt;&gt;"",1+MAX($A$40:A264),"")</f>
        <v>171</v>
      </c>
      <c r="B265" s="27"/>
      <c r="C265" s="27"/>
      <c r="D265" s="28"/>
      <c r="E265" s="111" t="s">
        <v>249</v>
      </c>
      <c r="F265" s="108">
        <v>2</v>
      </c>
      <c r="G265" s="38">
        <f t="shared" si="128"/>
        <v>0</v>
      </c>
      <c r="H265" s="31">
        <f t="shared" si="129"/>
        <v>2</v>
      </c>
      <c r="I265" s="109" t="s">
        <v>118</v>
      </c>
      <c r="J265" s="33">
        <v>180</v>
      </c>
      <c r="K265" s="33">
        <v>75</v>
      </c>
      <c r="L265" s="34">
        <f t="shared" si="125"/>
        <v>360</v>
      </c>
      <c r="M265" s="34">
        <f t="shared" si="126"/>
        <v>150</v>
      </c>
      <c r="N265" s="34">
        <f t="shared" si="127"/>
        <v>510</v>
      </c>
      <c r="O265" s="37"/>
      <c r="P265" s="3"/>
    </row>
    <row r="266" spans="1:16" s="4" customFormat="1" x14ac:dyDescent="0.2">
      <c r="A266" s="36" t="str">
        <f>IF(I266&lt;&gt;"",1+MAX($A$40:A265),"")</f>
        <v/>
      </c>
      <c r="B266" s="27"/>
      <c r="C266" s="27"/>
      <c r="D266" s="28"/>
      <c r="E266" s="98" t="s">
        <v>270</v>
      </c>
      <c r="F266" s="30"/>
      <c r="G266" s="38"/>
      <c r="H266" s="31"/>
      <c r="I266" s="32"/>
      <c r="J266" s="33"/>
      <c r="K266" s="33"/>
      <c r="L266" s="34" t="str">
        <f t="shared" ref="L266:L267" si="130">IF(F266=0,"",J266*H266)</f>
        <v/>
      </c>
      <c r="M266" s="34" t="str">
        <f t="shared" ref="M266:M267" si="131">IF(F266=0,"",K266*H266)</f>
        <v/>
      </c>
      <c r="N266" s="34" t="str">
        <f t="shared" ref="N266:N267" si="132">IF(F266=0,"",L266+M266)</f>
        <v/>
      </c>
      <c r="O266" s="37"/>
      <c r="P266" s="3"/>
    </row>
    <row r="267" spans="1:16" s="4" customFormat="1" x14ac:dyDescent="0.2">
      <c r="A267" s="36">
        <f>IF(I267&lt;&gt;"",1+MAX($A$40:A266),"")</f>
        <v>172</v>
      </c>
      <c r="B267" s="27"/>
      <c r="C267" s="27"/>
      <c r="D267" s="28"/>
      <c r="E267" s="35" t="s">
        <v>272</v>
      </c>
      <c r="F267" s="30">
        <v>1</v>
      </c>
      <c r="G267" s="38">
        <f t="shared" ref="G267" si="133">IF(F267=0,"",0)</f>
        <v>0</v>
      </c>
      <c r="H267" s="31">
        <f t="shared" ref="H267" si="134">IF(F267=0,"",F267*(1+G267))</f>
        <v>1</v>
      </c>
      <c r="I267" s="32" t="s">
        <v>30</v>
      </c>
      <c r="J267" s="33">
        <v>2000</v>
      </c>
      <c r="K267" s="33">
        <v>4000</v>
      </c>
      <c r="L267" s="34">
        <f t="shared" si="130"/>
        <v>2000</v>
      </c>
      <c r="M267" s="34">
        <f t="shared" si="131"/>
        <v>4000</v>
      </c>
      <c r="N267" s="34">
        <f t="shared" si="132"/>
        <v>6000</v>
      </c>
      <c r="O267" s="37"/>
      <c r="P267" s="3"/>
    </row>
    <row r="268" spans="1:16" s="4" customFormat="1" ht="18" customHeight="1" x14ac:dyDescent="0.2">
      <c r="A268" s="59" t="str">
        <f>IF(I268&lt;&gt;"",1+MAX($A$40:A267),"")</f>
        <v/>
      </c>
      <c r="B268" s="60"/>
      <c r="C268" s="60"/>
      <c r="D268" s="61" t="s">
        <v>48</v>
      </c>
      <c r="E268" s="62" t="s">
        <v>49</v>
      </c>
      <c r="F268" s="60"/>
      <c r="G268" s="67"/>
      <c r="H268" s="68"/>
      <c r="I268" s="60"/>
      <c r="J268" s="65"/>
      <c r="K268" s="65"/>
      <c r="L268" s="65"/>
      <c r="M268" s="65"/>
      <c r="N268" s="69"/>
      <c r="O268" s="66">
        <f>SUM(N269:N273)</f>
        <v>10650</v>
      </c>
      <c r="P268" s="3"/>
    </row>
    <row r="269" spans="1:16" s="4" customFormat="1" x14ac:dyDescent="0.25">
      <c r="A269" s="36">
        <f>IF(I269&lt;&gt;"",1+MAX($A$40:A268),"")</f>
        <v>173</v>
      </c>
      <c r="B269" s="27"/>
      <c r="C269" s="27"/>
      <c r="D269" s="28"/>
      <c r="E269" s="111" t="s">
        <v>250</v>
      </c>
      <c r="F269" s="108">
        <v>1</v>
      </c>
      <c r="G269" s="38">
        <f t="shared" ref="G269:G271" si="135">IF(F269=0,"",0)</f>
        <v>0</v>
      </c>
      <c r="H269" s="31">
        <f t="shared" ref="H269:H271" si="136">IF(F269=0,"",F269*(1+G269))</f>
        <v>1</v>
      </c>
      <c r="I269" s="109" t="s">
        <v>118</v>
      </c>
      <c r="J269" s="33">
        <v>2520</v>
      </c>
      <c r="K269" s="33">
        <v>1030</v>
      </c>
      <c r="L269" s="34">
        <f t="shared" ref="L269:L271" si="137">IF(F269=0,"",J269*H269)</f>
        <v>2520</v>
      </c>
      <c r="M269" s="34">
        <f t="shared" ref="M269:M271" si="138">IF(F269=0,"",K269*H269)</f>
        <v>1030</v>
      </c>
      <c r="N269" s="34">
        <f t="shared" ref="N269:N271" si="139">IF(F269=0,"",L269+M269)</f>
        <v>3550</v>
      </c>
      <c r="O269" s="37"/>
      <c r="P269" s="3"/>
    </row>
    <row r="270" spans="1:16" s="4" customFormat="1" x14ac:dyDescent="0.25">
      <c r="A270" s="36">
        <f>IF(I270&lt;&gt;"",1+MAX($A$40:A269),"")</f>
        <v>174</v>
      </c>
      <c r="B270" s="27"/>
      <c r="C270" s="27"/>
      <c r="D270" s="28"/>
      <c r="E270" s="111" t="s">
        <v>251</v>
      </c>
      <c r="F270" s="108">
        <v>1</v>
      </c>
      <c r="G270" s="38">
        <f t="shared" si="135"/>
        <v>0</v>
      </c>
      <c r="H270" s="31">
        <f t="shared" si="136"/>
        <v>1</v>
      </c>
      <c r="I270" s="109" t="s">
        <v>118</v>
      </c>
      <c r="J270" s="33">
        <v>1860</v>
      </c>
      <c r="K270" s="33">
        <v>725</v>
      </c>
      <c r="L270" s="34">
        <f t="shared" si="137"/>
        <v>1860</v>
      </c>
      <c r="M270" s="34">
        <f t="shared" si="138"/>
        <v>725</v>
      </c>
      <c r="N270" s="34">
        <f t="shared" si="139"/>
        <v>2585</v>
      </c>
      <c r="O270" s="37"/>
      <c r="P270" s="3"/>
    </row>
    <row r="271" spans="1:16" s="4" customFormat="1" x14ac:dyDescent="0.25">
      <c r="A271" s="36">
        <f>IF(I271&lt;&gt;"",1+MAX($A$40:A270),"")</f>
        <v>175</v>
      </c>
      <c r="B271" s="27"/>
      <c r="C271" s="27"/>
      <c r="D271" s="28"/>
      <c r="E271" s="111" t="s">
        <v>252</v>
      </c>
      <c r="F271" s="108">
        <v>3</v>
      </c>
      <c r="G271" s="38">
        <f t="shared" si="135"/>
        <v>0</v>
      </c>
      <c r="H271" s="31">
        <f t="shared" si="136"/>
        <v>3</v>
      </c>
      <c r="I271" s="109" t="s">
        <v>118</v>
      </c>
      <c r="J271" s="33">
        <v>365</v>
      </c>
      <c r="K271" s="33">
        <v>140</v>
      </c>
      <c r="L271" s="34">
        <f t="shared" si="137"/>
        <v>1095</v>
      </c>
      <c r="M271" s="34">
        <f t="shared" si="138"/>
        <v>420</v>
      </c>
      <c r="N271" s="34">
        <f t="shared" si="139"/>
        <v>1515</v>
      </c>
      <c r="O271" s="37"/>
      <c r="P271" s="3"/>
    </row>
    <row r="272" spans="1:16" s="4" customFormat="1" ht="17.25" customHeight="1" x14ac:dyDescent="0.2">
      <c r="A272" s="36" t="str">
        <f>IF(I272&lt;&gt;"",1+MAX($A$40:A271),"")</f>
        <v/>
      </c>
      <c r="B272" s="27"/>
      <c r="C272" s="27"/>
      <c r="D272" s="28"/>
      <c r="E272" s="98" t="s">
        <v>270</v>
      </c>
      <c r="F272" s="30"/>
      <c r="G272" s="38"/>
      <c r="H272" s="31"/>
      <c r="I272" s="32"/>
      <c r="J272" s="33"/>
      <c r="K272" s="33"/>
      <c r="L272" s="34" t="str">
        <f t="shared" ref="L272:L273" si="140">IF(F272=0,"",J272*H272)</f>
        <v/>
      </c>
      <c r="M272" s="34" t="str">
        <f t="shared" ref="M272:M273" si="141">IF(F272=0,"",K272*H272)</f>
        <v/>
      </c>
      <c r="N272" s="34" t="str">
        <f t="shared" ref="N272:N273" si="142">IF(F272=0,"",L272+M272)</f>
        <v/>
      </c>
      <c r="O272" s="37"/>
      <c r="P272" s="3"/>
    </row>
    <row r="273" spans="1:16" s="4" customFormat="1" ht="17.25" customHeight="1" x14ac:dyDescent="0.2">
      <c r="A273" s="36">
        <f>IF(I273&lt;&gt;"",1+MAX($A$40:A272),"")</f>
        <v>176</v>
      </c>
      <c r="B273" s="27"/>
      <c r="C273" s="27"/>
      <c r="D273" s="28"/>
      <c r="E273" s="35" t="s">
        <v>278</v>
      </c>
      <c r="F273" s="30">
        <v>1</v>
      </c>
      <c r="G273" s="38">
        <f t="shared" ref="G273" si="143">IF(F273=0,"",0)</f>
        <v>0</v>
      </c>
      <c r="H273" s="31">
        <f t="shared" ref="H273" si="144">IF(F273=0,"",F273*(1+G273))</f>
        <v>1</v>
      </c>
      <c r="I273" s="32" t="s">
        <v>30</v>
      </c>
      <c r="J273" s="33">
        <v>1000</v>
      </c>
      <c r="K273" s="33">
        <v>2000</v>
      </c>
      <c r="L273" s="34">
        <f t="shared" si="140"/>
        <v>1000</v>
      </c>
      <c r="M273" s="34">
        <f t="shared" si="141"/>
        <v>2000</v>
      </c>
      <c r="N273" s="34">
        <f t="shared" si="142"/>
        <v>3000</v>
      </c>
      <c r="O273" s="37"/>
      <c r="P273" s="3"/>
    </row>
    <row r="274" spans="1:16" s="4" customFormat="1" ht="18" customHeight="1" x14ac:dyDescent="0.2">
      <c r="A274" s="59" t="str">
        <f>IF(I274&lt;&gt;"",1+MAX($A$40:A273),"")</f>
        <v/>
      </c>
      <c r="B274" s="60"/>
      <c r="C274" s="60"/>
      <c r="D274" s="61" t="s">
        <v>51</v>
      </c>
      <c r="E274" s="62" t="s">
        <v>50</v>
      </c>
      <c r="F274" s="60"/>
      <c r="G274" s="67"/>
      <c r="H274" s="68"/>
      <c r="I274" s="60"/>
      <c r="J274" s="65"/>
      <c r="K274" s="65"/>
      <c r="L274" s="65"/>
      <c r="M274" s="65"/>
      <c r="N274" s="69"/>
      <c r="O274" s="66">
        <f>SUM(N275:N293)</f>
        <v>43022</v>
      </c>
      <c r="P274" s="3"/>
    </row>
    <row r="275" spans="1:16" s="4" customFormat="1" x14ac:dyDescent="0.2">
      <c r="A275" s="36" t="str">
        <f>IF(I275&lt;&gt;"",1+MAX($A$40:A274),"")</f>
        <v/>
      </c>
      <c r="B275" s="27"/>
      <c r="C275" s="27"/>
      <c r="D275" s="28"/>
      <c r="E275" s="98" t="s">
        <v>253</v>
      </c>
      <c r="F275" s="108"/>
      <c r="G275" s="108"/>
      <c r="H275" s="108"/>
      <c r="I275" s="109"/>
      <c r="J275" s="33"/>
      <c r="K275" s="33"/>
      <c r="L275" s="34" t="str">
        <f t="shared" ref="L275:L288" si="145">IF(F275=0,"",J275*H275)</f>
        <v/>
      </c>
      <c r="M275" s="34" t="str">
        <f t="shared" ref="M275:M288" si="146">IF(F275=0,"",K275*H275)</f>
        <v/>
      </c>
      <c r="N275" s="34" t="str">
        <f t="shared" ref="N275:N288" si="147">IF(F275=0,"",L275+M275)</f>
        <v/>
      </c>
      <c r="O275" s="37"/>
      <c r="P275" s="3"/>
    </row>
    <row r="276" spans="1:16" s="4" customFormat="1" ht="17.25" customHeight="1" x14ac:dyDescent="0.25">
      <c r="A276" s="36">
        <f>IF(I276&lt;&gt;"",1+MAX($A$40:A275),"")</f>
        <v>177</v>
      </c>
      <c r="B276" s="27"/>
      <c r="C276" s="27"/>
      <c r="D276" s="28"/>
      <c r="E276" s="111" t="s">
        <v>254</v>
      </c>
      <c r="F276" s="108">
        <v>8</v>
      </c>
      <c r="G276" s="38">
        <f t="shared" ref="G276:G288" si="148">IF(F276=0,"",0)</f>
        <v>0</v>
      </c>
      <c r="H276" s="31">
        <f t="shared" ref="H276:H288" si="149">IF(F276=0,"",F276*(1+G276))</f>
        <v>8</v>
      </c>
      <c r="I276" s="109" t="s">
        <v>118</v>
      </c>
      <c r="J276" s="33">
        <v>315</v>
      </c>
      <c r="K276" s="33">
        <v>140</v>
      </c>
      <c r="L276" s="34">
        <f t="shared" si="145"/>
        <v>2520</v>
      </c>
      <c r="M276" s="34">
        <f t="shared" si="146"/>
        <v>1120</v>
      </c>
      <c r="N276" s="34">
        <f t="shared" si="147"/>
        <v>3640</v>
      </c>
      <c r="O276" s="37"/>
      <c r="P276" s="3"/>
    </row>
    <row r="277" spans="1:16" s="4" customFormat="1" ht="17.25" customHeight="1" x14ac:dyDescent="0.25">
      <c r="A277" s="36">
        <f>IF(I277&lt;&gt;"",1+MAX($A$40:A276),"")</f>
        <v>178</v>
      </c>
      <c r="B277" s="27"/>
      <c r="C277" s="27"/>
      <c r="D277" s="28"/>
      <c r="E277" s="111" t="s">
        <v>255</v>
      </c>
      <c r="F277" s="108">
        <v>37</v>
      </c>
      <c r="G277" s="38">
        <f t="shared" si="148"/>
        <v>0</v>
      </c>
      <c r="H277" s="31">
        <f t="shared" si="149"/>
        <v>37</v>
      </c>
      <c r="I277" s="109" t="s">
        <v>118</v>
      </c>
      <c r="J277" s="33">
        <v>20</v>
      </c>
      <c r="K277" s="33">
        <v>60</v>
      </c>
      <c r="L277" s="34">
        <f t="shared" si="145"/>
        <v>740</v>
      </c>
      <c r="M277" s="34">
        <f t="shared" si="146"/>
        <v>2220</v>
      </c>
      <c r="N277" s="34">
        <f t="shared" si="147"/>
        <v>2960</v>
      </c>
      <c r="O277" s="37"/>
      <c r="P277" s="3"/>
    </row>
    <row r="278" spans="1:16" s="4" customFormat="1" ht="17.25" customHeight="1" x14ac:dyDescent="0.25">
      <c r="A278" s="36">
        <f>IF(I278&lt;&gt;"",1+MAX($A$40:A277),"")</f>
        <v>179</v>
      </c>
      <c r="B278" s="27"/>
      <c r="C278" s="27"/>
      <c r="D278" s="28"/>
      <c r="E278" s="111" t="s">
        <v>256</v>
      </c>
      <c r="F278" s="108">
        <v>10</v>
      </c>
      <c r="G278" s="38">
        <f t="shared" si="148"/>
        <v>0</v>
      </c>
      <c r="H278" s="31">
        <f t="shared" si="149"/>
        <v>10</v>
      </c>
      <c r="I278" s="109" t="s">
        <v>118</v>
      </c>
      <c r="J278" s="33">
        <v>75</v>
      </c>
      <c r="K278" s="33">
        <v>52</v>
      </c>
      <c r="L278" s="34">
        <f t="shared" si="145"/>
        <v>750</v>
      </c>
      <c r="M278" s="34">
        <f t="shared" si="146"/>
        <v>520</v>
      </c>
      <c r="N278" s="34">
        <f t="shared" si="147"/>
        <v>1270</v>
      </c>
      <c r="O278" s="37"/>
      <c r="P278" s="3"/>
    </row>
    <row r="279" spans="1:16" s="4" customFormat="1" ht="17.25" customHeight="1" x14ac:dyDescent="0.25">
      <c r="A279" s="36">
        <f>IF(I279&lt;&gt;"",1+MAX($A$40:A278),"")</f>
        <v>180</v>
      </c>
      <c r="B279" s="27"/>
      <c r="C279" s="27"/>
      <c r="D279" s="28"/>
      <c r="E279" s="111" t="s">
        <v>257</v>
      </c>
      <c r="F279" s="108">
        <v>11</v>
      </c>
      <c r="G279" s="38">
        <f t="shared" si="148"/>
        <v>0</v>
      </c>
      <c r="H279" s="31">
        <f t="shared" si="149"/>
        <v>11</v>
      </c>
      <c r="I279" s="109" t="s">
        <v>118</v>
      </c>
      <c r="J279" s="33">
        <v>62</v>
      </c>
      <c r="K279" s="33">
        <v>45</v>
      </c>
      <c r="L279" s="34">
        <f t="shared" si="145"/>
        <v>682</v>
      </c>
      <c r="M279" s="34">
        <f t="shared" si="146"/>
        <v>495</v>
      </c>
      <c r="N279" s="34">
        <f t="shared" si="147"/>
        <v>1177</v>
      </c>
      <c r="O279" s="37"/>
      <c r="P279" s="3"/>
    </row>
    <row r="280" spans="1:16" s="4" customFormat="1" ht="17.25" customHeight="1" x14ac:dyDescent="0.25">
      <c r="A280" s="36">
        <f>IF(I280&lt;&gt;"",1+MAX($A$40:A279),"")</f>
        <v>181</v>
      </c>
      <c r="B280" s="27"/>
      <c r="C280" s="27"/>
      <c r="D280" s="28"/>
      <c r="E280" s="111" t="s">
        <v>258</v>
      </c>
      <c r="F280" s="108">
        <v>4</v>
      </c>
      <c r="G280" s="38">
        <f t="shared" si="148"/>
        <v>0</v>
      </c>
      <c r="H280" s="31">
        <f t="shared" si="149"/>
        <v>4</v>
      </c>
      <c r="I280" s="109" t="s">
        <v>118</v>
      </c>
      <c r="J280" s="33">
        <v>40</v>
      </c>
      <c r="K280" s="33">
        <v>90</v>
      </c>
      <c r="L280" s="34">
        <f t="shared" si="145"/>
        <v>160</v>
      </c>
      <c r="M280" s="34">
        <f t="shared" si="146"/>
        <v>360</v>
      </c>
      <c r="N280" s="34">
        <f t="shared" si="147"/>
        <v>520</v>
      </c>
      <c r="O280" s="37"/>
      <c r="P280" s="3"/>
    </row>
    <row r="281" spans="1:16" s="4" customFormat="1" ht="17.25" customHeight="1" x14ac:dyDescent="0.25">
      <c r="A281" s="36">
        <f>IF(I281&lt;&gt;"",1+MAX($A$40:A280),"")</f>
        <v>182</v>
      </c>
      <c r="B281" s="27"/>
      <c r="C281" s="27"/>
      <c r="D281" s="28"/>
      <c r="E281" s="111" t="s">
        <v>259</v>
      </c>
      <c r="F281" s="108">
        <v>21</v>
      </c>
      <c r="G281" s="38">
        <f t="shared" si="148"/>
        <v>0</v>
      </c>
      <c r="H281" s="31">
        <f t="shared" si="149"/>
        <v>21</v>
      </c>
      <c r="I281" s="109" t="s">
        <v>118</v>
      </c>
      <c r="J281" s="33">
        <v>13</v>
      </c>
      <c r="K281" s="33">
        <v>56</v>
      </c>
      <c r="L281" s="34">
        <f t="shared" si="145"/>
        <v>273</v>
      </c>
      <c r="M281" s="34">
        <f t="shared" si="146"/>
        <v>1176</v>
      </c>
      <c r="N281" s="34">
        <f t="shared" si="147"/>
        <v>1449</v>
      </c>
      <c r="O281" s="37"/>
      <c r="P281" s="3"/>
    </row>
    <row r="282" spans="1:16" s="4" customFormat="1" ht="17.25" customHeight="1" x14ac:dyDescent="0.25">
      <c r="A282" s="36">
        <f>IF(I282&lt;&gt;"",1+MAX($A$40:A281),"")</f>
        <v>183</v>
      </c>
      <c r="B282" s="27"/>
      <c r="C282" s="27"/>
      <c r="D282" s="28"/>
      <c r="E282" s="111" t="s">
        <v>260</v>
      </c>
      <c r="F282" s="108">
        <v>4</v>
      </c>
      <c r="G282" s="38">
        <f t="shared" si="148"/>
        <v>0</v>
      </c>
      <c r="H282" s="31">
        <f t="shared" si="149"/>
        <v>4</v>
      </c>
      <c r="I282" s="109" t="s">
        <v>118</v>
      </c>
      <c r="J282" s="33">
        <v>40</v>
      </c>
      <c r="K282" s="33">
        <v>78</v>
      </c>
      <c r="L282" s="34">
        <f t="shared" si="145"/>
        <v>160</v>
      </c>
      <c r="M282" s="34">
        <f t="shared" si="146"/>
        <v>312</v>
      </c>
      <c r="N282" s="34">
        <f t="shared" si="147"/>
        <v>472</v>
      </c>
      <c r="O282" s="37"/>
      <c r="P282" s="3"/>
    </row>
    <row r="283" spans="1:16" s="4" customFormat="1" ht="17.25" customHeight="1" x14ac:dyDescent="0.25">
      <c r="A283" s="36">
        <f>IF(I283&lt;&gt;"",1+MAX($A$40:A282),"")</f>
        <v>184</v>
      </c>
      <c r="B283" s="27"/>
      <c r="C283" s="27"/>
      <c r="D283" s="28"/>
      <c r="E283" s="111" t="s">
        <v>261</v>
      </c>
      <c r="F283" s="108">
        <v>6</v>
      </c>
      <c r="G283" s="38">
        <f t="shared" si="148"/>
        <v>0</v>
      </c>
      <c r="H283" s="31">
        <f t="shared" si="149"/>
        <v>6</v>
      </c>
      <c r="I283" s="109" t="s">
        <v>118</v>
      </c>
      <c r="J283" s="33">
        <v>26</v>
      </c>
      <c r="K283" s="33">
        <v>65</v>
      </c>
      <c r="L283" s="34">
        <f t="shared" si="145"/>
        <v>156</v>
      </c>
      <c r="M283" s="34">
        <f t="shared" si="146"/>
        <v>390</v>
      </c>
      <c r="N283" s="34">
        <f t="shared" si="147"/>
        <v>546</v>
      </c>
      <c r="O283" s="37"/>
      <c r="P283" s="3"/>
    </row>
    <row r="284" spans="1:16" s="4" customFormat="1" ht="17.25" customHeight="1" x14ac:dyDescent="0.25">
      <c r="A284" s="36">
        <f>IF(I284&lt;&gt;"",1+MAX($A$40:A283),"")</f>
        <v>185</v>
      </c>
      <c r="B284" s="27"/>
      <c r="C284" s="27"/>
      <c r="D284" s="28"/>
      <c r="E284" s="111" t="s">
        <v>262</v>
      </c>
      <c r="F284" s="108">
        <v>2</v>
      </c>
      <c r="G284" s="38">
        <f t="shared" si="148"/>
        <v>0</v>
      </c>
      <c r="H284" s="31">
        <f t="shared" si="149"/>
        <v>2</v>
      </c>
      <c r="I284" s="109" t="s">
        <v>118</v>
      </c>
      <c r="J284" s="33">
        <v>180</v>
      </c>
      <c r="K284" s="33">
        <v>75</v>
      </c>
      <c r="L284" s="34">
        <f t="shared" si="145"/>
        <v>360</v>
      </c>
      <c r="M284" s="34">
        <f t="shared" si="146"/>
        <v>150</v>
      </c>
      <c r="N284" s="34">
        <f t="shared" si="147"/>
        <v>510</v>
      </c>
      <c r="O284" s="37"/>
      <c r="P284" s="3"/>
    </row>
    <row r="285" spans="1:16" s="4" customFormat="1" ht="17.25" customHeight="1" x14ac:dyDescent="0.25">
      <c r="A285" s="36">
        <f>IF(I285&lt;&gt;"",1+MAX($A$40:A284),"")</f>
        <v>186</v>
      </c>
      <c r="B285" s="27"/>
      <c r="C285" s="27"/>
      <c r="D285" s="28"/>
      <c r="E285" s="111" t="s">
        <v>263</v>
      </c>
      <c r="F285" s="108">
        <v>5</v>
      </c>
      <c r="G285" s="38">
        <f t="shared" si="148"/>
        <v>0</v>
      </c>
      <c r="H285" s="31">
        <f t="shared" si="149"/>
        <v>5</v>
      </c>
      <c r="I285" s="109" t="s">
        <v>118</v>
      </c>
      <c r="J285" s="33">
        <v>400</v>
      </c>
      <c r="K285" s="33">
        <v>152</v>
      </c>
      <c r="L285" s="34">
        <f t="shared" si="145"/>
        <v>2000</v>
      </c>
      <c r="M285" s="34">
        <f t="shared" si="146"/>
        <v>760</v>
      </c>
      <c r="N285" s="34">
        <f t="shared" si="147"/>
        <v>2760</v>
      </c>
      <c r="O285" s="37"/>
      <c r="P285" s="3"/>
    </row>
    <row r="286" spans="1:16" s="4" customFormat="1" ht="17.25" customHeight="1" x14ac:dyDescent="0.25">
      <c r="A286" s="36">
        <f>IF(I286&lt;&gt;"",1+MAX($A$40:A285),"")</f>
        <v>187</v>
      </c>
      <c r="B286" s="27"/>
      <c r="C286" s="27"/>
      <c r="D286" s="28"/>
      <c r="E286" s="111" t="s">
        <v>264</v>
      </c>
      <c r="F286" s="108">
        <v>1</v>
      </c>
      <c r="G286" s="38">
        <f t="shared" si="148"/>
        <v>0</v>
      </c>
      <c r="H286" s="31">
        <f t="shared" si="149"/>
        <v>1</v>
      </c>
      <c r="I286" s="109" t="s">
        <v>118</v>
      </c>
      <c r="J286" s="33">
        <v>495</v>
      </c>
      <c r="K286" s="33">
        <v>166</v>
      </c>
      <c r="L286" s="34">
        <f t="shared" si="145"/>
        <v>495</v>
      </c>
      <c r="M286" s="34">
        <f t="shared" si="146"/>
        <v>166</v>
      </c>
      <c r="N286" s="34">
        <f t="shared" si="147"/>
        <v>661</v>
      </c>
      <c r="O286" s="37"/>
      <c r="P286" s="3"/>
    </row>
    <row r="287" spans="1:16" s="4" customFormat="1" ht="17.25" customHeight="1" x14ac:dyDescent="0.25">
      <c r="A287" s="36">
        <f>IF(I287&lt;&gt;"",1+MAX($A$40:A286),"")</f>
        <v>188</v>
      </c>
      <c r="B287" s="27"/>
      <c r="C287" s="27"/>
      <c r="D287" s="28"/>
      <c r="E287" s="111" t="s">
        <v>265</v>
      </c>
      <c r="F287" s="108">
        <v>1</v>
      </c>
      <c r="G287" s="38">
        <f t="shared" si="148"/>
        <v>0</v>
      </c>
      <c r="H287" s="31">
        <f t="shared" si="149"/>
        <v>1</v>
      </c>
      <c r="I287" s="109" t="s">
        <v>118</v>
      </c>
      <c r="J287" s="33">
        <v>2260</v>
      </c>
      <c r="K287" s="33">
        <v>1725</v>
      </c>
      <c r="L287" s="34">
        <f t="shared" si="145"/>
        <v>2260</v>
      </c>
      <c r="M287" s="34">
        <f t="shared" si="146"/>
        <v>1725</v>
      </c>
      <c r="N287" s="34">
        <f t="shared" si="147"/>
        <v>3985</v>
      </c>
      <c r="O287" s="37"/>
      <c r="P287" s="3"/>
    </row>
    <row r="288" spans="1:16" s="4" customFormat="1" ht="17.25" customHeight="1" x14ac:dyDescent="0.25">
      <c r="A288" s="36">
        <f>IF(I288&lt;&gt;"",1+MAX($A$40:A287),"")</f>
        <v>189</v>
      </c>
      <c r="B288" s="27"/>
      <c r="C288" s="27"/>
      <c r="D288" s="28"/>
      <c r="E288" s="111" t="s">
        <v>266</v>
      </c>
      <c r="F288" s="108">
        <v>1</v>
      </c>
      <c r="G288" s="38">
        <f t="shared" si="148"/>
        <v>0</v>
      </c>
      <c r="H288" s="31">
        <f t="shared" si="149"/>
        <v>1</v>
      </c>
      <c r="I288" s="109" t="s">
        <v>118</v>
      </c>
      <c r="J288" s="33">
        <v>80</v>
      </c>
      <c r="K288" s="33">
        <v>88</v>
      </c>
      <c r="L288" s="34">
        <f t="shared" si="145"/>
        <v>80</v>
      </c>
      <c r="M288" s="34">
        <f t="shared" si="146"/>
        <v>88</v>
      </c>
      <c r="N288" s="34">
        <f t="shared" si="147"/>
        <v>168</v>
      </c>
      <c r="O288" s="37"/>
      <c r="P288" s="3"/>
    </row>
    <row r="289" spans="1:23" s="4" customFormat="1" ht="17.25" customHeight="1" x14ac:dyDescent="0.2">
      <c r="A289" s="36" t="str">
        <f>IF(I289&lt;&gt;"",1+MAX($A$40:A288),"")</f>
        <v/>
      </c>
      <c r="B289" s="27"/>
      <c r="C289" s="27"/>
      <c r="D289" s="28"/>
      <c r="E289" s="98" t="s">
        <v>267</v>
      </c>
      <c r="F289" s="108"/>
      <c r="G289" s="108"/>
      <c r="H289" s="108"/>
      <c r="I289" s="109"/>
      <c r="J289" s="33"/>
      <c r="K289" s="33"/>
      <c r="L289" s="34" t="str">
        <f t="shared" ref="L289:L293" si="150">IF(F289=0,"",J289*H289)</f>
        <v/>
      </c>
      <c r="M289" s="34" t="str">
        <f t="shared" ref="M289:M293" si="151">IF(F289=0,"",K289*H289)</f>
        <v/>
      </c>
      <c r="N289" s="34" t="str">
        <f t="shared" ref="N289:N293" si="152">IF(F289=0,"",L289+M289)</f>
        <v/>
      </c>
      <c r="O289" s="37"/>
      <c r="P289" s="3"/>
    </row>
    <row r="290" spans="1:23" s="4" customFormat="1" ht="17.25" customHeight="1" x14ac:dyDescent="0.25">
      <c r="A290" s="36">
        <f>IF(I290&lt;&gt;"",1+MAX($A$40:A289),"")</f>
        <v>190</v>
      </c>
      <c r="B290" s="27"/>
      <c r="C290" s="27"/>
      <c r="D290" s="28"/>
      <c r="E290" s="111" t="s">
        <v>268</v>
      </c>
      <c r="F290" s="108">
        <v>44</v>
      </c>
      <c r="G290" s="38">
        <f t="shared" ref="G290:G291" si="153">IF(F290=0,"",0)</f>
        <v>0</v>
      </c>
      <c r="H290" s="31">
        <f t="shared" ref="H290:H291" si="154">IF(F290=0,"",F290*(1+G290))</f>
        <v>44</v>
      </c>
      <c r="I290" s="109" t="s">
        <v>118</v>
      </c>
      <c r="J290" s="33">
        <v>172</v>
      </c>
      <c r="K290" s="33">
        <v>122</v>
      </c>
      <c r="L290" s="34">
        <f t="shared" si="150"/>
        <v>7568</v>
      </c>
      <c r="M290" s="34">
        <f t="shared" si="151"/>
        <v>5368</v>
      </c>
      <c r="N290" s="34">
        <f t="shared" si="152"/>
        <v>12936</v>
      </c>
      <c r="O290" s="37"/>
      <c r="P290" s="3"/>
    </row>
    <row r="291" spans="1:23" s="4" customFormat="1" ht="17.25" customHeight="1" x14ac:dyDescent="0.25">
      <c r="A291" s="36">
        <f>IF(I291&lt;&gt;"",1+MAX($A$40:A290),"")</f>
        <v>191</v>
      </c>
      <c r="B291" s="27"/>
      <c r="C291" s="27"/>
      <c r="D291" s="28"/>
      <c r="E291" s="111" t="s">
        <v>269</v>
      </c>
      <c r="F291" s="108">
        <v>6</v>
      </c>
      <c r="G291" s="38">
        <f t="shared" si="153"/>
        <v>0</v>
      </c>
      <c r="H291" s="31">
        <f t="shared" si="154"/>
        <v>6</v>
      </c>
      <c r="I291" s="109" t="s">
        <v>118</v>
      </c>
      <c r="J291" s="33">
        <v>198</v>
      </c>
      <c r="K291" s="33">
        <v>130</v>
      </c>
      <c r="L291" s="34">
        <f t="shared" si="150"/>
        <v>1188</v>
      </c>
      <c r="M291" s="34">
        <f t="shared" si="151"/>
        <v>780</v>
      </c>
      <c r="N291" s="34">
        <f t="shared" si="152"/>
        <v>1968</v>
      </c>
      <c r="O291" s="37"/>
      <c r="P291" s="3"/>
    </row>
    <row r="292" spans="1:23" s="4" customFormat="1" ht="17.25" customHeight="1" x14ac:dyDescent="0.2">
      <c r="A292" s="36" t="str">
        <f>IF(I292&lt;&gt;"",1+MAX($A$40:A291),"")</f>
        <v/>
      </c>
      <c r="B292" s="27"/>
      <c r="C292" s="27"/>
      <c r="D292" s="28"/>
      <c r="E292" s="98" t="s">
        <v>270</v>
      </c>
      <c r="F292" s="30"/>
      <c r="G292" s="38"/>
      <c r="H292" s="31"/>
      <c r="I292" s="32"/>
      <c r="J292" s="33"/>
      <c r="K292" s="33"/>
      <c r="L292" s="34" t="str">
        <f t="shared" si="150"/>
        <v/>
      </c>
      <c r="M292" s="34" t="str">
        <f t="shared" si="151"/>
        <v/>
      </c>
      <c r="N292" s="34" t="str">
        <f t="shared" si="152"/>
        <v/>
      </c>
      <c r="O292" s="37"/>
      <c r="P292" s="3"/>
    </row>
    <row r="293" spans="1:23" s="4" customFormat="1" ht="17.25" customHeight="1" x14ac:dyDescent="0.2">
      <c r="A293" s="36">
        <f>IF(I293&lt;&gt;"",1+MAX($A$40:A292),"")</f>
        <v>192</v>
      </c>
      <c r="B293" s="27"/>
      <c r="C293" s="27"/>
      <c r="D293" s="28"/>
      <c r="E293" s="35" t="s">
        <v>273</v>
      </c>
      <c r="F293" s="30">
        <v>1</v>
      </c>
      <c r="G293" s="38">
        <f t="shared" ref="G293" si="155">IF(F293=0,"",0)</f>
        <v>0</v>
      </c>
      <c r="H293" s="31">
        <f t="shared" ref="H293" si="156">IF(F293=0,"",F293*(1+G293))</f>
        <v>1</v>
      </c>
      <c r="I293" s="32" t="s">
        <v>30</v>
      </c>
      <c r="J293" s="33">
        <v>2000</v>
      </c>
      <c r="K293" s="33">
        <v>6000</v>
      </c>
      <c r="L293" s="34">
        <f t="shared" si="150"/>
        <v>2000</v>
      </c>
      <c r="M293" s="34">
        <f t="shared" si="151"/>
        <v>6000</v>
      </c>
      <c r="N293" s="34">
        <f t="shared" si="152"/>
        <v>8000</v>
      </c>
      <c r="O293" s="37"/>
      <c r="P293" s="3"/>
    </row>
    <row r="294" spans="1:23" s="4" customFormat="1" ht="18" customHeight="1" x14ac:dyDescent="0.2">
      <c r="A294" s="59" t="str">
        <f>IF(I294&lt;&gt;"",1+MAX($A$40:A293),"")</f>
        <v/>
      </c>
      <c r="B294" s="60"/>
      <c r="C294" s="60"/>
      <c r="D294" s="61" t="s">
        <v>57</v>
      </c>
      <c r="E294" s="62" t="s">
        <v>56</v>
      </c>
      <c r="F294" s="60"/>
      <c r="G294" s="67"/>
      <c r="H294" s="68"/>
      <c r="I294" s="60"/>
      <c r="J294" s="65"/>
      <c r="K294" s="65"/>
      <c r="L294" s="65"/>
      <c r="M294" s="65"/>
      <c r="N294" s="69"/>
      <c r="O294" s="66">
        <f>SUM(N295:N297)</f>
        <v>2416.0529999999999</v>
      </c>
      <c r="P294" s="3"/>
    </row>
    <row r="295" spans="1:23" s="4" customFormat="1" x14ac:dyDescent="0.2">
      <c r="A295" s="36" t="str">
        <f>IF(I295&lt;&gt;"",1+MAX($A$40:A294),"")</f>
        <v/>
      </c>
      <c r="B295" s="27"/>
      <c r="C295" s="27"/>
      <c r="D295" s="28"/>
      <c r="E295" s="98" t="s">
        <v>274</v>
      </c>
      <c r="F295" s="30"/>
      <c r="G295" s="38" t="str">
        <f t="shared" ref="G295" si="157">IF(F295=0,"",0)</f>
        <v/>
      </c>
      <c r="H295" s="31" t="str">
        <f t="shared" ref="H295" si="158">IF(F295=0,"",F295*(1+G295))</f>
        <v/>
      </c>
      <c r="I295" s="32"/>
      <c r="J295" s="33"/>
      <c r="K295" s="33"/>
      <c r="L295" s="34" t="str">
        <f t="shared" ref="L295:L297" si="159">IF(F295=0,"",J295*H295)</f>
        <v/>
      </c>
      <c r="M295" s="34" t="str">
        <f t="shared" ref="M295:M297" si="160">IF(F295=0,"",K295*H295)</f>
        <v/>
      </c>
      <c r="N295" s="34" t="str">
        <f t="shared" ref="N295:N297" si="161">IF(F295=0,"",L295+M295)</f>
        <v/>
      </c>
      <c r="O295" s="37"/>
      <c r="P295" s="3"/>
    </row>
    <row r="296" spans="1:23" s="4" customFormat="1" x14ac:dyDescent="0.2">
      <c r="A296" s="36">
        <f>IF(I296&lt;&gt;"",1+MAX($A$40:A295),"")</f>
        <v>193</v>
      </c>
      <c r="B296" s="27"/>
      <c r="C296" s="27"/>
      <c r="D296" s="28"/>
      <c r="E296" s="35" t="s">
        <v>275</v>
      </c>
      <c r="F296" s="30">
        <v>41</v>
      </c>
      <c r="G296" s="38">
        <v>0.2</v>
      </c>
      <c r="H296" s="31">
        <f>IF(F296=0,"",F296*(1+G296))</f>
        <v>49.199999999999996</v>
      </c>
      <c r="I296" s="32" t="s">
        <v>82</v>
      </c>
      <c r="J296" s="33"/>
      <c r="K296" s="33">
        <v>36.44</v>
      </c>
      <c r="L296" s="34">
        <f t="shared" si="159"/>
        <v>0</v>
      </c>
      <c r="M296" s="34">
        <f t="shared" si="160"/>
        <v>1792.8479999999997</v>
      </c>
      <c r="N296" s="34">
        <f t="shared" si="161"/>
        <v>1792.8479999999997</v>
      </c>
      <c r="O296" s="37"/>
      <c r="P296" s="3"/>
    </row>
    <row r="297" spans="1:23" s="4" customFormat="1" x14ac:dyDescent="0.2">
      <c r="A297" s="36">
        <f>IF(I297&lt;&gt;"",1+MAX($A$40:A296),"")</f>
        <v>194</v>
      </c>
      <c r="B297" s="27"/>
      <c r="C297" s="27"/>
      <c r="D297" s="28"/>
      <c r="E297" s="35" t="s">
        <v>276</v>
      </c>
      <c r="F297" s="30">
        <v>12.59</v>
      </c>
      <c r="G297" s="38">
        <v>0.2</v>
      </c>
      <c r="H297" s="31">
        <f t="shared" ref="H297" si="162">IF(F297=0,"",F297*(1+G297))</f>
        <v>15.107999999999999</v>
      </c>
      <c r="I297" s="32" t="s">
        <v>82</v>
      </c>
      <c r="J297" s="33"/>
      <c r="K297" s="33">
        <v>41.25</v>
      </c>
      <c r="L297" s="34">
        <f t="shared" si="159"/>
        <v>0</v>
      </c>
      <c r="M297" s="34">
        <f t="shared" si="160"/>
        <v>623.20499999999993</v>
      </c>
      <c r="N297" s="34">
        <f t="shared" si="161"/>
        <v>623.20499999999993</v>
      </c>
      <c r="O297" s="37"/>
      <c r="P297" s="3"/>
    </row>
    <row r="298" spans="1:23" ht="16.5" thickBot="1" x14ac:dyDescent="0.25">
      <c r="A298" s="133" t="s">
        <v>5</v>
      </c>
      <c r="B298" s="134"/>
      <c r="C298" s="79"/>
      <c r="D298" s="80"/>
      <c r="E298" s="81"/>
      <c r="F298" s="82"/>
      <c r="G298" s="83"/>
      <c r="H298" s="82"/>
      <c r="I298" s="79"/>
      <c r="J298" s="84"/>
      <c r="K298" s="84"/>
      <c r="L298" s="84"/>
      <c r="M298" s="84"/>
      <c r="N298" s="85">
        <f>SUM(N40:N297)</f>
        <v>627805.52003676677</v>
      </c>
      <c r="O298" s="85">
        <f>SUM(O40:O297)</f>
        <v>627805.52003676689</v>
      </c>
      <c r="P298" s="2"/>
      <c r="Q298" s="2"/>
      <c r="R298" s="2"/>
      <c r="S298" s="2"/>
      <c r="T298" s="2"/>
      <c r="U298" s="2"/>
      <c r="V298" s="2"/>
      <c r="W298" s="2"/>
    </row>
    <row r="299" spans="1:23" ht="17.25" thickTop="1" thickBot="1" x14ac:dyDescent="0.25">
      <c r="A299" s="123" t="s">
        <v>8</v>
      </c>
      <c r="B299" s="124"/>
      <c r="C299" s="86"/>
      <c r="D299" s="87"/>
      <c r="E299" s="88"/>
      <c r="F299" s="89"/>
      <c r="G299" s="90"/>
      <c r="H299" s="89"/>
      <c r="I299" s="86"/>
      <c r="J299" s="91">
        <v>0</v>
      </c>
      <c r="K299" s="91"/>
      <c r="L299" s="91"/>
      <c r="M299" s="91"/>
      <c r="N299" s="92">
        <f>N298*J299</f>
        <v>0</v>
      </c>
      <c r="O299" s="93">
        <f>O298*J299</f>
        <v>0</v>
      </c>
      <c r="P299" s="2"/>
      <c r="Q299" s="2"/>
      <c r="R299" s="2"/>
      <c r="S299" s="2"/>
      <c r="T299" s="2"/>
      <c r="U299" s="2"/>
      <c r="V299" s="2"/>
      <c r="W299" s="2"/>
    </row>
    <row r="300" spans="1:23" ht="17.25" thickTop="1" thickBot="1" x14ac:dyDescent="0.25">
      <c r="A300" s="94" t="s">
        <v>7</v>
      </c>
      <c r="B300" s="95"/>
      <c r="C300" s="96"/>
      <c r="D300" s="87"/>
      <c r="E300" s="88"/>
      <c r="F300" s="89"/>
      <c r="G300" s="90"/>
      <c r="H300" s="89"/>
      <c r="I300" s="86"/>
      <c r="J300" s="91">
        <v>0.2</v>
      </c>
      <c r="K300" s="91"/>
      <c r="L300" s="91"/>
      <c r="M300" s="91"/>
      <c r="N300" s="92">
        <f>N298*J300</f>
        <v>125561.10400735337</v>
      </c>
      <c r="O300" s="93">
        <f>O298*J300</f>
        <v>125561.10400735338</v>
      </c>
      <c r="P300" s="2"/>
      <c r="Q300" s="2"/>
      <c r="R300" s="2"/>
      <c r="S300" s="2"/>
      <c r="T300" s="2"/>
      <c r="U300" s="2"/>
      <c r="V300" s="2"/>
      <c r="W300" s="2"/>
    </row>
    <row r="301" spans="1:23" ht="17.25" thickTop="1" thickBot="1" x14ac:dyDescent="0.25">
      <c r="A301" s="123" t="s">
        <v>6</v>
      </c>
      <c r="B301" s="124"/>
      <c r="C301" s="86"/>
      <c r="D301" s="87"/>
      <c r="E301" s="88"/>
      <c r="F301" s="89"/>
      <c r="G301" s="90"/>
      <c r="H301" s="89"/>
      <c r="I301" s="86"/>
      <c r="J301" s="97"/>
      <c r="K301" s="97"/>
      <c r="L301" s="97"/>
      <c r="M301" s="97"/>
      <c r="N301" s="92">
        <f>SUM(N298:N300)</f>
        <v>753366.62404412008</v>
      </c>
      <c r="O301" s="93">
        <f>SUM(O298:O300)</f>
        <v>753366.62404412031</v>
      </c>
    </row>
    <row r="302" spans="1:23" ht="16.5" thickTop="1" x14ac:dyDescent="0.2"/>
  </sheetData>
  <sortState xmlns:xlrd2="http://schemas.microsoft.com/office/spreadsheetml/2017/richdata2" ref="E709:L725">
    <sortCondition ref="E709"/>
  </sortState>
  <mergeCells count="37">
    <mergeCell ref="F5:G5"/>
    <mergeCell ref="F4:G4"/>
    <mergeCell ref="F6:G6"/>
    <mergeCell ref="A1:O1"/>
    <mergeCell ref="A298:B298"/>
    <mergeCell ref="A8:O9"/>
    <mergeCell ref="A37:O38"/>
    <mergeCell ref="N32:O32"/>
    <mergeCell ref="N19:O19"/>
    <mergeCell ref="N11:O11"/>
    <mergeCell ref="N12:O12"/>
    <mergeCell ref="N13:O13"/>
    <mergeCell ref="N14:O14"/>
    <mergeCell ref="N15:O15"/>
    <mergeCell ref="N16:O16"/>
    <mergeCell ref="N17:O17"/>
    <mergeCell ref="A301:B301"/>
    <mergeCell ref="G34:I34"/>
    <mergeCell ref="N33:O33"/>
    <mergeCell ref="N34:O34"/>
    <mergeCell ref="N35:O35"/>
    <mergeCell ref="H33:I33"/>
    <mergeCell ref="H35:I35"/>
    <mergeCell ref="A299:B299"/>
    <mergeCell ref="N18:O18"/>
    <mergeCell ref="N20:O20"/>
    <mergeCell ref="N21:O21"/>
    <mergeCell ref="N22:O22"/>
    <mergeCell ref="N23:O23"/>
    <mergeCell ref="N29:O29"/>
    <mergeCell ref="N31:O31"/>
    <mergeCell ref="N24:O24"/>
    <mergeCell ref="N25:O25"/>
    <mergeCell ref="N26:O26"/>
    <mergeCell ref="N27:O27"/>
    <mergeCell ref="N28:O28"/>
    <mergeCell ref="N30:O30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BFB4E81-0D36-4D43-928E-2D68A65A5C8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Base Bid</vt:lpstr>
      <vt:lpstr>Optional Bid</vt:lpstr>
      <vt:lpstr>'Base Bid'!Print_Area</vt:lpstr>
      <vt:lpstr>'Optional Bid'!Print_Area</vt:lpstr>
      <vt:lpstr>'Base Bid'!Print_Titles</vt:lpstr>
      <vt:lpstr>'Optional Bid'!Print_Titles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2026-06-09T18:54:13Z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{3BFB4E81-0D36-4D43-928E-2D68A65A5C85}</vt:lpwstr>
  </property>
</Properties>
</file>