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F:\PRIME ESTIMATINGS\Project Samples\Website Samples\"/>
    </mc:Choice>
  </mc:AlternateContent>
  <xr:revisionPtr revIDLastSave="0" documentId="8_{A403B31D-993A-47FA-9BE9-79BBB25BEA17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BASEBID" sheetId="11" r:id="rId1"/>
  </sheets>
  <definedNames>
    <definedName name="_xlnm._FilterDatabase" localSheetId="0" hidden="1">BASEBID!$A$1:$Q$474</definedName>
    <definedName name="_xlnm.Print_Area" localSheetId="0">BASEBID!$A$1:$Q$470</definedName>
    <definedName name="_xlnm.Print_Titles" localSheetId="0">BASEBID!$8:$8</definedName>
  </definedNames>
  <calcPr calcId="181029"/>
</workbook>
</file>

<file path=xl/calcChain.xml><?xml version="1.0" encoding="utf-8"?>
<calcChain xmlns="http://schemas.openxmlformats.org/spreadsheetml/2006/main">
  <c r="H127" i="11" l="1"/>
  <c r="P465" i="11"/>
  <c r="O465" i="11"/>
  <c r="N465" i="11"/>
  <c r="M465" i="11"/>
  <c r="K465" i="11"/>
  <c r="H465" i="11"/>
  <c r="O464" i="11"/>
  <c r="M464" i="11"/>
  <c r="A464" i="11"/>
  <c r="Q463" i="11"/>
  <c r="A463" i="11"/>
  <c r="P462" i="11"/>
  <c r="O462" i="11"/>
  <c r="N462" i="11"/>
  <c r="M462" i="11"/>
  <c r="K462" i="11"/>
  <c r="H462" i="11"/>
  <c r="A461" i="11"/>
  <c r="P460" i="11"/>
  <c r="O460" i="11"/>
  <c r="N460" i="11"/>
  <c r="M460" i="11"/>
  <c r="K460" i="11"/>
  <c r="H460" i="11"/>
  <c r="P459" i="11"/>
  <c r="O459" i="11"/>
  <c r="N459" i="11"/>
  <c r="M459" i="11"/>
  <c r="K459" i="11"/>
  <c r="H459" i="11"/>
  <c r="P458" i="11"/>
  <c r="O458" i="11"/>
  <c r="N458" i="11"/>
  <c r="M458" i="11"/>
  <c r="K458" i="11"/>
  <c r="H458" i="11"/>
  <c r="P457" i="11"/>
  <c r="O457" i="11"/>
  <c r="N457" i="11"/>
  <c r="M457" i="11"/>
  <c r="K457" i="11"/>
  <c r="H457" i="11"/>
  <c r="P456" i="11"/>
  <c r="O456" i="11"/>
  <c r="N456" i="11"/>
  <c r="M456" i="11"/>
  <c r="K456" i="11"/>
  <c r="H456" i="11"/>
  <c r="P455" i="11"/>
  <c r="O455" i="11"/>
  <c r="N455" i="11"/>
  <c r="M455" i="11"/>
  <c r="K455" i="11"/>
  <c r="H455" i="11"/>
  <c r="P454" i="11"/>
  <c r="O454" i="11"/>
  <c r="N454" i="11"/>
  <c r="M454" i="11"/>
  <c r="K454" i="11"/>
  <c r="H454" i="11"/>
  <c r="P453" i="11"/>
  <c r="O453" i="11"/>
  <c r="N453" i="11"/>
  <c r="M453" i="11"/>
  <c r="K453" i="11"/>
  <c r="H453" i="11"/>
  <c r="A452" i="11"/>
  <c r="P451" i="11"/>
  <c r="O451" i="11"/>
  <c r="N451" i="11"/>
  <c r="M451" i="11"/>
  <c r="K451" i="11"/>
  <c r="H451" i="11"/>
  <c r="P450" i="11"/>
  <c r="O450" i="11"/>
  <c r="N450" i="11"/>
  <c r="M450" i="11"/>
  <c r="K450" i="11"/>
  <c r="H450" i="11"/>
  <c r="A449" i="11"/>
  <c r="P448" i="11"/>
  <c r="O448" i="11"/>
  <c r="N448" i="11"/>
  <c r="M448" i="11"/>
  <c r="K448" i="11"/>
  <c r="H448" i="11"/>
  <c r="P447" i="11"/>
  <c r="O447" i="11"/>
  <c r="N447" i="11"/>
  <c r="M447" i="11"/>
  <c r="K447" i="11"/>
  <c r="H447" i="11"/>
  <c r="A446" i="11"/>
  <c r="P445" i="11"/>
  <c r="O445" i="11"/>
  <c r="N445" i="11"/>
  <c r="M445" i="11"/>
  <c r="K445" i="11"/>
  <c r="H445" i="11"/>
  <c r="P444" i="11"/>
  <c r="O444" i="11"/>
  <c r="N444" i="11"/>
  <c r="M444" i="11"/>
  <c r="K444" i="11"/>
  <c r="H444" i="11"/>
  <c r="P443" i="11"/>
  <c r="O443" i="11"/>
  <c r="N443" i="11"/>
  <c r="M443" i="11"/>
  <c r="K443" i="11"/>
  <c r="H443" i="11"/>
  <c r="P442" i="11"/>
  <c r="O442" i="11"/>
  <c r="N442" i="11"/>
  <c r="M442" i="11"/>
  <c r="K442" i="11"/>
  <c r="H442" i="11"/>
  <c r="O441" i="11"/>
  <c r="M441" i="11"/>
  <c r="A441" i="11"/>
  <c r="Q440" i="11"/>
  <c r="A440" i="11"/>
  <c r="P439" i="11"/>
  <c r="O439" i="11"/>
  <c r="N439" i="11"/>
  <c r="M439" i="11"/>
  <c r="K439" i="11"/>
  <c r="H439" i="11"/>
  <c r="A438" i="11"/>
  <c r="P437" i="11"/>
  <c r="O437" i="11"/>
  <c r="N437" i="11"/>
  <c r="M437" i="11"/>
  <c r="K437" i="11"/>
  <c r="H437" i="11"/>
  <c r="P436" i="11"/>
  <c r="O436" i="11"/>
  <c r="N436" i="11"/>
  <c r="M436" i="11"/>
  <c r="K436" i="11"/>
  <c r="H436" i="11"/>
  <c r="P435" i="11"/>
  <c r="O435" i="11"/>
  <c r="N435" i="11"/>
  <c r="M435" i="11"/>
  <c r="K435" i="11"/>
  <c r="H435" i="11"/>
  <c r="P434" i="11"/>
  <c r="O434" i="11"/>
  <c r="N434" i="11"/>
  <c r="M434" i="11"/>
  <c r="K434" i="11"/>
  <c r="H434" i="11"/>
  <c r="A433" i="11"/>
  <c r="P432" i="11"/>
  <c r="O432" i="11"/>
  <c r="N432" i="11"/>
  <c r="M432" i="11"/>
  <c r="K432" i="11"/>
  <c r="H432" i="11"/>
  <c r="P431" i="11"/>
  <c r="O431" i="11"/>
  <c r="N431" i="11"/>
  <c r="M431" i="11"/>
  <c r="K431" i="11"/>
  <c r="H431" i="11"/>
  <c r="A430" i="11"/>
  <c r="P429" i="11"/>
  <c r="O429" i="11"/>
  <c r="N429" i="11"/>
  <c r="M429" i="11"/>
  <c r="K429" i="11"/>
  <c r="H429" i="11"/>
  <c r="P428" i="11"/>
  <c r="O428" i="11"/>
  <c r="N428" i="11"/>
  <c r="M428" i="11"/>
  <c r="K428" i="11"/>
  <c r="H428" i="11"/>
  <c r="A427" i="11"/>
  <c r="P426" i="11"/>
  <c r="O426" i="11"/>
  <c r="N426" i="11"/>
  <c r="M426" i="11"/>
  <c r="K426" i="11"/>
  <c r="H426" i="11"/>
  <c r="P425" i="11"/>
  <c r="O425" i="11"/>
  <c r="N425" i="11"/>
  <c r="M425" i="11"/>
  <c r="K425" i="11"/>
  <c r="H425" i="11"/>
  <c r="P424" i="11"/>
  <c r="O424" i="11"/>
  <c r="N424" i="11"/>
  <c r="M424" i="11"/>
  <c r="K424" i="11"/>
  <c r="H424" i="11"/>
  <c r="P423" i="11"/>
  <c r="O423" i="11"/>
  <c r="N423" i="11"/>
  <c r="M423" i="11"/>
  <c r="K423" i="11"/>
  <c r="H423" i="11"/>
  <c r="P422" i="11"/>
  <c r="O422" i="11"/>
  <c r="N422" i="11"/>
  <c r="M422" i="11"/>
  <c r="K422" i="11"/>
  <c r="H422" i="11"/>
  <c r="P421" i="11"/>
  <c r="O421" i="11"/>
  <c r="N421" i="11"/>
  <c r="M421" i="11"/>
  <c r="K421" i="11"/>
  <c r="H421" i="11"/>
  <c r="P420" i="11"/>
  <c r="O420" i="11"/>
  <c r="N420" i="11"/>
  <c r="M420" i="11"/>
  <c r="K420" i="11"/>
  <c r="H420" i="11"/>
  <c r="A419" i="11"/>
  <c r="P418" i="11"/>
  <c r="O418" i="11"/>
  <c r="N418" i="11"/>
  <c r="M418" i="11"/>
  <c r="K418" i="11"/>
  <c r="H418" i="11"/>
  <c r="P417" i="11"/>
  <c r="O417" i="11"/>
  <c r="N417" i="11"/>
  <c r="M417" i="11"/>
  <c r="K417" i="11"/>
  <c r="H417" i="11"/>
  <c r="P416" i="11"/>
  <c r="O416" i="11"/>
  <c r="N416" i="11"/>
  <c r="M416" i="11"/>
  <c r="K416" i="11"/>
  <c r="H416" i="11"/>
  <c r="P415" i="11"/>
  <c r="O415" i="11"/>
  <c r="N415" i="11"/>
  <c r="M415" i="11"/>
  <c r="K415" i="11"/>
  <c r="H415" i="11"/>
  <c r="P414" i="11"/>
  <c r="O414" i="11"/>
  <c r="N414" i="11"/>
  <c r="M414" i="11"/>
  <c r="K414" i="11"/>
  <c r="H414" i="11"/>
  <c r="P413" i="11"/>
  <c r="O413" i="11"/>
  <c r="N413" i="11"/>
  <c r="M413" i="11"/>
  <c r="K413" i="11"/>
  <c r="H413" i="11"/>
  <c r="P412" i="11"/>
  <c r="O412" i="11"/>
  <c r="N412" i="11"/>
  <c r="M412" i="11"/>
  <c r="K412" i="11"/>
  <c r="H412" i="11"/>
  <c r="P411" i="11"/>
  <c r="O411" i="11"/>
  <c r="N411" i="11"/>
  <c r="M411" i="11"/>
  <c r="K411" i="11"/>
  <c r="H411" i="11"/>
  <c r="P410" i="11"/>
  <c r="O410" i="11"/>
  <c r="N410" i="11"/>
  <c r="M410" i="11"/>
  <c r="K410" i="11"/>
  <c r="H410" i="11"/>
  <c r="P409" i="11"/>
  <c r="O409" i="11"/>
  <c r="N409" i="11"/>
  <c r="M409" i="11"/>
  <c r="K409" i="11"/>
  <c r="H409" i="11"/>
  <c r="P408" i="11"/>
  <c r="O408" i="11"/>
  <c r="N408" i="11"/>
  <c r="M408" i="11"/>
  <c r="K408" i="11"/>
  <c r="H408" i="11"/>
  <c r="P407" i="11"/>
  <c r="O407" i="11"/>
  <c r="N407" i="11"/>
  <c r="M407" i="11"/>
  <c r="K407" i="11"/>
  <c r="H407" i="11"/>
  <c r="P406" i="11"/>
  <c r="O406" i="11"/>
  <c r="N406" i="11"/>
  <c r="M406" i="11"/>
  <c r="K406" i="11"/>
  <c r="H406" i="11"/>
  <c r="P405" i="11"/>
  <c r="O405" i="11"/>
  <c r="N405" i="11"/>
  <c r="M405" i="11"/>
  <c r="K405" i="11"/>
  <c r="H405" i="11"/>
  <c r="P404" i="11"/>
  <c r="O404" i="11"/>
  <c r="N404" i="11"/>
  <c r="M404" i="11"/>
  <c r="K404" i="11"/>
  <c r="H404" i="11"/>
  <c r="P403" i="11"/>
  <c r="O403" i="11"/>
  <c r="N403" i="11"/>
  <c r="M403" i="11"/>
  <c r="K403" i="11"/>
  <c r="H403" i="11"/>
  <c r="O402" i="11"/>
  <c r="M402" i="11"/>
  <c r="A402" i="11"/>
  <c r="Q401" i="11"/>
  <c r="A401" i="11"/>
  <c r="P400" i="11"/>
  <c r="O400" i="11"/>
  <c r="N400" i="11"/>
  <c r="M400" i="11"/>
  <c r="K400" i="11"/>
  <c r="H400" i="11"/>
  <c r="A399" i="11"/>
  <c r="P398" i="11"/>
  <c r="O398" i="11"/>
  <c r="N398" i="11"/>
  <c r="M398" i="11"/>
  <c r="K398" i="11"/>
  <c r="H398" i="11"/>
  <c r="P397" i="11"/>
  <c r="O397" i="11"/>
  <c r="N397" i="11"/>
  <c r="M397" i="11"/>
  <c r="K397" i="11"/>
  <c r="H397" i="11"/>
  <c r="P396" i="11"/>
  <c r="O396" i="11"/>
  <c r="N396" i="11"/>
  <c r="M396" i="11"/>
  <c r="K396" i="11"/>
  <c r="H396" i="11"/>
  <c r="P395" i="11"/>
  <c r="O395" i="11"/>
  <c r="N395" i="11"/>
  <c r="M395" i="11"/>
  <c r="K395" i="11"/>
  <c r="H395" i="11"/>
  <c r="P394" i="11"/>
  <c r="O394" i="11"/>
  <c r="N394" i="11"/>
  <c r="M394" i="11"/>
  <c r="K394" i="11"/>
  <c r="H394" i="11"/>
  <c r="P393" i="11"/>
  <c r="O393" i="11"/>
  <c r="N393" i="11"/>
  <c r="M393" i="11"/>
  <c r="K393" i="11"/>
  <c r="H393" i="11"/>
  <c r="P392" i="11"/>
  <c r="O392" i="11"/>
  <c r="N392" i="11"/>
  <c r="M392" i="11"/>
  <c r="K392" i="11"/>
  <c r="H392" i="11"/>
  <c r="A391" i="11"/>
  <c r="P390" i="11"/>
  <c r="O390" i="11"/>
  <c r="N390" i="11"/>
  <c r="M390" i="11"/>
  <c r="K390" i="11"/>
  <c r="H390" i="11"/>
  <c r="P389" i="11"/>
  <c r="O389" i="11"/>
  <c r="N389" i="11"/>
  <c r="M389" i="11"/>
  <c r="K389" i="11"/>
  <c r="H389" i="11"/>
  <c r="P388" i="11"/>
  <c r="O388" i="11"/>
  <c r="N388" i="11"/>
  <c r="M388" i="11"/>
  <c r="K388" i="11"/>
  <c r="H388" i="11"/>
  <c r="P387" i="11"/>
  <c r="O387" i="11"/>
  <c r="N387" i="11"/>
  <c r="M387" i="11"/>
  <c r="K387" i="11"/>
  <c r="H387" i="11"/>
  <c r="P386" i="11"/>
  <c r="O386" i="11"/>
  <c r="N386" i="11"/>
  <c r="M386" i="11"/>
  <c r="K386" i="11"/>
  <c r="H386" i="11"/>
  <c r="P385" i="11"/>
  <c r="O385" i="11"/>
  <c r="N385" i="11"/>
  <c r="M385" i="11"/>
  <c r="K385" i="11"/>
  <c r="H385" i="11"/>
  <c r="P384" i="11"/>
  <c r="O384" i="11"/>
  <c r="N384" i="11"/>
  <c r="M384" i="11"/>
  <c r="K384" i="11"/>
  <c r="H384" i="11"/>
  <c r="P383" i="11"/>
  <c r="O383" i="11"/>
  <c r="N383" i="11"/>
  <c r="M383" i="11"/>
  <c r="K383" i="11"/>
  <c r="H383" i="11"/>
  <c r="P382" i="11"/>
  <c r="O382" i="11"/>
  <c r="N382" i="11"/>
  <c r="M382" i="11"/>
  <c r="K382" i="11"/>
  <c r="H382" i="11"/>
  <c r="P381" i="11"/>
  <c r="O381" i="11"/>
  <c r="N381" i="11"/>
  <c r="M381" i="11"/>
  <c r="K381" i="11"/>
  <c r="H381" i="11"/>
  <c r="P380" i="11"/>
  <c r="O380" i="11"/>
  <c r="N380" i="11"/>
  <c r="M380" i="11"/>
  <c r="K380" i="11"/>
  <c r="H380" i="11"/>
  <c r="P379" i="11"/>
  <c r="O379" i="11"/>
  <c r="N379" i="11"/>
  <c r="M379" i="11"/>
  <c r="K379" i="11"/>
  <c r="H379" i="11"/>
  <c r="A378" i="11"/>
  <c r="P377" i="11"/>
  <c r="O377" i="11"/>
  <c r="N377" i="11"/>
  <c r="M377" i="11"/>
  <c r="K377" i="11"/>
  <c r="H377" i="11"/>
  <c r="P376" i="11"/>
  <c r="O376" i="11"/>
  <c r="N376" i="11"/>
  <c r="M376" i="11"/>
  <c r="K376" i="11"/>
  <c r="H376" i="11"/>
  <c r="P375" i="11"/>
  <c r="O375" i="11"/>
  <c r="N375" i="11"/>
  <c r="M375" i="11"/>
  <c r="K375" i="11"/>
  <c r="H375" i="11"/>
  <c r="P374" i="11"/>
  <c r="O374" i="11"/>
  <c r="N374" i="11"/>
  <c r="M374" i="11"/>
  <c r="K374" i="11"/>
  <c r="H374" i="11"/>
  <c r="P373" i="11"/>
  <c r="O373" i="11"/>
  <c r="N373" i="11"/>
  <c r="M373" i="11"/>
  <c r="K373" i="11"/>
  <c r="H373" i="11"/>
  <c r="P372" i="11"/>
  <c r="O372" i="11"/>
  <c r="N372" i="11"/>
  <c r="M372" i="11"/>
  <c r="K372" i="11"/>
  <c r="H372" i="11"/>
  <c r="P371" i="11"/>
  <c r="O371" i="11"/>
  <c r="N371" i="11"/>
  <c r="M371" i="11"/>
  <c r="K371" i="11"/>
  <c r="H371" i="11"/>
  <c r="P370" i="11"/>
  <c r="O370" i="11"/>
  <c r="N370" i="11"/>
  <c r="M370" i="11"/>
  <c r="K370" i="11"/>
  <c r="H370" i="11"/>
  <c r="P369" i="11"/>
  <c r="O369" i="11"/>
  <c r="N369" i="11"/>
  <c r="M369" i="11"/>
  <c r="K369" i="11"/>
  <c r="H369" i="11"/>
  <c r="P368" i="11"/>
  <c r="O368" i="11"/>
  <c r="N368" i="11"/>
  <c r="M368" i="11"/>
  <c r="K368" i="11"/>
  <c r="H368" i="11"/>
  <c r="P367" i="11"/>
  <c r="O367" i="11"/>
  <c r="N367" i="11"/>
  <c r="M367" i="11"/>
  <c r="K367" i="11"/>
  <c r="H367" i="11"/>
  <c r="P366" i="11"/>
  <c r="O366" i="11"/>
  <c r="N366" i="11"/>
  <c r="M366" i="11"/>
  <c r="K366" i="11"/>
  <c r="H366" i="11"/>
  <c r="P365" i="11"/>
  <c r="O365" i="11"/>
  <c r="N365" i="11"/>
  <c r="M365" i="11"/>
  <c r="K365" i="11"/>
  <c r="H365" i="11"/>
  <c r="A364" i="11"/>
  <c r="P363" i="11"/>
  <c r="O363" i="11"/>
  <c r="N363" i="11"/>
  <c r="M363" i="11"/>
  <c r="K363" i="11"/>
  <c r="H363" i="11"/>
  <c r="P362" i="11"/>
  <c r="O362" i="11"/>
  <c r="N362" i="11"/>
  <c r="M362" i="11"/>
  <c r="K362" i="11"/>
  <c r="H362" i="11"/>
  <c r="P361" i="11"/>
  <c r="O361" i="11"/>
  <c r="N361" i="11"/>
  <c r="M361" i="11"/>
  <c r="K361" i="11"/>
  <c r="H361" i="11"/>
  <c r="P360" i="11"/>
  <c r="O360" i="11"/>
  <c r="N360" i="11"/>
  <c r="M360" i="11"/>
  <c r="K360" i="11"/>
  <c r="H360" i="11"/>
  <c r="P359" i="11"/>
  <c r="O359" i="11"/>
  <c r="N359" i="11"/>
  <c r="M359" i="11"/>
  <c r="K359" i="11"/>
  <c r="H359" i="11"/>
  <c r="P358" i="11"/>
  <c r="O358" i="11"/>
  <c r="N358" i="11"/>
  <c r="M358" i="11"/>
  <c r="K358" i="11"/>
  <c r="H358" i="11"/>
  <c r="P357" i="11"/>
  <c r="O357" i="11"/>
  <c r="N357" i="11"/>
  <c r="M357" i="11"/>
  <c r="K357" i="11"/>
  <c r="H357" i="11"/>
  <c r="O356" i="11"/>
  <c r="M356" i="11"/>
  <c r="A356" i="11"/>
  <c r="Q355" i="11"/>
  <c r="A355" i="11"/>
  <c r="P354" i="11"/>
  <c r="O354" i="11"/>
  <c r="N354" i="11"/>
  <c r="M354" i="11"/>
  <c r="K354" i="11"/>
  <c r="H354" i="11"/>
  <c r="P353" i="11"/>
  <c r="O353" i="11"/>
  <c r="N353" i="11"/>
  <c r="M353" i="11"/>
  <c r="K353" i="11"/>
  <c r="H353" i="11"/>
  <c r="A352" i="11"/>
  <c r="N351" i="11"/>
  <c r="K351" i="11"/>
  <c r="H351" i="11"/>
  <c r="M351" i="11" s="1"/>
  <c r="O351" i="11" s="1"/>
  <c r="P351" i="11" s="1"/>
  <c r="Q349" i="11" s="1"/>
  <c r="O350" i="11"/>
  <c r="M350" i="11"/>
  <c r="A350" i="11"/>
  <c r="A349" i="11"/>
  <c r="P348" i="11"/>
  <c r="O348" i="11"/>
  <c r="N348" i="11"/>
  <c r="M348" i="11"/>
  <c r="K348" i="11"/>
  <c r="H348" i="11"/>
  <c r="P347" i="11"/>
  <c r="O347" i="11"/>
  <c r="N347" i="11"/>
  <c r="M347" i="11"/>
  <c r="K347" i="11"/>
  <c r="H347" i="11"/>
  <c r="O346" i="11"/>
  <c r="M346" i="11"/>
  <c r="A346" i="11"/>
  <c r="Q345" i="11"/>
  <c r="A345" i="11"/>
  <c r="P344" i="11"/>
  <c r="O344" i="11"/>
  <c r="N344" i="11"/>
  <c r="M344" i="11"/>
  <c r="K344" i="11"/>
  <c r="H344" i="11"/>
  <c r="P343" i="11"/>
  <c r="O343" i="11"/>
  <c r="N343" i="11"/>
  <c r="M343" i="11"/>
  <c r="K343" i="11"/>
  <c r="H343" i="11"/>
  <c r="P342" i="11"/>
  <c r="O342" i="11"/>
  <c r="N342" i="11"/>
  <c r="M342" i="11"/>
  <c r="K342" i="11"/>
  <c r="H342" i="11"/>
  <c r="P341" i="11"/>
  <c r="O341" i="11"/>
  <c r="N341" i="11"/>
  <c r="M341" i="11"/>
  <c r="K341" i="11"/>
  <c r="H341" i="11"/>
  <c r="P340" i="11"/>
  <c r="O340" i="11"/>
  <c r="N340" i="11"/>
  <c r="M340" i="11"/>
  <c r="K340" i="11"/>
  <c r="H340" i="11"/>
  <c r="P339" i="11"/>
  <c r="O339" i="11"/>
  <c r="N339" i="11"/>
  <c r="M339" i="11"/>
  <c r="K339" i="11"/>
  <c r="H339" i="11"/>
  <c r="P338" i="11"/>
  <c r="O338" i="11"/>
  <c r="N338" i="11"/>
  <c r="M338" i="11"/>
  <c r="K338" i="11"/>
  <c r="H338" i="11"/>
  <c r="A337" i="11"/>
  <c r="P336" i="11"/>
  <c r="O336" i="11"/>
  <c r="N336" i="11"/>
  <c r="M336" i="11"/>
  <c r="K336" i="11"/>
  <c r="H336" i="11"/>
  <c r="P335" i="11"/>
  <c r="O335" i="11"/>
  <c r="N335" i="11"/>
  <c r="M335" i="11"/>
  <c r="K335" i="11"/>
  <c r="H335" i="11"/>
  <c r="P334" i="11"/>
  <c r="O334" i="11"/>
  <c r="N334" i="11"/>
  <c r="M334" i="11"/>
  <c r="K334" i="11"/>
  <c r="H334" i="11"/>
  <c r="P333" i="11"/>
  <c r="O333" i="11"/>
  <c r="N333" i="11"/>
  <c r="M333" i="11"/>
  <c r="K333" i="11"/>
  <c r="H333" i="11"/>
  <c r="P332" i="11"/>
  <c r="O332" i="11"/>
  <c r="N332" i="11"/>
  <c r="M332" i="11"/>
  <c r="K332" i="11"/>
  <c r="H332" i="11"/>
  <c r="P331" i="11"/>
  <c r="O331" i="11"/>
  <c r="N331" i="11"/>
  <c r="M331" i="11"/>
  <c r="K331" i="11"/>
  <c r="H331" i="11"/>
  <c r="P330" i="11"/>
  <c r="O330" i="11"/>
  <c r="N330" i="11"/>
  <c r="M330" i="11"/>
  <c r="K330" i="11"/>
  <c r="H330" i="11"/>
  <c r="P329" i="11"/>
  <c r="O329" i="11"/>
  <c r="N329" i="11"/>
  <c r="M329" i="11"/>
  <c r="K329" i="11"/>
  <c r="H329" i="11"/>
  <c r="P328" i="11"/>
  <c r="O328" i="11"/>
  <c r="N328" i="11"/>
  <c r="M328" i="11"/>
  <c r="K328" i="11"/>
  <c r="H328" i="11"/>
  <c r="P327" i="11"/>
  <c r="O327" i="11"/>
  <c r="N327" i="11"/>
  <c r="M327" i="11"/>
  <c r="K327" i="11"/>
  <c r="H327" i="11"/>
  <c r="A326" i="11"/>
  <c r="P325" i="11"/>
  <c r="O325" i="11"/>
  <c r="N325" i="11"/>
  <c r="M325" i="11"/>
  <c r="K325" i="11"/>
  <c r="H325" i="11"/>
  <c r="P324" i="11"/>
  <c r="O324" i="11"/>
  <c r="N324" i="11"/>
  <c r="M324" i="11"/>
  <c r="K324" i="11"/>
  <c r="H324" i="11"/>
  <c r="P323" i="11"/>
  <c r="O323" i="11"/>
  <c r="N323" i="11"/>
  <c r="M323" i="11"/>
  <c r="K323" i="11"/>
  <c r="H323" i="11"/>
  <c r="A322" i="11"/>
  <c r="P321" i="11"/>
  <c r="O321" i="11"/>
  <c r="N321" i="11"/>
  <c r="M321" i="11"/>
  <c r="K321" i="11"/>
  <c r="H321" i="11"/>
  <c r="O320" i="11"/>
  <c r="M320" i="11"/>
  <c r="A320" i="11"/>
  <c r="Q319" i="11"/>
  <c r="A319" i="11"/>
  <c r="P318" i="11"/>
  <c r="O318" i="11"/>
  <c r="N318" i="11"/>
  <c r="M318" i="11"/>
  <c r="K318" i="11"/>
  <c r="H318" i="11"/>
  <c r="P317" i="11"/>
  <c r="O317" i="11"/>
  <c r="N317" i="11"/>
  <c r="M317" i="11"/>
  <c r="K317" i="11"/>
  <c r="H317" i="11"/>
  <c r="A316" i="11"/>
  <c r="P315" i="11"/>
  <c r="O315" i="11"/>
  <c r="N315" i="11"/>
  <c r="M315" i="11"/>
  <c r="K315" i="11"/>
  <c r="H315" i="11"/>
  <c r="A314" i="11"/>
  <c r="P313" i="11"/>
  <c r="O313" i="11"/>
  <c r="N313" i="11"/>
  <c r="M313" i="11"/>
  <c r="K313" i="11"/>
  <c r="J313" i="11"/>
  <c r="H313" i="11"/>
  <c r="A312" i="11"/>
  <c r="P311" i="11"/>
  <c r="O311" i="11"/>
  <c r="N311" i="11"/>
  <c r="M311" i="11"/>
  <c r="K311" i="11"/>
  <c r="H311" i="11"/>
  <c r="A310" i="11"/>
  <c r="P309" i="11"/>
  <c r="O309" i="11"/>
  <c r="N309" i="11"/>
  <c r="M309" i="11"/>
  <c r="K309" i="11"/>
  <c r="H309" i="11"/>
  <c r="A308" i="11"/>
  <c r="P307" i="11"/>
  <c r="O307" i="11"/>
  <c r="N307" i="11"/>
  <c r="M307" i="11"/>
  <c r="K307" i="11"/>
  <c r="H307" i="11"/>
  <c r="A306" i="11"/>
  <c r="P305" i="11"/>
  <c r="O305" i="11"/>
  <c r="N305" i="11"/>
  <c r="M305" i="11"/>
  <c r="K305" i="11"/>
  <c r="H305" i="11"/>
  <c r="A304" i="11"/>
  <c r="P303" i="11"/>
  <c r="O303" i="11"/>
  <c r="N303" i="11"/>
  <c r="M303" i="11"/>
  <c r="K303" i="11"/>
  <c r="H303" i="11"/>
  <c r="P302" i="11"/>
  <c r="O302" i="11"/>
  <c r="N302" i="11"/>
  <c r="M302" i="11"/>
  <c r="K302" i="11"/>
  <c r="H302" i="11"/>
  <c r="P301" i="11"/>
  <c r="O301" i="11"/>
  <c r="N301" i="11"/>
  <c r="M301" i="11"/>
  <c r="K301" i="11"/>
  <c r="H301" i="11"/>
  <c r="A300" i="11"/>
  <c r="P299" i="11"/>
  <c r="O299" i="11"/>
  <c r="N299" i="11"/>
  <c r="M299" i="11"/>
  <c r="K299" i="11"/>
  <c r="H299" i="11"/>
  <c r="P298" i="11"/>
  <c r="O298" i="11"/>
  <c r="N298" i="11"/>
  <c r="M298" i="11"/>
  <c r="K298" i="11"/>
  <c r="H298" i="11"/>
  <c r="P297" i="11"/>
  <c r="O297" i="11"/>
  <c r="N297" i="11"/>
  <c r="M297" i="11"/>
  <c r="K297" i="11"/>
  <c r="H297" i="11"/>
  <c r="A296" i="11"/>
  <c r="A295" i="11"/>
  <c r="P294" i="11"/>
  <c r="O294" i="11"/>
  <c r="N294" i="11"/>
  <c r="M294" i="11"/>
  <c r="K294" i="11"/>
  <c r="H294" i="11"/>
  <c r="P293" i="11"/>
  <c r="O293" i="11"/>
  <c r="N293" i="11"/>
  <c r="M293" i="11"/>
  <c r="K293" i="11"/>
  <c r="H293" i="11"/>
  <c r="A292" i="11"/>
  <c r="P291" i="11"/>
  <c r="O291" i="11"/>
  <c r="N291" i="11"/>
  <c r="M291" i="11"/>
  <c r="K291" i="11"/>
  <c r="H291" i="11"/>
  <c r="A290" i="11"/>
  <c r="P289" i="11"/>
  <c r="O289" i="11"/>
  <c r="N289" i="11"/>
  <c r="M289" i="11"/>
  <c r="K289" i="11"/>
  <c r="H289" i="11"/>
  <c r="A288" i="11"/>
  <c r="P287" i="11"/>
  <c r="O287" i="11"/>
  <c r="N287" i="11"/>
  <c r="M287" i="11"/>
  <c r="K287" i="11"/>
  <c r="H287" i="11"/>
  <c r="A286" i="11"/>
  <c r="P285" i="11"/>
  <c r="O285" i="11"/>
  <c r="N285" i="11"/>
  <c r="M285" i="11"/>
  <c r="K285" i="11"/>
  <c r="H285" i="11"/>
  <c r="A284" i="11"/>
  <c r="P283" i="11"/>
  <c r="O283" i="11"/>
  <c r="N283" i="11"/>
  <c r="M283" i="11"/>
  <c r="K283" i="11"/>
  <c r="H283" i="11"/>
  <c r="F283" i="11"/>
  <c r="P282" i="11"/>
  <c r="O282" i="11"/>
  <c r="N282" i="11"/>
  <c r="M282" i="11"/>
  <c r="K282" i="11"/>
  <c r="H282" i="11"/>
  <c r="F282" i="11"/>
  <c r="P281" i="11"/>
  <c r="O281" i="11"/>
  <c r="N281" i="11"/>
  <c r="M281" i="11"/>
  <c r="K281" i="11"/>
  <c r="H281" i="11"/>
  <c r="F281" i="11"/>
  <c r="A280" i="11"/>
  <c r="P279" i="11"/>
  <c r="O279" i="11"/>
  <c r="N279" i="11"/>
  <c r="M279" i="11"/>
  <c r="K279" i="11"/>
  <c r="H279" i="11"/>
  <c r="P278" i="11"/>
  <c r="O278" i="11"/>
  <c r="N278" i="11"/>
  <c r="M278" i="11"/>
  <c r="K278" i="11"/>
  <c r="H278" i="11"/>
  <c r="P277" i="11"/>
  <c r="O277" i="11"/>
  <c r="N277" i="11"/>
  <c r="M277" i="11"/>
  <c r="K277" i="11"/>
  <c r="H277" i="11"/>
  <c r="A276" i="11"/>
  <c r="P275" i="11"/>
  <c r="O275" i="11"/>
  <c r="N275" i="11"/>
  <c r="M275" i="11"/>
  <c r="K275" i="11"/>
  <c r="H275" i="11"/>
  <c r="P274" i="11"/>
  <c r="O274" i="11"/>
  <c r="N274" i="11"/>
  <c r="M274" i="11"/>
  <c r="K274" i="11"/>
  <c r="H274" i="11"/>
  <c r="P273" i="11"/>
  <c r="O273" i="11"/>
  <c r="N273" i="11"/>
  <c r="M273" i="11"/>
  <c r="K273" i="11"/>
  <c r="H273" i="11"/>
  <c r="P272" i="11"/>
  <c r="O272" i="11"/>
  <c r="N272" i="11"/>
  <c r="M272" i="11"/>
  <c r="K272" i="11"/>
  <c r="H272" i="11"/>
  <c r="P271" i="11"/>
  <c r="O271" i="11"/>
  <c r="N271" i="11"/>
  <c r="M271" i="11"/>
  <c r="K271" i="11"/>
  <c r="H271" i="11"/>
  <c r="P270" i="11"/>
  <c r="O270" i="11"/>
  <c r="N270" i="11"/>
  <c r="M270" i="11"/>
  <c r="K270" i="11"/>
  <c r="H270" i="11"/>
  <c r="A269" i="11"/>
  <c r="P268" i="11"/>
  <c r="O268" i="11"/>
  <c r="N268" i="11"/>
  <c r="M268" i="11"/>
  <c r="K268" i="11"/>
  <c r="H268" i="11"/>
  <c r="A267" i="11"/>
  <c r="P266" i="11"/>
  <c r="O266" i="11"/>
  <c r="N266" i="11"/>
  <c r="M266" i="11"/>
  <c r="K266" i="11"/>
  <c r="H266" i="11"/>
  <c r="P265" i="11"/>
  <c r="O265" i="11"/>
  <c r="N265" i="11"/>
  <c r="M265" i="11"/>
  <c r="K265" i="11"/>
  <c r="H265" i="11"/>
  <c r="P264" i="11"/>
  <c r="O264" i="11"/>
  <c r="N264" i="11"/>
  <c r="M264" i="11"/>
  <c r="K264" i="11"/>
  <c r="H264" i="11"/>
  <c r="P263" i="11"/>
  <c r="O263" i="11"/>
  <c r="N263" i="11"/>
  <c r="M263" i="11"/>
  <c r="K263" i="11"/>
  <c r="H263" i="11"/>
  <c r="P262" i="11"/>
  <c r="O262" i="11"/>
  <c r="N262" i="11"/>
  <c r="M262" i="11"/>
  <c r="K262" i="11"/>
  <c r="H262" i="11"/>
  <c r="A261" i="11"/>
  <c r="P260" i="11"/>
  <c r="O260" i="11"/>
  <c r="N260" i="11"/>
  <c r="M260" i="11"/>
  <c r="K260" i="11"/>
  <c r="H260" i="11"/>
  <c r="P259" i="11"/>
  <c r="O259" i="11"/>
  <c r="N259" i="11"/>
  <c r="M259" i="11"/>
  <c r="K259" i="11"/>
  <c r="H259" i="11"/>
  <c r="P258" i="11"/>
  <c r="O258" i="11"/>
  <c r="N258" i="11"/>
  <c r="M258" i="11"/>
  <c r="K258" i="11"/>
  <c r="H258" i="11"/>
  <c r="P257" i="11"/>
  <c r="O257" i="11"/>
  <c r="N257" i="11"/>
  <c r="M257" i="11"/>
  <c r="K257" i="11"/>
  <c r="H257" i="11"/>
  <c r="P256" i="11"/>
  <c r="O256" i="11"/>
  <c r="N256" i="11"/>
  <c r="M256" i="11"/>
  <c r="K256" i="11"/>
  <c r="H256" i="11"/>
  <c r="P255" i="11"/>
  <c r="O255" i="11"/>
  <c r="N255" i="11"/>
  <c r="M255" i="11"/>
  <c r="K255" i="11"/>
  <c r="H255" i="11"/>
  <c r="A254" i="11"/>
  <c r="P253" i="11"/>
  <c r="O253" i="11"/>
  <c r="N253" i="11"/>
  <c r="M253" i="11"/>
  <c r="K253" i="11"/>
  <c r="H253" i="11"/>
  <c r="P252" i="11"/>
  <c r="O252" i="11"/>
  <c r="N252" i="11"/>
  <c r="M252" i="11"/>
  <c r="K252" i="11"/>
  <c r="H252" i="11"/>
  <c r="P251" i="11"/>
  <c r="O251" i="11"/>
  <c r="N251" i="11"/>
  <c r="M251" i="11"/>
  <c r="K251" i="11"/>
  <c r="H251" i="11"/>
  <c r="P250" i="11"/>
  <c r="O250" i="11"/>
  <c r="N250" i="11"/>
  <c r="M250" i="11"/>
  <c r="K250" i="11"/>
  <c r="H250" i="11"/>
  <c r="P249" i="11"/>
  <c r="O249" i="11"/>
  <c r="N249" i="11"/>
  <c r="M249" i="11"/>
  <c r="K249" i="11"/>
  <c r="H249" i="11"/>
  <c r="A248" i="11"/>
  <c r="P247" i="11"/>
  <c r="O247" i="11"/>
  <c r="N247" i="11"/>
  <c r="M247" i="11"/>
  <c r="K247" i="11"/>
  <c r="H247" i="11"/>
  <c r="P246" i="11"/>
  <c r="O246" i="11"/>
  <c r="N246" i="11"/>
  <c r="M246" i="11"/>
  <c r="K246" i="11"/>
  <c r="H246" i="11"/>
  <c r="P245" i="11"/>
  <c r="O245" i="11"/>
  <c r="N245" i="11"/>
  <c r="M245" i="11"/>
  <c r="K245" i="11"/>
  <c r="H245" i="11"/>
  <c r="P244" i="11"/>
  <c r="O244" i="11"/>
  <c r="N244" i="11"/>
  <c r="M244" i="11"/>
  <c r="K244" i="11"/>
  <c r="H244" i="11"/>
  <c r="P243" i="11"/>
  <c r="O243" i="11"/>
  <c r="N243" i="11"/>
  <c r="M243" i="11"/>
  <c r="K243" i="11"/>
  <c r="H243" i="11"/>
  <c r="A242" i="11"/>
  <c r="P241" i="11"/>
  <c r="O241" i="11"/>
  <c r="N241" i="11"/>
  <c r="M241" i="11"/>
  <c r="K241" i="11"/>
  <c r="H241" i="11"/>
  <c r="P240" i="11"/>
  <c r="O240" i="11"/>
  <c r="N240" i="11"/>
  <c r="M240" i="11"/>
  <c r="K240" i="11"/>
  <c r="H240" i="11"/>
  <c r="P239" i="11"/>
  <c r="O239" i="11"/>
  <c r="N239" i="11"/>
  <c r="M239" i="11"/>
  <c r="K239" i="11"/>
  <c r="H239" i="11"/>
  <c r="P238" i="11"/>
  <c r="O238" i="11"/>
  <c r="N238" i="11"/>
  <c r="M238" i="11"/>
  <c r="K238" i="11"/>
  <c r="H238" i="11"/>
  <c r="P237" i="11"/>
  <c r="O237" i="11"/>
  <c r="N237" i="11"/>
  <c r="M237" i="11"/>
  <c r="K237" i="11"/>
  <c r="H237" i="11"/>
  <c r="P236" i="11"/>
  <c r="O236" i="11"/>
  <c r="N236" i="11"/>
  <c r="M236" i="11"/>
  <c r="K236" i="11"/>
  <c r="H236" i="11"/>
  <c r="P235" i="11"/>
  <c r="O235" i="11"/>
  <c r="N235" i="11"/>
  <c r="M235" i="11"/>
  <c r="K235" i="11"/>
  <c r="H235" i="11"/>
  <c r="A234" i="11"/>
  <c r="P233" i="11"/>
  <c r="O233" i="11"/>
  <c r="N233" i="11"/>
  <c r="M233" i="11"/>
  <c r="K233" i="11"/>
  <c r="H233" i="11"/>
  <c r="P232" i="11"/>
  <c r="O232" i="11"/>
  <c r="N232" i="11"/>
  <c r="M232" i="11"/>
  <c r="K232" i="11"/>
  <c r="H232" i="11"/>
  <c r="P231" i="11"/>
  <c r="O231" i="11"/>
  <c r="N231" i="11"/>
  <c r="M231" i="11"/>
  <c r="K231" i="11"/>
  <c r="H231" i="11"/>
  <c r="P230" i="11"/>
  <c r="O230" i="11"/>
  <c r="N230" i="11"/>
  <c r="M230" i="11"/>
  <c r="K230" i="11"/>
  <c r="H230" i="11"/>
  <c r="P229" i="11"/>
  <c r="O229" i="11"/>
  <c r="N229" i="11"/>
  <c r="M229" i="11"/>
  <c r="K229" i="11"/>
  <c r="H229" i="11"/>
  <c r="P228" i="11"/>
  <c r="O228" i="11"/>
  <c r="N228" i="11"/>
  <c r="M228" i="11"/>
  <c r="K228" i="11"/>
  <c r="H228" i="11"/>
  <c r="A227" i="11"/>
  <c r="P226" i="11"/>
  <c r="O226" i="11"/>
  <c r="N226" i="11"/>
  <c r="M226" i="11"/>
  <c r="K226" i="11"/>
  <c r="H226" i="11"/>
  <c r="P225" i="11"/>
  <c r="O225" i="11"/>
  <c r="N225" i="11"/>
  <c r="M225" i="11"/>
  <c r="K225" i="11"/>
  <c r="H225" i="11"/>
  <c r="P224" i="11"/>
  <c r="O224" i="11"/>
  <c r="N224" i="11"/>
  <c r="M224" i="11"/>
  <c r="K224" i="11"/>
  <c r="H224" i="11"/>
  <c r="P223" i="11"/>
  <c r="O223" i="11"/>
  <c r="N223" i="11"/>
  <c r="M223" i="11"/>
  <c r="K223" i="11"/>
  <c r="H223" i="11"/>
  <c r="P222" i="11"/>
  <c r="O222" i="11"/>
  <c r="N222" i="11"/>
  <c r="M222" i="11"/>
  <c r="K222" i="11"/>
  <c r="H222" i="11"/>
  <c r="P221" i="11"/>
  <c r="O221" i="11"/>
  <c r="N221" i="11"/>
  <c r="M221" i="11"/>
  <c r="K221" i="11"/>
  <c r="H221" i="11"/>
  <c r="P220" i="11"/>
  <c r="O220" i="11"/>
  <c r="N220" i="11"/>
  <c r="M220" i="11"/>
  <c r="K220" i="11"/>
  <c r="H220" i="11"/>
  <c r="A219" i="11"/>
  <c r="P218" i="11"/>
  <c r="O218" i="11"/>
  <c r="N218" i="11"/>
  <c r="M218" i="11"/>
  <c r="K218" i="11"/>
  <c r="H218" i="11"/>
  <c r="P217" i="11"/>
  <c r="O217" i="11"/>
  <c r="N217" i="11"/>
  <c r="M217" i="11"/>
  <c r="K217" i="11"/>
  <c r="H217" i="11"/>
  <c r="P216" i="11"/>
  <c r="O216" i="11"/>
  <c r="N216" i="11"/>
  <c r="M216" i="11"/>
  <c r="K216" i="11"/>
  <c r="H216" i="11"/>
  <c r="P215" i="11"/>
  <c r="O215" i="11"/>
  <c r="N215" i="11"/>
  <c r="M215" i="11"/>
  <c r="K215" i="11"/>
  <c r="H215" i="11"/>
  <c r="P214" i="11"/>
  <c r="O214" i="11"/>
  <c r="N214" i="11"/>
  <c r="M214" i="11"/>
  <c r="K214" i="11"/>
  <c r="H214" i="11"/>
  <c r="P213" i="11"/>
  <c r="O213" i="11"/>
  <c r="N213" i="11"/>
  <c r="M213" i="11"/>
  <c r="K213" i="11"/>
  <c r="H213" i="11"/>
  <c r="A212" i="11"/>
  <c r="P211" i="11"/>
  <c r="O211" i="11"/>
  <c r="N211" i="11"/>
  <c r="M211" i="11"/>
  <c r="K211" i="11"/>
  <c r="H211" i="11"/>
  <c r="P210" i="11"/>
  <c r="O210" i="11"/>
  <c r="N210" i="11"/>
  <c r="M210" i="11"/>
  <c r="K210" i="11"/>
  <c r="H210" i="11"/>
  <c r="P209" i="11"/>
  <c r="O209" i="11"/>
  <c r="N209" i="11"/>
  <c r="M209" i="11"/>
  <c r="K209" i="11"/>
  <c r="H209" i="11"/>
  <c r="P208" i="11"/>
  <c r="O208" i="11"/>
  <c r="N208" i="11"/>
  <c r="M208" i="11"/>
  <c r="K208" i="11"/>
  <c r="H208" i="11"/>
  <c r="P207" i="11"/>
  <c r="O207" i="11"/>
  <c r="N207" i="11"/>
  <c r="M207" i="11"/>
  <c r="K207" i="11"/>
  <c r="H207" i="11"/>
  <c r="A206" i="11"/>
  <c r="P205" i="11"/>
  <c r="O205" i="11"/>
  <c r="N205" i="11"/>
  <c r="M205" i="11"/>
  <c r="K205" i="11"/>
  <c r="H205" i="11"/>
  <c r="P204" i="11"/>
  <c r="O204" i="11"/>
  <c r="N204" i="11"/>
  <c r="M204" i="11"/>
  <c r="K204" i="11"/>
  <c r="H204" i="11"/>
  <c r="P203" i="11"/>
  <c r="O203" i="11"/>
  <c r="N203" i="11"/>
  <c r="M203" i="11"/>
  <c r="K203" i="11"/>
  <c r="H203" i="11"/>
  <c r="P202" i="11"/>
  <c r="O202" i="11"/>
  <c r="N202" i="11"/>
  <c r="M202" i="11"/>
  <c r="K202" i="11"/>
  <c r="H202" i="11"/>
  <c r="P201" i="11"/>
  <c r="O201" i="11"/>
  <c r="N201" i="11"/>
  <c r="M201" i="11"/>
  <c r="K201" i="11"/>
  <c r="H201" i="11"/>
  <c r="A200" i="11"/>
  <c r="P199" i="11"/>
  <c r="O199" i="11"/>
  <c r="N199" i="11"/>
  <c r="M199" i="11"/>
  <c r="K199" i="11"/>
  <c r="H199" i="11"/>
  <c r="P198" i="11"/>
  <c r="O198" i="11"/>
  <c r="N198" i="11"/>
  <c r="M198" i="11"/>
  <c r="K198" i="11"/>
  <c r="H198" i="11"/>
  <c r="P197" i="11"/>
  <c r="O197" i="11"/>
  <c r="N197" i="11"/>
  <c r="M197" i="11"/>
  <c r="K197" i="11"/>
  <c r="J197" i="11"/>
  <c r="H197" i="11"/>
  <c r="P196" i="11"/>
  <c r="O196" i="11"/>
  <c r="N196" i="11"/>
  <c r="M196" i="11"/>
  <c r="K196" i="11"/>
  <c r="H196" i="11"/>
  <c r="P195" i="11"/>
  <c r="O195" i="11"/>
  <c r="N195" i="11"/>
  <c r="M195" i="11"/>
  <c r="K195" i="11"/>
  <c r="H195" i="11"/>
  <c r="P194" i="11"/>
  <c r="O194" i="11"/>
  <c r="N194" i="11"/>
  <c r="M194" i="11"/>
  <c r="K194" i="11"/>
  <c r="H194" i="11"/>
  <c r="A193" i="11"/>
  <c r="P192" i="11"/>
  <c r="O192" i="11"/>
  <c r="N192" i="11"/>
  <c r="M192" i="11"/>
  <c r="K192" i="11"/>
  <c r="H192" i="11"/>
  <c r="P191" i="11"/>
  <c r="O191" i="11"/>
  <c r="N191" i="11"/>
  <c r="M191" i="11"/>
  <c r="K191" i="11"/>
  <c r="H191" i="11"/>
  <c r="P190" i="11"/>
  <c r="O190" i="11"/>
  <c r="N190" i="11"/>
  <c r="M190" i="11"/>
  <c r="K190" i="11"/>
  <c r="J190" i="11"/>
  <c r="H190" i="11"/>
  <c r="P189" i="11"/>
  <c r="O189" i="11"/>
  <c r="N189" i="11"/>
  <c r="M189" i="11"/>
  <c r="K189" i="11"/>
  <c r="H189" i="11"/>
  <c r="P188" i="11"/>
  <c r="O188" i="11"/>
  <c r="N188" i="11"/>
  <c r="M188" i="11"/>
  <c r="K188" i="11"/>
  <c r="H188" i="11"/>
  <c r="P187" i="11"/>
  <c r="O187" i="11"/>
  <c r="N187" i="11"/>
  <c r="M187" i="11"/>
  <c r="K187" i="11"/>
  <c r="H187" i="11"/>
  <c r="P186" i="11"/>
  <c r="O186" i="11"/>
  <c r="N186" i="11"/>
  <c r="M186" i="11"/>
  <c r="K186" i="11"/>
  <c r="H186" i="11"/>
  <c r="A185" i="11"/>
  <c r="P184" i="11"/>
  <c r="O184" i="11"/>
  <c r="N184" i="11"/>
  <c r="M184" i="11"/>
  <c r="K184" i="11"/>
  <c r="H184" i="11"/>
  <c r="P183" i="11"/>
  <c r="O183" i="11"/>
  <c r="N183" i="11"/>
  <c r="M183" i="11"/>
  <c r="K183" i="11"/>
  <c r="H183" i="11"/>
  <c r="P182" i="11"/>
  <c r="O182" i="11"/>
  <c r="N182" i="11"/>
  <c r="M182" i="11"/>
  <c r="K182" i="11"/>
  <c r="J182" i="11"/>
  <c r="H182" i="11"/>
  <c r="P181" i="11"/>
  <c r="O181" i="11"/>
  <c r="N181" i="11"/>
  <c r="M181" i="11"/>
  <c r="K181" i="11"/>
  <c r="H181" i="11"/>
  <c r="P180" i="11"/>
  <c r="O180" i="11"/>
  <c r="N180" i="11"/>
  <c r="M180" i="11"/>
  <c r="K180" i="11"/>
  <c r="H180" i="11"/>
  <c r="P179" i="11"/>
  <c r="O179" i="11"/>
  <c r="N179" i="11"/>
  <c r="M179" i="11"/>
  <c r="K179" i="11"/>
  <c r="H179" i="11"/>
  <c r="P178" i="11"/>
  <c r="O178" i="11"/>
  <c r="N178" i="11"/>
  <c r="M178" i="11"/>
  <c r="K178" i="11"/>
  <c r="H178" i="11"/>
  <c r="A177" i="11"/>
  <c r="P176" i="11"/>
  <c r="O176" i="11"/>
  <c r="N176" i="11"/>
  <c r="M176" i="11"/>
  <c r="K176" i="11"/>
  <c r="H176" i="11"/>
  <c r="P175" i="11"/>
  <c r="O175" i="11"/>
  <c r="N175" i="11"/>
  <c r="M175" i="11"/>
  <c r="K175" i="11"/>
  <c r="H175" i="11"/>
  <c r="P174" i="11"/>
  <c r="O174" i="11"/>
  <c r="N174" i="11"/>
  <c r="M174" i="11"/>
  <c r="K174" i="11"/>
  <c r="H174" i="11"/>
  <c r="P173" i="11"/>
  <c r="O173" i="11"/>
  <c r="N173" i="11"/>
  <c r="M173" i="11"/>
  <c r="K173" i="11"/>
  <c r="H173" i="11"/>
  <c r="P172" i="11"/>
  <c r="O172" i="11"/>
  <c r="N172" i="11"/>
  <c r="M172" i="11"/>
  <c r="K172" i="11"/>
  <c r="H172" i="11"/>
  <c r="P171" i="11"/>
  <c r="O171" i="11"/>
  <c r="N171" i="11"/>
  <c r="M171" i="11"/>
  <c r="K171" i="11"/>
  <c r="H171" i="11"/>
  <c r="P170" i="11"/>
  <c r="O170" i="11"/>
  <c r="N170" i="11"/>
  <c r="M170" i="11"/>
  <c r="K170" i="11"/>
  <c r="H170" i="11"/>
  <c r="A169" i="11"/>
  <c r="O168" i="11"/>
  <c r="M168" i="11"/>
  <c r="A168" i="11"/>
  <c r="Q167" i="11"/>
  <c r="A167" i="11"/>
  <c r="P166" i="11"/>
  <c r="O166" i="11"/>
  <c r="N166" i="11"/>
  <c r="M166" i="11"/>
  <c r="K166" i="11"/>
  <c r="H166" i="11"/>
  <c r="P165" i="11"/>
  <c r="O165" i="11"/>
  <c r="N165" i="11"/>
  <c r="M165" i="11"/>
  <c r="K165" i="11"/>
  <c r="H165" i="11"/>
  <c r="P164" i="11"/>
  <c r="O164" i="11"/>
  <c r="N164" i="11"/>
  <c r="M164" i="11"/>
  <c r="K164" i="11"/>
  <c r="H164" i="11"/>
  <c r="P163" i="11"/>
  <c r="O163" i="11"/>
  <c r="N163" i="11"/>
  <c r="M163" i="11"/>
  <c r="K163" i="11"/>
  <c r="H163" i="11"/>
  <c r="A162" i="11"/>
  <c r="P161" i="11"/>
  <c r="O161" i="11"/>
  <c r="N161" i="11"/>
  <c r="M161" i="11"/>
  <c r="K161" i="11"/>
  <c r="H161" i="11"/>
  <c r="P160" i="11"/>
  <c r="O160" i="11"/>
  <c r="N160" i="11"/>
  <c r="M160" i="11"/>
  <c r="K160" i="11"/>
  <c r="H160" i="11"/>
  <c r="P159" i="11"/>
  <c r="O159" i="11"/>
  <c r="N159" i="11"/>
  <c r="M159" i="11"/>
  <c r="K159" i="11"/>
  <c r="H159" i="11"/>
  <c r="P158" i="11"/>
  <c r="O158" i="11"/>
  <c r="N158" i="11"/>
  <c r="M158" i="11"/>
  <c r="K158" i="11"/>
  <c r="H158" i="11"/>
  <c r="P157" i="11"/>
  <c r="O157" i="11"/>
  <c r="N157" i="11"/>
  <c r="M157" i="11"/>
  <c r="K157" i="11"/>
  <c r="H157" i="11"/>
  <c r="P156" i="11"/>
  <c r="O156" i="11"/>
  <c r="N156" i="11"/>
  <c r="M156" i="11"/>
  <c r="K156" i="11"/>
  <c r="H156" i="11"/>
  <c r="P155" i="11"/>
  <c r="O155" i="11"/>
  <c r="N155" i="11"/>
  <c r="M155" i="11"/>
  <c r="K155" i="11"/>
  <c r="H155" i="11"/>
  <c r="P154" i="11"/>
  <c r="O154" i="11"/>
  <c r="N154" i="11"/>
  <c r="M154" i="11"/>
  <c r="K154" i="11"/>
  <c r="H154" i="11"/>
  <c r="A153" i="11"/>
  <c r="P152" i="11"/>
  <c r="O152" i="11"/>
  <c r="N152" i="11"/>
  <c r="M152" i="11"/>
  <c r="K152" i="11"/>
  <c r="H152" i="11"/>
  <c r="P151" i="11"/>
  <c r="O151" i="11"/>
  <c r="N151" i="11"/>
  <c r="M151" i="11"/>
  <c r="K151" i="11"/>
  <c r="H151" i="11"/>
  <c r="P150" i="11"/>
  <c r="O150" i="11"/>
  <c r="N150" i="11"/>
  <c r="M150" i="11"/>
  <c r="K150" i="11"/>
  <c r="H150" i="11"/>
  <c r="P149" i="11"/>
  <c r="O149" i="11"/>
  <c r="N149" i="11"/>
  <c r="M149" i="11"/>
  <c r="K149" i="11"/>
  <c r="H149" i="11"/>
  <c r="P148" i="11"/>
  <c r="O148" i="11"/>
  <c r="N148" i="11"/>
  <c r="M148" i="11"/>
  <c r="K148" i="11"/>
  <c r="H148" i="11"/>
  <c r="A147" i="11"/>
  <c r="P146" i="11"/>
  <c r="O146" i="11"/>
  <c r="N146" i="11"/>
  <c r="M146" i="11"/>
  <c r="K146" i="11"/>
  <c r="H146" i="11"/>
  <c r="O145" i="11"/>
  <c r="M145" i="11"/>
  <c r="A145" i="11"/>
  <c r="Q144" i="11"/>
  <c r="A144" i="11"/>
  <c r="P143" i="11"/>
  <c r="O143" i="11"/>
  <c r="N143" i="11"/>
  <c r="M143" i="11"/>
  <c r="K143" i="11"/>
  <c r="H143" i="11"/>
  <c r="P142" i="11"/>
  <c r="O142" i="11"/>
  <c r="N142" i="11"/>
  <c r="M142" i="11"/>
  <c r="K142" i="11"/>
  <c r="H142" i="11"/>
  <c r="P141" i="11"/>
  <c r="O141" i="11"/>
  <c r="N141" i="11"/>
  <c r="M141" i="11"/>
  <c r="K141" i="11"/>
  <c r="H141" i="11"/>
  <c r="P140" i="11"/>
  <c r="O140" i="11"/>
  <c r="N140" i="11"/>
  <c r="M140" i="11"/>
  <c r="K140" i="11"/>
  <c r="H140" i="11"/>
  <c r="P139" i="11"/>
  <c r="O139" i="11"/>
  <c r="N139" i="11"/>
  <c r="M139" i="11"/>
  <c r="K139" i="11"/>
  <c r="H139" i="11"/>
  <c r="P138" i="11"/>
  <c r="O138" i="11"/>
  <c r="N138" i="11"/>
  <c r="M138" i="11"/>
  <c r="K138" i="11"/>
  <c r="H138" i="11"/>
  <c r="P137" i="11"/>
  <c r="O137" i="11"/>
  <c r="N137" i="11"/>
  <c r="M137" i="11"/>
  <c r="K137" i="11"/>
  <c r="H137" i="11"/>
  <c r="P136" i="11"/>
  <c r="O136" i="11"/>
  <c r="N136" i="11"/>
  <c r="M136" i="11"/>
  <c r="K136" i="11"/>
  <c r="H136" i="11"/>
  <c r="P135" i="11"/>
  <c r="O135" i="11"/>
  <c r="N135" i="11"/>
  <c r="M135" i="11"/>
  <c r="K135" i="11"/>
  <c r="H135" i="11"/>
  <c r="P134" i="11"/>
  <c r="O134" i="11"/>
  <c r="N134" i="11"/>
  <c r="M134" i="11"/>
  <c r="K134" i="11"/>
  <c r="H134" i="11"/>
  <c r="P133" i="11"/>
  <c r="O133" i="11"/>
  <c r="N133" i="11"/>
  <c r="M133" i="11"/>
  <c r="K133" i="11"/>
  <c r="H133" i="11"/>
  <c r="P132" i="11"/>
  <c r="O132" i="11"/>
  <c r="N132" i="11"/>
  <c r="M132" i="11"/>
  <c r="K132" i="11"/>
  <c r="H132" i="11"/>
  <c r="P131" i="11"/>
  <c r="O131" i="11"/>
  <c r="N131" i="11"/>
  <c r="M131" i="11"/>
  <c r="K131" i="11"/>
  <c r="H131" i="11"/>
  <c r="P130" i="11"/>
  <c r="O130" i="11"/>
  <c r="N130" i="11"/>
  <c r="M130" i="11"/>
  <c r="K130" i="11"/>
  <c r="H130" i="11"/>
  <c r="P129" i="11"/>
  <c r="O129" i="11"/>
  <c r="N129" i="11"/>
  <c r="M129" i="11"/>
  <c r="K129" i="11"/>
  <c r="H129" i="11"/>
  <c r="P128" i="11"/>
  <c r="O128" i="11"/>
  <c r="N128" i="11"/>
  <c r="M128" i="11"/>
  <c r="K128" i="11"/>
  <c r="H128" i="11"/>
  <c r="N127" i="11"/>
  <c r="M127" i="11"/>
  <c r="O127" i="11" s="1"/>
  <c r="P127" i="11" s="1"/>
  <c r="Q101" i="11" s="1"/>
  <c r="K127" i="11"/>
  <c r="P126" i="11"/>
  <c r="O126" i="11"/>
  <c r="N126" i="11"/>
  <c r="M126" i="11"/>
  <c r="K126" i="11"/>
  <c r="H126" i="11"/>
  <c r="P125" i="11"/>
  <c r="O125" i="11"/>
  <c r="N125" i="11"/>
  <c r="M125" i="11"/>
  <c r="K125" i="11"/>
  <c r="H125" i="11"/>
  <c r="P124" i="11"/>
  <c r="O124" i="11"/>
  <c r="N124" i="11"/>
  <c r="M124" i="11"/>
  <c r="K124" i="11"/>
  <c r="H124" i="11"/>
  <c r="P123" i="11"/>
  <c r="O123" i="11"/>
  <c r="N123" i="11"/>
  <c r="M123" i="11"/>
  <c r="K123" i="11"/>
  <c r="H123" i="11"/>
  <c r="P122" i="11"/>
  <c r="O122" i="11"/>
  <c r="N122" i="11"/>
  <c r="M122" i="11"/>
  <c r="K122" i="11"/>
  <c r="H122" i="11"/>
  <c r="A121" i="11"/>
  <c r="P120" i="11"/>
  <c r="O120" i="11"/>
  <c r="N120" i="11"/>
  <c r="M120" i="11"/>
  <c r="K120" i="11"/>
  <c r="H120" i="11"/>
  <c r="P119" i="11"/>
  <c r="O119" i="11"/>
  <c r="N119" i="11"/>
  <c r="M119" i="11"/>
  <c r="K119" i="11"/>
  <c r="H119" i="11"/>
  <c r="P118" i="11"/>
  <c r="O118" i="11"/>
  <c r="N118" i="11"/>
  <c r="M118" i="11"/>
  <c r="K118" i="11"/>
  <c r="H118" i="11"/>
  <c r="P117" i="11"/>
  <c r="O117" i="11"/>
  <c r="N117" i="11"/>
  <c r="M117" i="11"/>
  <c r="K117" i="11"/>
  <c r="H117" i="11"/>
  <c r="P116" i="11"/>
  <c r="O116" i="11"/>
  <c r="N116" i="11"/>
  <c r="M116" i="11"/>
  <c r="K116" i="11"/>
  <c r="H116" i="11"/>
  <c r="A115" i="11"/>
  <c r="P114" i="11"/>
  <c r="O114" i="11"/>
  <c r="N114" i="11"/>
  <c r="M114" i="11"/>
  <c r="K114" i="11"/>
  <c r="H114" i="11"/>
  <c r="P113" i="11"/>
  <c r="O113" i="11"/>
  <c r="N113" i="11"/>
  <c r="M113" i="11"/>
  <c r="K113" i="11"/>
  <c r="H113" i="11"/>
  <c r="P112" i="11"/>
  <c r="O112" i="11"/>
  <c r="N112" i="11"/>
  <c r="M112" i="11"/>
  <c r="K112" i="11"/>
  <c r="H112" i="11"/>
  <c r="P111" i="11"/>
  <c r="O111" i="11"/>
  <c r="N111" i="11"/>
  <c r="M111" i="11"/>
  <c r="K111" i="11"/>
  <c r="H111" i="11"/>
  <c r="P110" i="11"/>
  <c r="O110" i="11"/>
  <c r="N110" i="11"/>
  <c r="M110" i="11"/>
  <c r="K110" i="11"/>
  <c r="H110" i="11"/>
  <c r="P109" i="11"/>
  <c r="O109" i="11"/>
  <c r="N109" i="11"/>
  <c r="M109" i="11"/>
  <c r="K109" i="11"/>
  <c r="H109" i="11"/>
  <c r="P108" i="11"/>
  <c r="O108" i="11"/>
  <c r="N108" i="11"/>
  <c r="M108" i="11"/>
  <c r="K108" i="11"/>
  <c r="H108" i="11"/>
  <c r="P107" i="11"/>
  <c r="O107" i="11"/>
  <c r="N107" i="11"/>
  <c r="M107" i="11"/>
  <c r="K107" i="11"/>
  <c r="H107" i="11"/>
  <c r="P106" i="11"/>
  <c r="O106" i="11"/>
  <c r="N106" i="11"/>
  <c r="M106" i="11"/>
  <c r="K106" i="11"/>
  <c r="H106" i="11"/>
  <c r="P105" i="11"/>
  <c r="O105" i="11"/>
  <c r="N105" i="11"/>
  <c r="M105" i="11"/>
  <c r="K105" i="11"/>
  <c r="H105" i="11"/>
  <c r="P104" i="11"/>
  <c r="O104" i="11"/>
  <c r="N104" i="11"/>
  <c r="M104" i="11"/>
  <c r="K104" i="11"/>
  <c r="H104" i="11"/>
  <c r="P103" i="11"/>
  <c r="O103" i="11"/>
  <c r="N103" i="11"/>
  <c r="M103" i="11"/>
  <c r="K103" i="11"/>
  <c r="H103" i="11"/>
  <c r="O102" i="11"/>
  <c r="M102" i="11"/>
  <c r="A102" i="11"/>
  <c r="A101" i="11"/>
  <c r="P100" i="11"/>
  <c r="O100" i="11"/>
  <c r="N100" i="11"/>
  <c r="M100" i="11"/>
  <c r="K100" i="11"/>
  <c r="H100" i="11"/>
  <c r="A99" i="11"/>
  <c r="P98" i="11"/>
  <c r="O98" i="11"/>
  <c r="N98" i="11"/>
  <c r="M98" i="11"/>
  <c r="K98" i="11"/>
  <c r="H98" i="11"/>
  <c r="A97" i="11"/>
  <c r="O96" i="11"/>
  <c r="N96" i="11"/>
  <c r="M96" i="11"/>
  <c r="K96" i="11"/>
  <c r="P96" i="11" s="1"/>
  <c r="H96" i="11"/>
  <c r="P95" i="11"/>
  <c r="O95" i="11"/>
  <c r="N95" i="11"/>
  <c r="M95" i="11"/>
  <c r="K95" i="11"/>
  <c r="H95" i="11"/>
  <c r="A94" i="11"/>
  <c r="P93" i="11"/>
  <c r="O93" i="11"/>
  <c r="N93" i="11"/>
  <c r="M93" i="11"/>
  <c r="K93" i="11"/>
  <c r="H93" i="11"/>
  <c r="A92" i="11"/>
  <c r="P91" i="11"/>
  <c r="O91" i="11"/>
  <c r="N91" i="11"/>
  <c r="M91" i="11"/>
  <c r="K91" i="11"/>
  <c r="H91" i="11"/>
  <c r="A90" i="11"/>
  <c r="A89" i="11"/>
  <c r="P88" i="11"/>
  <c r="O88" i="11"/>
  <c r="N88" i="11"/>
  <c r="M88" i="11"/>
  <c r="K88" i="11"/>
  <c r="H88" i="11"/>
  <c r="A87" i="11"/>
  <c r="A86" i="11"/>
  <c r="P85" i="11"/>
  <c r="O85" i="11"/>
  <c r="N85" i="11"/>
  <c r="M85" i="11"/>
  <c r="K85" i="11"/>
  <c r="H85" i="11"/>
  <c r="P84" i="11"/>
  <c r="O84" i="11"/>
  <c r="N84" i="11"/>
  <c r="M84" i="11"/>
  <c r="K84" i="11"/>
  <c r="H84" i="11"/>
  <c r="A83" i="11"/>
  <c r="P82" i="11"/>
  <c r="O82" i="11"/>
  <c r="N82" i="11"/>
  <c r="M82" i="11"/>
  <c r="K82" i="11"/>
  <c r="H82" i="11"/>
  <c r="P81" i="11"/>
  <c r="O81" i="11"/>
  <c r="N81" i="11"/>
  <c r="M81" i="11"/>
  <c r="K81" i="11"/>
  <c r="H81" i="11"/>
  <c r="P80" i="11"/>
  <c r="O80" i="11"/>
  <c r="N80" i="11"/>
  <c r="M80" i="11"/>
  <c r="K80" i="11"/>
  <c r="H80" i="11"/>
  <c r="A79" i="11"/>
  <c r="P78" i="11"/>
  <c r="O78" i="11"/>
  <c r="N78" i="11"/>
  <c r="M78" i="11"/>
  <c r="K78" i="11"/>
  <c r="H78" i="11"/>
  <c r="A77" i="11"/>
  <c r="P76" i="11"/>
  <c r="O76" i="11"/>
  <c r="N76" i="11"/>
  <c r="M76" i="11"/>
  <c r="K76" i="11"/>
  <c r="H76" i="11"/>
  <c r="P75" i="11"/>
  <c r="O75" i="11"/>
  <c r="N75" i="11"/>
  <c r="M75" i="11"/>
  <c r="K75" i="11"/>
  <c r="H75" i="11"/>
  <c r="P74" i="11"/>
  <c r="O74" i="11"/>
  <c r="N74" i="11"/>
  <c r="M74" i="11"/>
  <c r="K74" i="11"/>
  <c r="H74" i="11"/>
  <c r="P73" i="11"/>
  <c r="O73" i="11"/>
  <c r="N73" i="11"/>
  <c r="M73" i="11"/>
  <c r="K73" i="11"/>
  <c r="H73" i="11"/>
  <c r="P72" i="11"/>
  <c r="O72" i="11"/>
  <c r="N72" i="11"/>
  <c r="M72" i="11"/>
  <c r="K72" i="11"/>
  <c r="H72" i="11"/>
  <c r="A71" i="11"/>
  <c r="P70" i="11"/>
  <c r="O70" i="11"/>
  <c r="N70" i="11"/>
  <c r="M70" i="11"/>
  <c r="K70" i="11"/>
  <c r="H70" i="11"/>
  <c r="P69" i="11"/>
  <c r="O69" i="11"/>
  <c r="N69" i="11"/>
  <c r="M69" i="11"/>
  <c r="K69" i="11"/>
  <c r="H69" i="11"/>
  <c r="O68" i="11"/>
  <c r="A68" i="11"/>
  <c r="A67" i="11"/>
  <c r="P66" i="11"/>
  <c r="O66" i="11"/>
  <c r="N66" i="11"/>
  <c r="M66" i="11"/>
  <c r="K66" i="11"/>
  <c r="H66" i="11"/>
  <c r="P65" i="11"/>
  <c r="O65" i="11"/>
  <c r="N65" i="11"/>
  <c r="M65" i="11"/>
  <c r="K65" i="11"/>
  <c r="H65" i="11"/>
  <c r="A64" i="11"/>
  <c r="P63" i="11"/>
  <c r="O63" i="11"/>
  <c r="N63" i="11"/>
  <c r="M63" i="11"/>
  <c r="K63" i="11"/>
  <c r="H63" i="11"/>
  <c r="P62" i="11"/>
  <c r="O62" i="11"/>
  <c r="N62" i="11"/>
  <c r="M62" i="11"/>
  <c r="K62" i="11"/>
  <c r="H62" i="11"/>
  <c r="O61" i="11"/>
  <c r="M61" i="11"/>
  <c r="A61" i="11"/>
  <c r="Q60" i="11"/>
  <c r="A60" i="11"/>
  <c r="P59" i="11"/>
  <c r="O59" i="11"/>
  <c r="N59" i="11"/>
  <c r="M59" i="11"/>
  <c r="K59" i="11"/>
  <c r="H59" i="11"/>
  <c r="N58" i="11"/>
  <c r="H58" i="11"/>
  <c r="M58" i="11" s="1"/>
  <c r="P57" i="11"/>
  <c r="O57" i="11"/>
  <c r="N57" i="11"/>
  <c r="M57" i="11"/>
  <c r="K57" i="11"/>
  <c r="H57" i="11"/>
  <c r="A56" i="11"/>
  <c r="P55" i="11"/>
  <c r="O55" i="11"/>
  <c r="N55" i="11"/>
  <c r="M55" i="11"/>
  <c r="K55" i="11"/>
  <c r="H55" i="11"/>
  <c r="A54" i="11"/>
  <c r="N53" i="11"/>
  <c r="H53" i="11"/>
  <c r="K53" i="11" s="1"/>
  <c r="P52" i="11"/>
  <c r="O52" i="11"/>
  <c r="N52" i="11"/>
  <c r="M52" i="11"/>
  <c r="K52" i="11"/>
  <c r="H52" i="11"/>
  <c r="A51" i="11"/>
  <c r="P50" i="11"/>
  <c r="O50" i="11"/>
  <c r="N50" i="11"/>
  <c r="M50" i="11"/>
  <c r="K50" i="11"/>
  <c r="H50" i="11"/>
  <c r="P49" i="11"/>
  <c r="O49" i="11"/>
  <c r="N49" i="11"/>
  <c r="M49" i="11"/>
  <c r="K49" i="11"/>
  <c r="H49" i="11"/>
  <c r="P48" i="11"/>
  <c r="O48" i="11"/>
  <c r="N48" i="11"/>
  <c r="M48" i="11"/>
  <c r="K48" i="11"/>
  <c r="H48" i="11"/>
  <c r="A47" i="11"/>
  <c r="P46" i="11"/>
  <c r="O46" i="11"/>
  <c r="N46" i="11"/>
  <c r="M46" i="11"/>
  <c r="K46" i="11"/>
  <c r="H46" i="11"/>
  <c r="A45" i="11"/>
  <c r="P44" i="11"/>
  <c r="O44" i="11"/>
  <c r="N44" i="11"/>
  <c r="M44" i="11"/>
  <c r="K44" i="11"/>
  <c r="H44" i="11"/>
  <c r="N43" i="11"/>
  <c r="H43" i="11"/>
  <c r="M43" i="11" s="1"/>
  <c r="O43" i="11" s="1"/>
  <c r="A43" i="11"/>
  <c r="P42" i="11"/>
  <c r="O42" i="11"/>
  <c r="N42" i="11"/>
  <c r="M42" i="11"/>
  <c r="K42" i="11"/>
  <c r="H42" i="11"/>
  <c r="A42" i="11"/>
  <c r="O41" i="11"/>
  <c r="M41" i="11"/>
  <c r="A41" i="11"/>
  <c r="A40" i="11"/>
  <c r="P39" i="11"/>
  <c r="O39" i="11"/>
  <c r="N39" i="11"/>
  <c r="M39" i="11"/>
  <c r="K39" i="11"/>
  <c r="H39" i="11"/>
  <c r="A39" i="11"/>
  <c r="A38" i="11"/>
  <c r="P37" i="11"/>
  <c r="O37" i="11"/>
  <c r="N37" i="11"/>
  <c r="M37" i="11"/>
  <c r="K37" i="11"/>
  <c r="H37" i="11"/>
  <c r="A37" i="11"/>
  <c r="P36" i="11"/>
  <c r="O36" i="11"/>
  <c r="N36" i="11"/>
  <c r="M36" i="11"/>
  <c r="K36" i="11"/>
  <c r="H36" i="11"/>
  <c r="A36" i="11"/>
  <c r="P35" i="11"/>
  <c r="O35" i="11"/>
  <c r="N35" i="11"/>
  <c r="M35" i="11"/>
  <c r="K35" i="11"/>
  <c r="H35" i="11"/>
  <c r="A35" i="11"/>
  <c r="P34" i="11"/>
  <c r="O34" i="11"/>
  <c r="N34" i="11"/>
  <c r="M34" i="11"/>
  <c r="K34" i="11"/>
  <c r="H34" i="11"/>
  <c r="A34" i="11"/>
  <c r="P33" i="11"/>
  <c r="O33" i="11"/>
  <c r="N33" i="11"/>
  <c r="M33" i="11"/>
  <c r="K33" i="11"/>
  <c r="H33" i="11"/>
  <c r="A33" i="11"/>
  <c r="P32" i="11"/>
  <c r="O32" i="11"/>
  <c r="N32" i="11"/>
  <c r="M32" i="11"/>
  <c r="K32" i="11"/>
  <c r="H32" i="11"/>
  <c r="A32" i="11"/>
  <c r="P31" i="11"/>
  <c r="O31" i="11"/>
  <c r="N31" i="11"/>
  <c r="M31" i="11"/>
  <c r="K31" i="11"/>
  <c r="H31" i="11"/>
  <c r="A31" i="11"/>
  <c r="P30" i="11"/>
  <c r="O30" i="11"/>
  <c r="N30" i="11"/>
  <c r="M30" i="11"/>
  <c r="K30" i="11"/>
  <c r="H30" i="11"/>
  <c r="A30" i="11"/>
  <c r="P29" i="11"/>
  <c r="O29" i="11"/>
  <c r="N29" i="11"/>
  <c r="M29" i="11"/>
  <c r="K29" i="11"/>
  <c r="H29" i="11"/>
  <c r="A29" i="11"/>
  <c r="P28" i="11"/>
  <c r="O28" i="11"/>
  <c r="N28" i="11"/>
  <c r="M28" i="11"/>
  <c r="K28" i="11"/>
  <c r="H28" i="11"/>
  <c r="A28" i="11"/>
  <c r="A27" i="11"/>
  <c r="Q26" i="11"/>
  <c r="A26" i="11"/>
  <c r="A25" i="11"/>
  <c r="O24" i="11"/>
  <c r="M24" i="11"/>
  <c r="L24" i="11"/>
  <c r="K24" i="11"/>
  <c r="H24" i="11"/>
  <c r="A24" i="11"/>
  <c r="O23" i="11"/>
  <c r="M23" i="11"/>
  <c r="L23" i="11"/>
  <c r="K23" i="11"/>
  <c r="H23" i="11"/>
  <c r="A23" i="11"/>
  <c r="O22" i="11"/>
  <c r="M22" i="11"/>
  <c r="L22" i="11"/>
  <c r="K22" i="11"/>
  <c r="H22" i="11"/>
  <c r="A22" i="11"/>
  <c r="O21" i="11"/>
  <c r="M21" i="11"/>
  <c r="L21" i="11"/>
  <c r="K21" i="11"/>
  <c r="H21" i="11"/>
  <c r="A21" i="11"/>
  <c r="O20" i="11"/>
  <c r="M20" i="11"/>
  <c r="L20" i="11"/>
  <c r="K20" i="11"/>
  <c r="H20" i="11"/>
  <c r="A20" i="11"/>
  <c r="O19" i="11"/>
  <c r="M19" i="11"/>
  <c r="L19" i="11"/>
  <c r="K19" i="11"/>
  <c r="H19" i="11"/>
  <c r="A19" i="11"/>
  <c r="O18" i="11"/>
  <c r="M18" i="11"/>
  <c r="L18" i="11"/>
  <c r="K18" i="11"/>
  <c r="H18" i="11"/>
  <c r="A18" i="11"/>
  <c r="O17" i="11"/>
  <c r="M17" i="11"/>
  <c r="L17" i="11"/>
  <c r="K17" i="11"/>
  <c r="H17" i="11"/>
  <c r="A17" i="11"/>
  <c r="O16" i="11"/>
  <c r="M16" i="11"/>
  <c r="L16" i="11"/>
  <c r="K16" i="11"/>
  <c r="H16" i="11"/>
  <c r="A16" i="11"/>
  <c r="O15" i="11"/>
  <c r="M15" i="11"/>
  <c r="L15" i="11"/>
  <c r="K15" i="11"/>
  <c r="H15" i="11"/>
  <c r="A15" i="11"/>
  <c r="O14" i="11"/>
  <c r="M14" i="11"/>
  <c r="L14" i="11"/>
  <c r="A14" i="11"/>
  <c r="O13" i="11"/>
  <c r="M13" i="11"/>
  <c r="L13" i="11"/>
  <c r="K13" i="11"/>
  <c r="H13" i="11"/>
  <c r="A13" i="11"/>
  <c r="O12" i="11"/>
  <c r="M12" i="11"/>
  <c r="L12" i="11"/>
  <c r="K12" i="11"/>
  <c r="H12" i="11"/>
  <c r="A12" i="11"/>
  <c r="O11" i="11"/>
  <c r="M11" i="11"/>
  <c r="L11" i="11"/>
  <c r="A11" i="11"/>
  <c r="Q9" i="11"/>
  <c r="A44" i="11" l="1"/>
  <c r="A48" i="11" s="1"/>
  <c r="A46" i="11"/>
  <c r="K43" i="11"/>
  <c r="P43" i="11" s="1"/>
  <c r="M53" i="11"/>
  <c r="O53" i="11" s="1"/>
  <c r="P53" i="11" s="1"/>
  <c r="M471" i="11"/>
  <c r="M473" i="11" s="1"/>
  <c r="M474" i="11" s="1"/>
  <c r="O58" i="11"/>
  <c r="K58" i="11"/>
  <c r="Q67" i="11"/>
  <c r="A50" i="11" l="1"/>
  <c r="A49" i="11"/>
  <c r="A52" i="11" s="1"/>
  <c r="P58" i="11"/>
  <c r="A53" i="11" l="1"/>
  <c r="A55" i="11" s="1"/>
  <c r="Q40" i="11"/>
  <c r="P466" i="11"/>
  <c r="A57" i="11" l="1"/>
  <c r="A58" i="11" s="1"/>
  <c r="P469" i="11"/>
  <c r="P468" i="11"/>
  <c r="P467" i="11"/>
  <c r="P470" i="11"/>
  <c r="Q466" i="11"/>
  <c r="A59" i="11" l="1"/>
  <c r="A62" i="11" s="1"/>
  <c r="Q468" i="11"/>
  <c r="Q469" i="11"/>
  <c r="Q467" i="11"/>
  <c r="A63" i="11" l="1"/>
  <c r="A65" i="11" s="1"/>
  <c r="Q470" i="11"/>
  <c r="A66" i="11" l="1"/>
  <c r="A69" i="11" l="1"/>
  <c r="A70" i="11" l="1"/>
  <c r="A72" i="11" s="1"/>
  <c r="A73" i="11" l="1"/>
  <c r="A74" i="11" l="1"/>
  <c r="A75" i="11" l="1"/>
  <c r="A76" i="11" s="1"/>
  <c r="A78" i="11" s="1"/>
  <c r="A80" i="11" l="1"/>
  <c r="A81" i="11" s="1"/>
  <c r="A82" i="11" l="1"/>
  <c r="A84" i="11" s="1"/>
  <c r="A85" i="11" s="1"/>
  <c r="A88" i="11" s="1"/>
  <c r="A91" i="11" s="1"/>
  <c r="A93" i="11" s="1"/>
  <c r="A95" i="11" s="1"/>
  <c r="A96" i="11" s="1"/>
  <c r="A98" i="11" s="1"/>
  <c r="A100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6" i="11" s="1"/>
  <c r="A117" i="11" s="1"/>
  <c r="A118" i="11" s="1"/>
  <c r="A119" i="11" l="1"/>
  <c r="A120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6" i="11" s="1"/>
  <c r="A148" i="11" s="1"/>
  <c r="A149" i="11" s="1"/>
  <c r="A150" i="11" s="1"/>
  <c r="A151" i="11" s="1"/>
  <c r="A152" i="11" s="1"/>
  <c r="A154" i="11" s="1"/>
  <c r="A155" i="11" s="1"/>
  <c r="A156" i="11" s="1"/>
  <c r="A157" i="11" s="1"/>
  <c r="A158" i="11" s="1"/>
  <c r="A159" i="11" s="1"/>
  <c r="A160" i="11" s="1"/>
  <c r="A161" i="11" s="1"/>
  <c r="A163" i="11" s="1"/>
  <c r="A164" i="11" s="1"/>
  <c r="A165" i="11" s="1"/>
  <c r="A166" i="11" s="1"/>
  <c r="A170" i="11" s="1"/>
  <c r="A171" i="11" s="1"/>
  <c r="A172" i="11" s="1"/>
  <c r="A173" i="11" s="1"/>
  <c r="A174" i="11" s="1"/>
  <c r="A175" i="11" s="1"/>
  <c r="A176" i="11" s="1"/>
  <c r="A178" i="11" s="1"/>
  <c r="A179" i="11" s="1"/>
  <c r="A180" i="11" s="1"/>
  <c r="A181" i="11" s="1"/>
  <c r="A182" i="11" s="1"/>
  <c r="A183" i="11" s="1"/>
  <c r="A184" i="11" s="1"/>
  <c r="A186" i="11" s="1"/>
  <c r="A187" i="11" s="1"/>
  <c r="A188" i="11" s="1"/>
  <c r="A189" i="11" s="1"/>
  <c r="A190" i="11" s="1"/>
  <c r="A191" i="11" s="1"/>
  <c r="A192" i="11" s="1"/>
  <c r="A194" i="11" s="1"/>
  <c r="A195" i="11" s="1"/>
  <c r="A196" i="11" s="1"/>
  <c r="A197" i="11" s="1"/>
  <c r="A198" i="11" s="1"/>
  <c r="A199" i="11" s="1"/>
  <c r="A201" i="11" s="1"/>
  <c r="A202" i="11" s="1"/>
  <c r="A203" i="11" s="1"/>
  <c r="A204" i="11" s="1"/>
  <c r="A205" i="11" s="1"/>
  <c r="A207" i="11" s="1"/>
  <c r="A208" i="11" s="1"/>
  <c r="A209" i="11" s="1"/>
  <c r="A210" i="11" s="1"/>
  <c r="A211" i="11" s="1"/>
  <c r="A213" i="11" s="1"/>
  <c r="A214" i="11" s="1"/>
  <c r="A215" i="11" s="1"/>
  <c r="A216" i="11" s="1"/>
  <c r="A217" i="11" s="1"/>
  <c r="A218" i="11" s="1"/>
  <c r="A220" i="11" s="1"/>
  <c r="A221" i="11" s="1"/>
  <c r="A222" i="11" s="1"/>
  <c r="A223" i="11" s="1"/>
  <c r="A224" i="11" s="1"/>
  <c r="A225" i="11" s="1"/>
  <c r="A226" i="11" s="1"/>
  <c r="A228" i="11" s="1"/>
  <c r="A229" i="11" s="1"/>
  <c r="A230" i="11" s="1"/>
  <c r="A231" i="11" s="1"/>
  <c r="A232" i="11" s="1"/>
  <c r="A233" i="11" s="1"/>
  <c r="A235" i="11" s="1"/>
  <c r="A236" i="11" s="1"/>
  <c r="A237" i="11" s="1"/>
  <c r="A238" i="11" s="1"/>
  <c r="A239" i="11" s="1"/>
  <c r="A240" i="11" s="1"/>
  <c r="A241" i="11" s="1"/>
  <c r="A243" i="11" s="1"/>
  <c r="A244" i="11" s="1"/>
  <c r="A245" i="11" s="1"/>
  <c r="A246" i="11" s="1"/>
  <c r="A247" i="11" s="1"/>
  <c r="A249" i="11" s="1"/>
  <c r="A250" i="11" s="1"/>
  <c r="A251" i="11" s="1"/>
  <c r="A252" i="11" s="1"/>
  <c r="A253" i="11" s="1"/>
  <c r="A255" i="11" s="1"/>
  <c r="A256" i="11" s="1"/>
  <c r="A257" i="11" s="1"/>
  <c r="A258" i="11" s="1"/>
  <c r="A259" i="11" s="1"/>
  <c r="A260" i="11" s="1"/>
  <c r="A262" i="11" s="1"/>
  <c r="A263" i="11" s="1"/>
  <c r="A264" i="11" s="1"/>
  <c r="A265" i="11" s="1"/>
  <c r="A266" i="11" s="1"/>
  <c r="A268" i="11" s="1"/>
  <c r="A270" i="11" s="1"/>
  <c r="A271" i="11" s="1"/>
  <c r="A272" i="11" s="1"/>
  <c r="A273" i="11" s="1"/>
  <c r="A274" i="11" s="1"/>
  <c r="A275" i="11" s="1"/>
  <c r="A277" i="11" s="1"/>
  <c r="A278" i="11" s="1"/>
  <c r="A279" i="11" s="1"/>
  <c r="A281" i="11" s="1"/>
  <c r="A282" i="11" s="1"/>
  <c r="A283" i="11" s="1"/>
  <c r="A285" i="11" s="1"/>
  <c r="A287" i="11" s="1"/>
  <c r="A289" i="11" s="1"/>
  <c r="A291" i="11" s="1"/>
  <c r="A293" i="11" s="1"/>
  <c r="A294" i="11" s="1"/>
  <c r="A297" i="11" s="1"/>
  <c r="A298" i="11" s="1"/>
  <c r="A299" i="11" s="1"/>
  <c r="A301" i="11" s="1"/>
  <c r="A302" i="11" s="1"/>
  <c r="A303" i="11" s="1"/>
  <c r="A305" i="11" s="1"/>
  <c r="A307" i="11" s="1"/>
  <c r="A309" i="11" s="1"/>
  <c r="A311" i="11" s="1"/>
  <c r="A313" i="11" s="1"/>
  <c r="A315" i="11" s="1"/>
  <c r="A317" i="11" s="1"/>
  <c r="A318" i="11" s="1"/>
  <c r="A321" i="11" s="1"/>
  <c r="A323" i="11" s="1"/>
  <c r="A324" i="11" s="1"/>
  <c r="A325" i="11" s="1"/>
  <c r="A327" i="11" s="1"/>
  <c r="A328" i="11" s="1"/>
  <c r="A329" i="11" s="1"/>
  <c r="A330" i="11" s="1"/>
  <c r="A331" i="11" s="1"/>
  <c r="A332" i="11" s="1"/>
  <c r="A333" i="11" s="1"/>
  <c r="A334" i="11" s="1"/>
  <c r="A335" i="11" s="1"/>
  <c r="A336" i="11" s="1"/>
  <c r="A338" i="11" s="1"/>
  <c r="A339" i="11" s="1"/>
  <c r="A340" i="11" s="1"/>
  <c r="A341" i="11" s="1"/>
  <c r="A342" i="11" s="1"/>
  <c r="A343" i="11" s="1"/>
  <c r="A344" i="11" s="1"/>
  <c r="A347" i="11" s="1"/>
  <c r="A348" i="11" s="1"/>
  <c r="A351" i="11" s="1"/>
  <c r="A353" i="11" s="1"/>
  <c r="A354" i="11" s="1"/>
  <c r="A357" i="11" s="1"/>
  <c r="A358" i="11" s="1"/>
  <c r="A359" i="11" s="1"/>
  <c r="A360" i="11" s="1"/>
  <c r="A361" i="11" s="1"/>
  <c r="A362" i="11" s="1"/>
  <c r="A363" i="11" s="1"/>
  <c r="A365" i="11" s="1"/>
  <c r="A366" i="11" s="1"/>
  <c r="A367" i="11" s="1"/>
  <c r="A368" i="11" s="1"/>
  <c r="A369" i="11" s="1"/>
  <c r="A370" i="11" s="1"/>
  <c r="A371" i="11" s="1"/>
  <c r="A372" i="11" s="1"/>
  <c r="A373" i="11" s="1"/>
  <c r="A374" i="11" s="1"/>
  <c r="A375" i="11" s="1"/>
  <c r="A376" i="11" s="1"/>
  <c r="A377" i="11" s="1"/>
  <c r="A379" i="11" s="1"/>
  <c r="A380" i="11" s="1"/>
  <c r="A381" i="11" s="1"/>
  <c r="A382" i="11" s="1"/>
  <c r="A383" i="11" s="1"/>
  <c r="A384" i="11" s="1"/>
  <c r="A385" i="11" s="1"/>
  <c r="A386" i="11" s="1"/>
  <c r="A387" i="11" s="1"/>
  <c r="A388" i="11" s="1"/>
  <c r="A389" i="11" s="1"/>
  <c r="A390" i="11" s="1"/>
  <c r="A392" i="11" s="1"/>
  <c r="A393" i="11" s="1"/>
  <c r="A394" i="11" s="1"/>
  <c r="A395" i="11" s="1"/>
  <c r="A396" i="11" s="1"/>
  <c r="A397" i="11" s="1"/>
  <c r="A398" i="11" s="1"/>
  <c r="A400" i="11" s="1"/>
  <c r="A403" i="11" s="1"/>
  <c r="A404" i="11" s="1"/>
  <c r="A405" i="11" s="1"/>
  <c r="A406" i="11" s="1"/>
  <c r="A407" i="11" s="1"/>
  <c r="A408" i="11" s="1"/>
  <c r="A409" i="11" s="1"/>
  <c r="A410" i="11" s="1"/>
  <c r="A411" i="11" s="1"/>
  <c r="A412" i="11" s="1"/>
  <c r="A413" i="11" s="1"/>
  <c r="A414" i="11" s="1"/>
  <c r="A415" i="11" s="1"/>
  <c r="A416" i="11" s="1"/>
  <c r="A417" i="11" s="1"/>
  <c r="A418" i="11" s="1"/>
  <c r="A420" i="11" s="1"/>
  <c r="A421" i="11" s="1"/>
  <c r="A422" i="11" s="1"/>
  <c r="A423" i="11" s="1"/>
  <c r="A424" i="11" s="1"/>
  <c r="A425" i="11" s="1"/>
  <c r="A426" i="11" s="1"/>
  <c r="A428" i="11" s="1"/>
  <c r="A429" i="11" s="1"/>
  <c r="A431" i="11" s="1"/>
  <c r="A432" i="11" s="1"/>
  <c r="A434" i="11" s="1"/>
  <c r="A435" i="11" s="1"/>
  <c r="A436" i="11" s="1"/>
  <c r="A437" i="11" s="1"/>
  <c r="A439" i="11" s="1"/>
  <c r="A442" i="11" s="1"/>
  <c r="A443" i="11" s="1"/>
  <c r="A444" i="11" s="1"/>
  <c r="A445" i="11" s="1"/>
  <c r="A447" i="11" s="1"/>
  <c r="A448" i="11" s="1"/>
  <c r="A450" i="11" s="1"/>
  <c r="A451" i="11" s="1"/>
  <c r="A453" i="11" s="1"/>
  <c r="A454" i="11" s="1"/>
  <c r="A455" i="11" s="1"/>
  <c r="A456" i="11" s="1"/>
  <c r="A457" i="11" s="1"/>
  <c r="A458" i="11" s="1"/>
  <c r="A459" i="11" s="1"/>
  <c r="A460" i="11" s="1"/>
  <c r="A462" i="11" s="1"/>
  <c r="A465" i="11" s="1"/>
</calcChain>
</file>

<file path=xl/sharedStrings.xml><?xml version="1.0" encoding="utf-8"?>
<sst xmlns="http://schemas.openxmlformats.org/spreadsheetml/2006/main" count="862" uniqueCount="424">
  <si>
    <t>DESCRIPTION</t>
  </si>
  <si>
    <t>SUB TOTAL</t>
  </si>
  <si>
    <t>INSURANCE</t>
  </si>
  <si>
    <t>OVERHEAD &amp; PROFIT</t>
  </si>
  <si>
    <t>Estimate of Materials and Cost of Construction</t>
  </si>
  <si>
    <t>Project:</t>
  </si>
  <si>
    <t>Project Location:</t>
  </si>
  <si>
    <t>ITEM #</t>
  </si>
  <si>
    <t>REF. SHEET</t>
  </si>
  <si>
    <t>DETAIL</t>
  </si>
  <si>
    <t>CSI SECT</t>
  </si>
  <si>
    <t>QTY.</t>
  </si>
  <si>
    <t>WASTAGE</t>
  </si>
  <si>
    <t>QTY WITH
WASTAGE</t>
  </si>
  <si>
    <t>UNIT</t>
  </si>
  <si>
    <t>UNIT MATERIAL COST</t>
  </si>
  <si>
    <t>TOTAL MATERIAL COST</t>
  </si>
  <si>
    <t>UNIT LABOR HOUR</t>
  </si>
  <si>
    <t>TOTAL MANHOURS</t>
  </si>
  <si>
    <t>LABOR $/HR</t>
  </si>
  <si>
    <t>TOTAL LABOR COST</t>
  </si>
  <si>
    <t>LABOR + MAT TOTAL COST</t>
  </si>
  <si>
    <t>TRADE COST</t>
  </si>
  <si>
    <t>DIV-01</t>
  </si>
  <si>
    <t>GENERAL</t>
  </si>
  <si>
    <t xml:space="preserve"> </t>
  </si>
  <si>
    <t>INDIRECT PROJECT COSTS</t>
  </si>
  <si>
    <t>General Liability Insurance</t>
  </si>
  <si>
    <t>LS</t>
  </si>
  <si>
    <t>General Conditions (Backoffice Overhead)</t>
  </si>
  <si>
    <t>DIRECT PROJECT COSTS</t>
  </si>
  <si>
    <t>Bonding Fee (If required)</t>
  </si>
  <si>
    <t>Permits</t>
  </si>
  <si>
    <t>Equipment Rental</t>
  </si>
  <si>
    <t>Travel, Tools, Gas</t>
  </si>
  <si>
    <t>Mobilization</t>
  </si>
  <si>
    <t>Temp. Facilities</t>
  </si>
  <si>
    <t>Temp. Signage and Protection</t>
  </si>
  <si>
    <t>Temp. Fencing</t>
  </si>
  <si>
    <t>Field Superintendent/Foreman (Full Time)</t>
  </si>
  <si>
    <t>Final Cleaning</t>
  </si>
  <si>
    <t>DIV-02</t>
  </si>
  <si>
    <t>SELECTIVE REMOVALS AND DEMOLITIONS</t>
  </si>
  <si>
    <t>Demolition</t>
  </si>
  <si>
    <t>6" Sawcut For Concrete Slab Removal</t>
  </si>
  <si>
    <t>LF</t>
  </si>
  <si>
    <t xml:space="preserve">Sawcut Existing Sanitary Lines &amp; Remove in Place </t>
  </si>
  <si>
    <t xml:space="preserve">Sawcut For Remove Underslab Piping </t>
  </si>
  <si>
    <t xml:space="preserve">Remove Existing Slab &amp; Sub-Base </t>
  </si>
  <si>
    <t>SF</t>
  </si>
  <si>
    <t>Remove Top (2) Courses Of CMU Perimeter Block</t>
  </si>
  <si>
    <t>Remove Top (1) Courses Of CMU Perimeter Block</t>
  </si>
  <si>
    <t xml:space="preserve">Remove Exterior 2x Frame Wall </t>
  </si>
  <si>
    <t xml:space="preserve">Remove Underslab Plumbing &amp; Dig To Expose Sanitary Lateral To Accommodate New Work </t>
  </si>
  <si>
    <t xml:space="preserve">Remove Underslab Plumbing Piping </t>
  </si>
  <si>
    <t xml:space="preserve">Remove Slab </t>
  </si>
  <si>
    <t>Sitework Demolition</t>
  </si>
  <si>
    <t>Remove Existing Concrete Sidewalk</t>
  </si>
  <si>
    <t>DIV-03</t>
  </si>
  <si>
    <t>CONCRETE</t>
  </si>
  <si>
    <t>Thickened Slab</t>
  </si>
  <si>
    <t/>
  </si>
  <si>
    <t xml:space="preserve">6" Concrete Thickened Slab Reinf. (467 SF) </t>
  </si>
  <si>
    <t>CY</t>
  </si>
  <si>
    <t xml:space="preserve">6x6- W2.0xW2.0 WWF. </t>
  </si>
  <si>
    <t>LBs.</t>
  </si>
  <si>
    <t>#4x 12" L. Dowel @ 18" O.C. Doweled Into Mid-Depth Of Existing Slab W/ 
-Hilti Adhesive System</t>
  </si>
  <si>
    <t>Hand-Tooled Joint</t>
  </si>
  <si>
    <t xml:space="preserve">Sealant or Joint Fill </t>
  </si>
  <si>
    <t>Thickened Edge</t>
  </si>
  <si>
    <t xml:space="preserve">Concrete Thickened Edge Reinf. </t>
  </si>
  <si>
    <t xml:space="preserve">#4@12" O.C. </t>
  </si>
  <si>
    <t>3#4 Conti. Bars</t>
  </si>
  <si>
    <t>New Slab</t>
  </si>
  <si>
    <t>6" Concrete Slab Reinf. (834 SF)</t>
  </si>
  <si>
    <t xml:space="preserve">Expension Joint </t>
  </si>
  <si>
    <t>Expension Joint #4x9" L. Epoxy Bar @ 18" O.C. (Spacing Assumed)</t>
  </si>
  <si>
    <t>Slab Repair At Utility Location</t>
  </si>
  <si>
    <t>6" Concrete Slab Reinf. (12 SF)</t>
  </si>
  <si>
    <t xml:space="preserve">#4x12" L. Epoxy Bars @ 12" O.C. </t>
  </si>
  <si>
    <t>DIV-04</t>
  </si>
  <si>
    <t>UNIT MASONRY</t>
  </si>
  <si>
    <t xml:space="preserve">Wall </t>
  </si>
  <si>
    <t xml:space="preserve">6" CMU Wall Reinf. W/ </t>
  </si>
  <si>
    <t xml:space="preserve">#5 Dowel @ 16" O.C. </t>
  </si>
  <si>
    <t xml:space="preserve">CMU Wall </t>
  </si>
  <si>
    <t xml:space="preserve">6" CMU Filled Solid &amp; 1/2" Paring &amp; Bituminous Damp Proofing </t>
  </si>
  <si>
    <t xml:space="preserve">8" CMU Filled Solid &amp; 1/2" Paring &amp; Bituminous Damp Proofing </t>
  </si>
  <si>
    <t>DIV-06</t>
  </si>
  <si>
    <t>WOOD, PLASTICS &amp; COMPOSITES</t>
  </si>
  <si>
    <t>Post</t>
  </si>
  <si>
    <t>5-1/4"x5-1/2" LAM Column @ 10' L.</t>
  </si>
  <si>
    <t>EA</t>
  </si>
  <si>
    <t xml:space="preserve">RPBZ Post Base Simpson Strong-Tie </t>
  </si>
  <si>
    <t>Headers/ Beams</t>
  </si>
  <si>
    <t>2x6 Build Up Headers @ 8' L.</t>
  </si>
  <si>
    <t>2x10 Header @ 8' L.</t>
  </si>
  <si>
    <t>5-1/4"x16" D. Glulam Beam @ 12' L.</t>
  </si>
  <si>
    <t>1-3/4"x11-1/4" Header @ 8' L.</t>
  </si>
  <si>
    <t>5-1/4"x14" D. Glulam Beam @ 10' L.</t>
  </si>
  <si>
    <t>Sill Plate</t>
  </si>
  <si>
    <t>2x P.T. Sill Plate @ 16' L.</t>
  </si>
  <si>
    <t>Roof Framing</t>
  </si>
  <si>
    <t>Wood Girder Truss</t>
  </si>
  <si>
    <t xml:space="preserve">Wood Roof Trusses @ 24" O.C. </t>
  </si>
  <si>
    <t>2x Overframing (Details Not Given)</t>
  </si>
  <si>
    <t>Fascia &amp; Rack</t>
  </si>
  <si>
    <t>8" Fascia @ 16' L.</t>
  </si>
  <si>
    <t xml:space="preserve">8" Rake @ 16' L. </t>
  </si>
  <si>
    <t>Ceiling Framing</t>
  </si>
  <si>
    <t>2x6 Ceiling Joist @ 24" O.C. (71 LF)</t>
  </si>
  <si>
    <t xml:space="preserve">2x6 Ceiling Joist @ 8' </t>
  </si>
  <si>
    <t>Cupola Framing</t>
  </si>
  <si>
    <t>2x4 Attic Joist @ 16" O.C. (39 LF)</t>
  </si>
  <si>
    <t xml:space="preserve">2x4 Attic Joist @ 8' L. </t>
  </si>
  <si>
    <t>2x6 Roof Joist @ 16" O.C. (64 LF)</t>
  </si>
  <si>
    <t>2x6 Roof Joist @ 8'</t>
  </si>
  <si>
    <t xml:space="preserve">Roof Beams </t>
  </si>
  <si>
    <t>2x8 Ridge Beam @ 8'</t>
  </si>
  <si>
    <t>Plywood</t>
  </si>
  <si>
    <t>(4'x8'x5/8") CDX Plywood Tongue &amp; Groove Roof Sheathing (5524 SF)</t>
  </si>
  <si>
    <t>SHEETS</t>
  </si>
  <si>
    <t xml:space="preserve">Trim </t>
  </si>
  <si>
    <t xml:space="preserve">Doors Trim </t>
  </si>
  <si>
    <t>DIV-07</t>
  </si>
  <si>
    <t>THERMAL AND MOISTURE PROTECTION</t>
  </si>
  <si>
    <t>Exterior Finish</t>
  </si>
  <si>
    <t>2X8 mvp Western Red Cedar Log Siding</t>
  </si>
  <si>
    <t xml:space="preserve">3/8" x 4' X 6'-6" High Tuffak 15" Polycarbonate Clear UV Protected Panels </t>
  </si>
  <si>
    <t xml:space="preserve">1"x8" Western Red Cedar T&amp;G Siding </t>
  </si>
  <si>
    <t>Tyvek Building Wrap</t>
  </si>
  <si>
    <t>2X8 Western Red Ceder Corner Trim</t>
  </si>
  <si>
    <t>4"W. X 1-1/2" Trim @ Jambs</t>
  </si>
  <si>
    <t>6" W. x1-1/2" Trim @ Head</t>
  </si>
  <si>
    <t>2x6  Wood Fascia
- 0.64 Kynar coated Fascia W/ Drip Edge</t>
  </si>
  <si>
    <t>12" Wood Fascia</t>
  </si>
  <si>
    <t>Park SIGN_x000D_
- Install By Contractor &amp; Provided By Owner</t>
  </si>
  <si>
    <t xml:space="preserve">.040 KYNAR Coated Aluminum Thru Flashing </t>
  </si>
  <si>
    <t>3/4" Drip Edge</t>
  </si>
  <si>
    <t>Roofing</t>
  </si>
  <si>
    <t>Dutch Seam Metal Roofing w/ Dutch Seam Clip</t>
  </si>
  <si>
    <t xml:space="preserve">ATAS ATA GUARD Underlayment </t>
  </si>
  <si>
    <t>.040 Kynar Coated Ribbed Aluminum Soffit</t>
  </si>
  <si>
    <t>.050 Kynar Coated Ribber Aluminum Soffit</t>
  </si>
  <si>
    <t>Snow Guards - ATAS AP400</t>
  </si>
  <si>
    <t>Trims &amp; Flashings</t>
  </si>
  <si>
    <t xml:space="preserve">Aluminum Counter Flashing </t>
  </si>
  <si>
    <t xml:space="preserve">0.50 Kynar Coated Aluminum Counterflashing </t>
  </si>
  <si>
    <t>ATAS Sidewall Trim</t>
  </si>
  <si>
    <t>Atas z-Closure</t>
  </si>
  <si>
    <t xml:space="preserve">Single Piece Peal And Stick Flashing </t>
  </si>
  <si>
    <t>ICE &amp; Water Shield 10" Horiz. / 12" Vertical</t>
  </si>
  <si>
    <t xml:space="preserve">Drip Edge </t>
  </si>
  <si>
    <t xml:space="preserve">Conceal J-Trim </t>
  </si>
  <si>
    <t xml:space="preserve">Eave Trim </t>
  </si>
  <si>
    <t xml:space="preserve">1-1/2" West. Red Cedar Trim Board </t>
  </si>
  <si>
    <t xml:space="preserve">Metal Roofing Edge Trim </t>
  </si>
  <si>
    <t xml:space="preserve">Kynar Coated J-Trim </t>
  </si>
  <si>
    <t>.050 Kynar Coated Fascia</t>
  </si>
  <si>
    <t xml:space="preserve">2X Frieze Nailer </t>
  </si>
  <si>
    <t>2X Soffit Nailer</t>
  </si>
  <si>
    <t xml:space="preserve">2x10 Frieze Board Painted </t>
  </si>
  <si>
    <t>Vented Ridge Cap</t>
  </si>
  <si>
    <t xml:space="preserve">Vented Z Closure Trim </t>
  </si>
  <si>
    <t xml:space="preserve">MDA800- Valley Pan </t>
  </si>
  <si>
    <t xml:space="preserve">Joggle Cleat </t>
  </si>
  <si>
    <r>
      <rPr>
        <sz val="12"/>
        <color theme="1"/>
        <rFont val="Calibri"/>
        <family val="2"/>
        <scheme val="minor"/>
      </rPr>
      <t xml:space="preserve">Aluminum Gutter
</t>
    </r>
    <r>
      <rPr>
        <b/>
        <sz val="12"/>
        <color rgb="FFFF0000"/>
        <rFont val="Calibri"/>
        <family val="2"/>
        <scheme val="minor"/>
      </rPr>
      <t>- Assumed If Required</t>
    </r>
  </si>
  <si>
    <r>
      <rPr>
        <sz val="12"/>
        <color theme="1"/>
        <rFont val="Calibri"/>
        <family val="2"/>
        <scheme val="minor"/>
      </rPr>
      <t xml:space="preserve">Downspouts
</t>
    </r>
    <r>
      <rPr>
        <b/>
        <sz val="12"/>
        <color rgb="FFFF0000"/>
        <rFont val="Calibri"/>
        <family val="2"/>
        <scheme val="minor"/>
      </rPr>
      <t>- Assumed If Required</t>
    </r>
    <r>
      <rPr>
        <sz val="12"/>
        <color theme="1"/>
        <rFont val="Calibri"/>
        <family val="2"/>
        <scheme val="minor"/>
      </rPr>
      <t xml:space="preserve"> </t>
    </r>
  </si>
  <si>
    <t>DIV-08</t>
  </si>
  <si>
    <t>OPENINGS</t>
  </si>
  <si>
    <t>Attic Access_x000D_
- MFR: Fakro/ Model Lst</t>
  </si>
  <si>
    <t>(30"x36" Bilco S-50TB Attic Access Ladder</t>
  </si>
  <si>
    <t>Doors</t>
  </si>
  <si>
    <t>(4'-0"X7'-0") Single Leaf FRP Door W/ Aluminum Frame</t>
  </si>
  <si>
    <t>(3'-0"x7'-0") Single Leaf FRP Door W/ Aluminum Frame</t>
  </si>
  <si>
    <t>(2'-8"x7'-0") Single Leaf FRP Door W/ Aluminum Frame</t>
  </si>
  <si>
    <t>(10'-0"x4'-2") Insul. Hollow Metal Roll Up Door W/ Steel Frame</t>
  </si>
  <si>
    <t>(8'-0"x4'-2") Insul. Hollow Metal Roll Up Door W/ Steel Frame</t>
  </si>
  <si>
    <t>Hardware Set</t>
  </si>
  <si>
    <r>
      <rPr>
        <b/>
        <sz val="12"/>
        <color theme="1"/>
        <rFont val="Calibri"/>
        <family val="2"/>
        <scheme val="minor"/>
      </rPr>
      <t>Hardware set 1</t>
    </r>
    <r>
      <rPr>
        <sz val="12"/>
        <color theme="1"/>
        <rFont val="Calibri"/>
        <family val="2"/>
        <scheme val="minor"/>
      </rPr>
      <t xml:space="preserve">
- Cont. hinge (1 EA)
- Classroom Lock (1 EA)
- Fsic Core (1 EA)
- Surface Closer (1 EA)
- Wall Stop/holder (1 EA)
- Weather Stripping (1 Set)
- Treshold  (1 EA)</t>
    </r>
  </si>
  <si>
    <r>
      <rPr>
        <b/>
        <sz val="12"/>
        <color theme="1"/>
        <rFont val="Calibri"/>
        <family val="2"/>
        <scheme val="minor"/>
      </rPr>
      <t>Hardware Set 2</t>
    </r>
    <r>
      <rPr>
        <sz val="12"/>
        <color theme="1"/>
        <rFont val="Calibri"/>
        <family val="2"/>
        <scheme val="minor"/>
      </rPr>
      <t xml:space="preserve">
- Cont. hinge (1 EA)
- Storeroom Lock (1 EA)
- Fsic Core (1 EA)
- Wall Stop (1 EA)
- Seals  (1 Set)</t>
    </r>
  </si>
  <si>
    <r>
      <rPr>
        <b/>
        <sz val="12"/>
        <color theme="1"/>
        <rFont val="Calibri"/>
        <family val="2"/>
        <scheme val="minor"/>
      </rPr>
      <t>Hardware Set 3</t>
    </r>
    <r>
      <rPr>
        <sz val="12"/>
        <color theme="1"/>
        <rFont val="Calibri"/>
        <family val="2"/>
        <scheme val="minor"/>
      </rPr>
      <t xml:space="preserve">
- Cont. hinge (1 EA)
- Storeroom Lock (1 EA)
- Fsic Core (1 EA)
- OH Stop (1 EA)
- Seals  (1 Set)</t>
    </r>
  </si>
  <si>
    <r>
      <rPr>
        <b/>
        <sz val="12"/>
        <color theme="1"/>
        <rFont val="Calibri"/>
        <family val="2"/>
        <scheme val="minor"/>
      </rPr>
      <t>Hardware Set 4</t>
    </r>
    <r>
      <rPr>
        <sz val="12"/>
        <color theme="1"/>
        <rFont val="Calibri"/>
        <family val="2"/>
        <scheme val="minor"/>
      </rPr>
      <t xml:space="preserve">
- Cont. hinge (1 EA)
- Corridor Lock W/ Outside Indicator w/ Indicator (1 EA)
- Surface Closer (1 EA)
- Wall Stop (1 EA)
- Weather Stripping (1 Set)
- Threshold (1 EA)</t>
    </r>
  </si>
  <si>
    <r>
      <rPr>
        <b/>
        <sz val="12"/>
        <color theme="1"/>
        <rFont val="Calibri"/>
        <family val="2"/>
        <scheme val="minor"/>
      </rPr>
      <t>Hardware Set 5</t>
    </r>
    <r>
      <rPr>
        <sz val="12"/>
        <color theme="1"/>
        <rFont val="Calibri"/>
        <family val="2"/>
        <scheme val="minor"/>
      </rPr>
      <t xml:space="preserve">
- Cont. hinge (1 EA)
- Entrance Lock (1 EA)
- Surface Closer (1 EA)
- Wall Stop (1 EA)
- Fsci Core (1 EA)
- Weather Stripping (1 Set)
- Threshold (1 EA)</t>
    </r>
  </si>
  <si>
    <r>
      <rPr>
        <b/>
        <sz val="12"/>
        <color theme="1"/>
        <rFont val="Calibri"/>
        <family val="2"/>
        <scheme val="minor"/>
      </rPr>
      <t>Hardware Set 6</t>
    </r>
    <r>
      <rPr>
        <sz val="12"/>
        <color theme="1"/>
        <rFont val="Calibri"/>
        <family val="2"/>
        <scheme val="minor"/>
      </rPr>
      <t xml:space="preserve">
- Cont. hinge (1 EA)
- Privacy Lock W/ Outside Indicator (1 EA)
- Wall Stop (1 EA)
- Seals  (1 Set)</t>
    </r>
  </si>
  <si>
    <r>
      <rPr>
        <b/>
        <sz val="12"/>
        <color theme="1"/>
        <rFont val="Calibri"/>
        <family val="2"/>
        <scheme val="minor"/>
      </rPr>
      <t>Hardware set 7</t>
    </r>
    <r>
      <rPr>
        <sz val="12"/>
        <color theme="1"/>
        <rFont val="Calibri"/>
        <family val="2"/>
        <scheme val="minor"/>
      </rPr>
      <t xml:space="preserve">
- Cont. hinge (1 EA)
- Storeroom Lock (1 EA)
- Fsic Core (1 EA)
- Surface Closer (1 EA)
- Wall Stop/holder (1 EA)
- Weather Stripping (1 Set)
- Treshold  (1 EA)</t>
    </r>
  </si>
  <si>
    <r>
      <rPr>
        <b/>
        <sz val="12"/>
        <color theme="1"/>
        <rFont val="Calibri"/>
        <family val="2"/>
        <scheme val="minor"/>
      </rPr>
      <t>Hardware Set 8</t>
    </r>
    <r>
      <rPr>
        <sz val="12"/>
        <color theme="1"/>
        <rFont val="Calibri"/>
        <family val="2"/>
        <scheme val="minor"/>
      </rPr>
      <t xml:space="preserve">
- Cont. hinge (1 EA)
- Storeroom Lock (1 EA)
- Fsic Core (1 EA)
- Surface Closer
- Seals  (1 Set)</t>
    </r>
  </si>
  <si>
    <t>Windows</t>
  </si>
  <si>
    <t>A1: (3'-7"x4'-4") 1" Insul. &amp; Temp. Glazing Window W/ Frame</t>
  </si>
  <si>
    <t>A2: (3'-7"x4'-4")  1" Insul. &amp; Temp. Glazing Window W/ Frame</t>
  </si>
  <si>
    <t>B: (2'-5"x2'-5") Fixed 1" Insul. &amp; Temp. Glazing W/ 1" Wide Internal Mounting W/ Frame
- Color Match To Frame</t>
  </si>
  <si>
    <t xml:space="preserve">(2'-5"x2'-5") 1" Louver W/ Bird Screen W/ Frame </t>
  </si>
  <si>
    <t>DIV-09</t>
  </si>
  <si>
    <t>FINISHES</t>
  </si>
  <si>
    <t>Walls</t>
  </si>
  <si>
    <t>2X6 Exterior Wall</t>
  </si>
  <si>
    <t>2X6 Wood Studs @ 16" O.C. @ 10' H</t>
  </si>
  <si>
    <t>2X6 P.T. Bottom Plate @ 16' L</t>
  </si>
  <si>
    <t>2x6 Wood Top Plates @ 16' L</t>
  </si>
  <si>
    <t xml:space="preserve">(4'x10'x5/8") VHI Gypsum Board Panel </t>
  </si>
  <si>
    <t xml:space="preserve">(4'x10'x5/8") CDX Plywood Share Wall Sheathing </t>
  </si>
  <si>
    <t xml:space="preserve">4" Th. Closed Cell Spray Foam Insulation </t>
  </si>
  <si>
    <t xml:space="preserve">Acoustical Sealant </t>
  </si>
  <si>
    <t>Wall Type A1 As:</t>
  </si>
  <si>
    <t>2X6 Wood Studs @ 16" O.C. @ 10'-6"  H</t>
  </si>
  <si>
    <t xml:space="preserve">(4'x10'x7/16") Plywood Sheathing </t>
  </si>
  <si>
    <t xml:space="preserve">OMIT Insulation </t>
  </si>
  <si>
    <t>Wall Type A2 As:</t>
  </si>
  <si>
    <t>Wall Type A3 As:</t>
  </si>
  <si>
    <t>Wall Type B As:</t>
  </si>
  <si>
    <t>Wall Type B1 As:</t>
  </si>
  <si>
    <t>Wall Type C As:</t>
  </si>
  <si>
    <t>6" R-21 Kraft Faced Insulation</t>
  </si>
  <si>
    <t>Wall Type C1 As:</t>
  </si>
  <si>
    <t xml:space="preserve">(4'x10'x5/8") B/C plywood Sheathing </t>
  </si>
  <si>
    <t>Wall Type D As:</t>
  </si>
  <si>
    <t>Wall Type E As:</t>
  </si>
  <si>
    <t>Wall Type E1 As:</t>
  </si>
  <si>
    <t>Wall Type E2 As:</t>
  </si>
  <si>
    <t xml:space="preserve">2X6 Exterior Capula Wall </t>
  </si>
  <si>
    <t>2X6 Wood Studs @ 16" O.C. @ 8' H</t>
  </si>
  <si>
    <t xml:space="preserve">(4'x8'x5/8") VHI Gypsum Board Panel </t>
  </si>
  <si>
    <t xml:space="preserve">(4'x8'x5/8") CDX Plywood Share Wall Sheathing </t>
  </si>
  <si>
    <t>2x6 Interior Cupola Wall</t>
  </si>
  <si>
    <t>Gable Accent Wall</t>
  </si>
  <si>
    <t xml:space="preserve">(4'X8'X5/8" ) Zip Sheathing </t>
  </si>
  <si>
    <t xml:space="preserve">2x6 Exterior Gable End Wall </t>
  </si>
  <si>
    <t>1A/A-110 @ Column</t>
  </si>
  <si>
    <t>2x6 Wood Studs @ 10'-6" H</t>
  </si>
  <si>
    <t xml:space="preserve">2X6 Top &amp; Bottom Plates @ 16' L </t>
  </si>
  <si>
    <t xml:space="preserve">Tapping &amp; Mudding </t>
  </si>
  <si>
    <t xml:space="preserve">Tapping </t>
  </si>
  <si>
    <t xml:space="preserve">Mudding </t>
  </si>
  <si>
    <t>LBS</t>
  </si>
  <si>
    <t>Screws</t>
  </si>
  <si>
    <t>Ceiling Insulation</t>
  </si>
  <si>
    <t xml:space="preserve">5-1/2" Thick Closed -Cell Spray Foam Insulation </t>
  </si>
  <si>
    <t>Flooring</t>
  </si>
  <si>
    <t>Epoxy Paint</t>
  </si>
  <si>
    <t>Wall Base</t>
  </si>
  <si>
    <t>1" Concave Radius Cove Base w/ Epoxy Finish</t>
  </si>
  <si>
    <t xml:space="preserve">Trim paint </t>
  </si>
  <si>
    <t xml:space="preserve">Doors Trim  paint </t>
  </si>
  <si>
    <t>Ceiling</t>
  </si>
  <si>
    <t>(4'x8'x1/2") Gypsum Board Ceiling (3306 SF)</t>
  </si>
  <si>
    <t>(4'x8'x5/8") Gypsum Board Ceiling @ Cupola (82 SF)</t>
  </si>
  <si>
    <t xml:space="preserve">Soffit Framing </t>
  </si>
  <si>
    <t xml:space="preserve">1/A-111 Soffit </t>
  </si>
  <si>
    <t xml:space="preserve">2x2 Furring Studs @ 16" O.C. @ 8'-0" L </t>
  </si>
  <si>
    <t xml:space="preserve">2X2 Top &amp; Bottom Plates @ 16' L </t>
  </si>
  <si>
    <t>(4'x8'x1/2") VHI Gypsum Board Panel (54 SF)</t>
  </si>
  <si>
    <t>3/A-111 Soffit</t>
  </si>
  <si>
    <t>2-1/2" 20 Ga Metal Framing @ 24" O.C. @ 8'-0" H</t>
  </si>
  <si>
    <t xml:space="preserve">2-1/2" Top &amp; Bottom Tracks @ 16' L </t>
  </si>
  <si>
    <t>(4'x8'x1/2") VHI Gypsum Board Panel (180 SF)</t>
  </si>
  <si>
    <t>Interior Window Sill</t>
  </si>
  <si>
    <t>Corien Sill W/ 1/4" Bull Nose</t>
  </si>
  <si>
    <t>Backsplash Tile</t>
  </si>
  <si>
    <t>1'-6" h Back Splash Tile</t>
  </si>
  <si>
    <t xml:space="preserve">Fiber Reinforcement Panel </t>
  </si>
  <si>
    <t xml:space="preserve">FRP: Fiber Reinforcement Panel </t>
  </si>
  <si>
    <t xml:space="preserve">Wall Paint </t>
  </si>
  <si>
    <t xml:space="preserve">Exposed Plywood </t>
  </si>
  <si>
    <t xml:space="preserve">(4'x10'x5/8") B/C plywood Exposed </t>
  </si>
  <si>
    <t>Ceiling Paint</t>
  </si>
  <si>
    <t>Gypsum Board Ceiling Paint</t>
  </si>
  <si>
    <t xml:space="preserve">Doors Paint </t>
  </si>
  <si>
    <t>DIV-10</t>
  </si>
  <si>
    <t>SPECIALTIES</t>
  </si>
  <si>
    <t>Ladder</t>
  </si>
  <si>
    <t>O'KEEF'S Supported Wall Braced Ladder W/ Bilco Ladder-up LU-1</t>
  </si>
  <si>
    <t xml:space="preserve">Bath Partition Stall </t>
  </si>
  <si>
    <t xml:space="preserve">Bath Partition Stall  W/ Door </t>
  </si>
  <si>
    <t>Panelster Urinal Privacy Screen W/ Continuous Wall Brackets &amp; Integral / Homogeneous Panel Floor Support</t>
  </si>
  <si>
    <t>F-1: Fire Extinguisher</t>
  </si>
  <si>
    <t>Accessories</t>
  </si>
  <si>
    <t>CCS: Child Changing Station  
- Model No.: KB208-01 Gray (Koala KARE OVAL MTD. GRAY)</t>
  </si>
  <si>
    <t>GB-1: 36" Bobrick Grab Bar 
- Model No.: B-6806.99</t>
  </si>
  <si>
    <t>GB-2: 48" Bobrick Grab Bar 
- Model No.: B-6806.99</t>
  </si>
  <si>
    <t>GB-3: 18" Bobrick Grab Bar 
Model No.: B-6806.99</t>
  </si>
  <si>
    <t>HD-1: Hand-Free Handryer
- Model No: Xlerator  lx-sb-eco-1.1N</t>
  </si>
  <si>
    <t>M-1: Mop Holder
- Model No: B-239X34 Bobrick</t>
  </si>
  <si>
    <t>SND-1: Sanitary Napkin Disposal 
- Model No. : B-354 Bobrick Partition Mount</t>
  </si>
  <si>
    <t>SND-2: Sanitary napkin Disposal
- Model No. : B-354 Bobrick Recessed Mount</t>
  </si>
  <si>
    <t xml:space="preserve">TP-1: Toilet Paper Dispenser 
- B-2890 Bobrick </t>
  </si>
  <si>
    <t xml:space="preserve">W-1: Waste Receptacle 
- Model No. : B-35643 Bobrick Recessed </t>
  </si>
  <si>
    <t>Signage</t>
  </si>
  <si>
    <t xml:space="preserve">A1: (6"x9") WOMEN Toilet Sign </t>
  </si>
  <si>
    <t>A2: (6"x9") MEN Toilet Sign</t>
  </si>
  <si>
    <t xml:space="preserve">A3: (6"x9") RESTROOM Sign </t>
  </si>
  <si>
    <t>A4: (6"X9") STAFF RESTROOM Sign</t>
  </si>
  <si>
    <t xml:space="preserve">A5: (6"x9") RESTROOM NOT ACCESSIBLE Sign </t>
  </si>
  <si>
    <t>A6: (6"x9") ACCESSIBLE RESTRROM Sign</t>
  </si>
  <si>
    <t>B: (6"X3") ROOM NAME Sign</t>
  </si>
  <si>
    <t>DIV-11</t>
  </si>
  <si>
    <t>EQUIPMENTS</t>
  </si>
  <si>
    <t>Appliance</t>
  </si>
  <si>
    <t>Ice Machine</t>
  </si>
  <si>
    <t xml:space="preserve">Refrigerator </t>
  </si>
  <si>
    <t>DIV-12</t>
  </si>
  <si>
    <t>FURNISHINGS</t>
  </si>
  <si>
    <t>Countertop</t>
  </si>
  <si>
    <t>(2'-0" Wide) Corien Solid Plastic Countertop</t>
  </si>
  <si>
    <t>Millwork</t>
  </si>
  <si>
    <t>(2'-0" Deep) Base Cabinet_x000D_
- Drawer In Linear ( 1 EA)_x000D_
- 3/4" Plywood Adjustable Shelf  In Linear (1 EA)_x000D_
- Plastic Laminate Interior Side _x000D_
- W/ Filler Panel</t>
  </si>
  <si>
    <t>(1'-0" Deep) Upper Cabinet_x000D_
- 3/4" Plywood Adjustable Shelf In linear (2 EA)_x000D_
- Plastic Laminate Interior Finish All Side_x000D_
- W/ Filler Panel</t>
  </si>
  <si>
    <t>DIV-22</t>
  </si>
  <si>
    <t>PLUMBING</t>
  </si>
  <si>
    <t>Waste &amp; Vent Pipes</t>
  </si>
  <si>
    <t>2" Sanitary Pipe</t>
  </si>
  <si>
    <t>2" Vent Pipe</t>
  </si>
  <si>
    <t>4" Vent Pipe</t>
  </si>
  <si>
    <t>3" Sanitary Pipe</t>
  </si>
  <si>
    <t>4" Sanitary Pipe</t>
  </si>
  <si>
    <t>6" Sanitary Pipe</t>
  </si>
  <si>
    <t>Domestic Water Pipes</t>
  </si>
  <si>
    <t>1" Hot Water Pipe</t>
  </si>
  <si>
    <t>1" Hot Water Return Pipe</t>
  </si>
  <si>
    <t>1-1/2" Cold Water Pipe</t>
  </si>
  <si>
    <t>1-1/4" Cold Water Pipe</t>
  </si>
  <si>
    <t>1-1/4" Hot Water Pipe</t>
  </si>
  <si>
    <t>1/2" Cold Water Pipe</t>
  </si>
  <si>
    <t>1/2" Hot Water Pipe</t>
  </si>
  <si>
    <t>1/2" Hot Water Return Pipe</t>
  </si>
  <si>
    <t>2" Cold Water Pipe</t>
  </si>
  <si>
    <t>2-1/2" Cold Water Pipe</t>
  </si>
  <si>
    <t>3/4" Cold Water Pipe</t>
  </si>
  <si>
    <t>3/4" Hot Water Pipe</t>
  </si>
  <si>
    <t>3/4" Hot Water Return Pipe</t>
  </si>
  <si>
    <t>Plumbing Fixtures</t>
  </si>
  <si>
    <t>P-1:Water Closet
Manu: American Standards
Type &amp; Model No:Afwall 2859.128</t>
  </si>
  <si>
    <t>P-2:Lavatory Wall hung
Manu: American Standard
Type &amp; Model: Lucerne 0356.041</t>
  </si>
  <si>
    <t>P-3:Urinal
Manu: American Standard
Type &amp; Model:Washbrook 6590.001</t>
  </si>
  <si>
    <t>P-4:Sink
Manu: Elkay
Type &amp; Model:Lustertone Lrad221955</t>
  </si>
  <si>
    <t>P-5:Mopm Receptor
Manu: Fiat
Type &amp; Model No:Afwall 2859.128</t>
  </si>
  <si>
    <t>AFWH:Anti Freeze Wall Hydrant
Manu:MIFAB
Type &amp; Model No:MHY-20</t>
  </si>
  <si>
    <t>WH-1:Wtaer heater
Manu:AO Smith
No:DRE-52
Capacity:50 Gallon</t>
  </si>
  <si>
    <t>Expansion Tank
Amtrol #St-5</t>
  </si>
  <si>
    <t>FD:Floor Drain
Manu:MIFAB
Type &amp; Model No:F1000-7-5</t>
  </si>
  <si>
    <t>Deep Seal Traps @ Toilet Rooms</t>
  </si>
  <si>
    <t xml:space="preserve">Truebero Lav Guard Total P-Trap </t>
  </si>
  <si>
    <t>CP:Circ. Pump
Manu: Bell &amp; Gossett
NBF-8S/LW
32 Watts
Capacity:1 GPM @ 6 TDH</t>
  </si>
  <si>
    <t>Misc.</t>
  </si>
  <si>
    <t>Cleanout</t>
  </si>
  <si>
    <t>Floor Sink</t>
  </si>
  <si>
    <t>Ball Valve</t>
  </si>
  <si>
    <t>3/4" Valve W/ Threader Outlet</t>
  </si>
  <si>
    <t>Balancing Valve</t>
  </si>
  <si>
    <t>Check Valve</t>
  </si>
  <si>
    <t>Caped Existing Aandoned Service</t>
  </si>
  <si>
    <t>Allownces</t>
  </si>
  <si>
    <t>Allownce For pipes Fittings &amp; Insulation (3330 SF)</t>
  </si>
  <si>
    <t>DIV-23</t>
  </si>
  <si>
    <t>(HVAC) HEATING VENTILATING &amp; AIR CONDITIONING</t>
  </si>
  <si>
    <t>Ducts</t>
  </si>
  <si>
    <t>10" Dia Duct</t>
  </si>
  <si>
    <t>10x10 Duct</t>
  </si>
  <si>
    <t>10x8 Duct</t>
  </si>
  <si>
    <t>14x14 Duct</t>
  </si>
  <si>
    <t>14x8 Duct</t>
  </si>
  <si>
    <t>16x10 Duct</t>
  </si>
  <si>
    <t>16x14 Duct</t>
  </si>
  <si>
    <t>16x16 Duct</t>
  </si>
  <si>
    <t>20x14 Duct</t>
  </si>
  <si>
    <t>6" Dia Duct</t>
  </si>
  <si>
    <t>6x6 Duct</t>
  </si>
  <si>
    <t>8x6 Duct</t>
  </si>
  <si>
    <t>8x8 Duct</t>
  </si>
  <si>
    <t>9" Dia Duct</t>
  </si>
  <si>
    <t>Flexible Duct</t>
  </si>
  <si>
    <t xml:space="preserve">16x16 Make Up Air Duct </t>
  </si>
  <si>
    <t>Air Devices</t>
  </si>
  <si>
    <t>A:12x12 Aluminum Single Deflection Louvered Return W/_x000D_
45 Degree angle_x000D_
Model 630_x000D_
50 CFM</t>
  </si>
  <si>
    <t>A:12x12 Aluminum Single Deflection Louvered Return W/_x000D_
45 Degree angle_x000D_
Model 630_x000D_
100 CFM</t>
  </si>
  <si>
    <t>A:12x12 Aluminum Single Deflection Louvered Return W/_x000D_
45 Degree angle_x000D_
Model 630_x000D_
75 CFM</t>
  </si>
  <si>
    <t>A:12x12 Aluminum Single Deflection Louvered Return W/_x000D_
45 Degree angle_x000D_
Model 630_x000D_
125 CFM</t>
  </si>
  <si>
    <t>B:24x24 Aluminum Single Deflection Louvered Return W/_x000D_
45 Degree angle_x000D_
Model 630_x000D_
300 CFM</t>
  </si>
  <si>
    <t>B:24x24 Aluminum Single Deflection Louvered Return W/_x000D_
45 Degree angle_x000D_
Model 630_x000D_
350 CFM</t>
  </si>
  <si>
    <t>B:24x24 Aluminum Single Deflection Louvered Return W/_x000D_
45 Degree angle_x000D_
Model 630_x000D_
400 CFM</t>
  </si>
  <si>
    <t>Exhaust Fan</t>
  </si>
  <si>
    <t>EF-1
Exhaust Fan
Model Number:165SQN10D
Inline Centrifugal
1850 CFM</t>
  </si>
  <si>
    <t>EF-2
Exhaust Fan
Model Number:165SQN10D
Inline Centrifugal
425 CFM</t>
  </si>
  <si>
    <t>Packaged Terminal Air Conditioner</t>
  </si>
  <si>
    <t>PTAC-1
Packaged Terminal Air Conditioner
Model:HEH153J
400 CFM</t>
  </si>
  <si>
    <t>PTAC-2
Packaged Terminal Air Conditioner
Model:HEH153J
400 CFM</t>
  </si>
  <si>
    <t>25Wx24Dx25H Plenum W/ _x000D_
(2) 25Hx25W Greenheck ESD 635 Exhaust Louvers Birdscreen</t>
  </si>
  <si>
    <t>Motorized damper Interlock</t>
  </si>
  <si>
    <t>Volume Damper</t>
  </si>
  <si>
    <t>PTAC Remote Thermostat</t>
  </si>
  <si>
    <t>Allownce For Ducts Fittings &amp; Insulation (3330 SF)</t>
  </si>
  <si>
    <t>DIV-26</t>
  </si>
  <si>
    <t>ELECTRICAL</t>
  </si>
  <si>
    <t>Lighting</t>
  </si>
  <si>
    <t>A:8"x4' Surface Mounted Led Light fixture
Manu:Kenall
120 Volt</t>
  </si>
  <si>
    <t>AEM:8"x4' Surface Mounted Led Light fixture W/ 90 Minutes  Integral Emergency Battery Backup
Manu:Kenall
120 Volt</t>
  </si>
  <si>
    <t>BEM:8"x2' Surface Mounted Led Light fixture W/ 90 Minutes  Integral Emergency Battery Backup
Manu:Kenall
120 Volt</t>
  </si>
  <si>
    <t>C:6" Diameter Exterior Soffit Light W/ Integral Emergency Battery 90 Minutes
Manu:USAI Lighting
120 Volt</t>
  </si>
  <si>
    <t>Switches</t>
  </si>
  <si>
    <t>THREE WAY SWITCH</t>
  </si>
  <si>
    <t xml:space="preserve">SINGLE POLE 20A, TOGGLE TYPE SWITCH </t>
  </si>
  <si>
    <t xml:space="preserve">DUAL TECHNOLOGY CEILING MOUNTED OCCUPANCY SENSOR SHALL BE MODEL ATD1000CRP AS MANUFACTURED BY HUBBELL OR EQUAL. PROVIDE WITH POWER PACK AND WIRE COMPLETE. </t>
  </si>
  <si>
    <t>ROVIDE AND INSTALL A DIGITAL TIME CLOCK WITH PHOTOCELL SIMILAR TO TORK DGLC</t>
  </si>
  <si>
    <t>Power</t>
  </si>
  <si>
    <t>GROUND FAULT RECEPTACLE</t>
  </si>
  <si>
    <t>WP/GROUND FAULT RECEPTACLE</t>
  </si>
  <si>
    <t>JUNCTION BOX</t>
  </si>
  <si>
    <t>DUPLEX CONVENIENCE RECEPTACLE 20A. 125V</t>
  </si>
  <si>
    <t>DUPLEX RECEPTACLE MOUNTED ABOVE COUNTER HEIGHT WITH GROUND. (GFI)</t>
  </si>
  <si>
    <t>200A Meter Pan</t>
  </si>
  <si>
    <t>New Panel PP-1A
200A</t>
  </si>
  <si>
    <t>New Panel PP-1B
100A</t>
  </si>
  <si>
    <t>Allownce For Wiring &amp; Conduits (3330 SF)</t>
  </si>
  <si>
    <t>DIV-32</t>
  </si>
  <si>
    <t>EXTERIOR IMPROVEMENTS</t>
  </si>
  <si>
    <t>Sitework</t>
  </si>
  <si>
    <t xml:space="preserve">5" Concrete Sidewalk 
-4" Type 5, Class A Granular Subbase
-Compacted Subgrade </t>
  </si>
  <si>
    <t>CONTIGENCY</t>
  </si>
  <si>
    <t>TOTAL BASE BID</t>
  </si>
  <si>
    <t>Total Man-hours</t>
  </si>
  <si>
    <t>Crew Size</t>
  </si>
  <si>
    <t>Working Days</t>
  </si>
  <si>
    <t>Months</t>
  </si>
  <si>
    <t>2x8 Hip Beam @ 8'</t>
  </si>
  <si>
    <t>Remodel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</si>
</sst>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-&quot;$&quot;* #,##0_-;\-&quot;$&quot;* #,##0_-;_-&quot;$&quot;* &quot;-&quot;??_-;_-@_-"/>
    <numFmt numFmtId="166" formatCode="_(&quot;$&quot;* #,##0_);_(&quot;$&quot;* \(#,##0\);_(&quot;$&quot;* &quot;-&quot;?_);_(@_)"/>
    <numFmt numFmtId="167" formatCode="0.000"/>
    <numFmt numFmtId="168" formatCode="_(&quot;$&quot;* #,##0_);_(&quot;$&quot;* \(#,##0\);_(&quot;$&quot;* &quot;-&quot;??_);_(@_)"/>
    <numFmt numFmtId="169" formatCode="_(* #,##0_);_(* \(#,##0\);_(* &quot;-&quot;??_);_(@_)"/>
  </numFmts>
  <fonts count="25">
    <font>
      <sz val="12"/>
      <name val="Arial"/>
      <charset val="134"/>
    </font>
    <font>
      <sz val="7"/>
      <color theme="1"/>
      <name val="Times New Roman"/>
      <family val="1"/>
    </font>
    <font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8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indexed="63"/>
      <name val="Calibri"/>
      <family val="2"/>
      <scheme val="minor"/>
    </font>
    <font>
      <sz val="12"/>
      <name val="Abadi"/>
      <family val="2"/>
    </font>
    <font>
      <sz val="12"/>
      <color theme="1"/>
      <name val="Calibri"/>
      <family val="2"/>
      <scheme val="minor"/>
    </font>
    <font>
      <b/>
      <sz val="16"/>
      <color indexed="63"/>
      <name val="Calibri"/>
      <family val="2"/>
      <scheme val="minor"/>
    </font>
    <font>
      <b/>
      <sz val="12"/>
      <color indexed="8"/>
      <name val="Calibri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b/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0.3999145481734672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indexed="62"/>
      </bottom>
      <diagonal/>
    </border>
    <border>
      <left/>
      <right/>
      <top/>
      <bottom style="double">
        <color indexed="62"/>
      </bottom>
      <diagonal/>
    </border>
    <border>
      <left/>
      <right style="thin">
        <color auto="1"/>
      </right>
      <top/>
      <bottom style="double">
        <color indexed="62"/>
      </bottom>
      <diagonal/>
    </border>
    <border>
      <left style="thin">
        <color auto="1"/>
      </left>
      <right/>
      <top style="double">
        <color indexed="62"/>
      </top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5">
    <xf numFmtId="0" fontId="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10" borderId="19" applyNumberFormat="0" applyFont="0" applyAlignment="0" applyProtection="0"/>
    <xf numFmtId="0" fontId="21" fillId="11" borderId="20" applyNumberFormat="0" applyAlignment="0" applyProtection="0"/>
    <xf numFmtId="0" fontId="22" fillId="12" borderId="21" applyNumberFormat="0" applyAlignment="0" applyProtection="0"/>
    <xf numFmtId="0" fontId="23" fillId="0" borderId="17" applyNumberFormat="0" applyFill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0" fontId="19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13" borderId="22" applyNumberFormat="0" applyFont="0" applyAlignment="0" applyProtection="0"/>
    <xf numFmtId="0" fontId="19" fillId="13" borderId="22" applyNumberFormat="0" applyFont="0" applyAlignment="0" applyProtection="0"/>
    <xf numFmtId="0" fontId="19" fillId="13" borderId="22" applyNumberFormat="0" applyFont="0" applyAlignment="0" applyProtection="0"/>
  </cellStyleXfs>
  <cellXfs count="1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16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2" fontId="4" fillId="0" borderId="0" xfId="0" applyNumberFormat="1" applyFont="1" applyAlignment="1">
      <alignment vertical="top" wrapText="1"/>
    </xf>
    <xf numFmtId="2" fontId="4" fillId="0" borderId="0" xfId="0" applyNumberFormat="1" applyFont="1" applyAlignment="1">
      <alignment horizontal="center" vertical="center" wrapText="1"/>
    </xf>
    <xf numFmtId="9" fontId="4" fillId="0" borderId="0" xfId="3" applyFont="1" applyAlignment="1">
      <alignment horizontal="center" vertical="center" wrapText="1"/>
    </xf>
    <xf numFmtId="44" fontId="4" fillId="0" borderId="0" xfId="2" applyFont="1" applyAlignment="1">
      <alignment vertical="center" wrapText="1"/>
    </xf>
    <xf numFmtId="2" fontId="4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vertical="center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9" fontId="4" fillId="0" borderId="0" xfId="3" applyFont="1" applyBorder="1" applyAlignment="1">
      <alignment horizontal="center" vertical="center" wrapText="1"/>
    </xf>
    <xf numFmtId="44" fontId="4" fillId="0" borderId="0" xfId="2" applyFont="1" applyBorder="1" applyAlignment="1">
      <alignment vertical="center" wrapText="1"/>
    </xf>
    <xf numFmtId="164" fontId="4" fillId="0" borderId="2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14" fontId="7" fillId="0" borderId="0" xfId="0" applyNumberFormat="1" applyFont="1" applyAlignment="1">
      <alignment horizontal="left"/>
    </xf>
    <xf numFmtId="44" fontId="7" fillId="0" borderId="0" xfId="2" applyFont="1" applyBorder="1" applyAlignment="1">
      <alignment horizontal="center" vertical="center"/>
    </xf>
    <xf numFmtId="165" fontId="7" fillId="0" borderId="0" xfId="0" applyNumberFormat="1" applyFont="1" applyAlignment="1">
      <alignment wrapText="1"/>
    </xf>
    <xf numFmtId="44" fontId="7" fillId="0" borderId="0" xfId="2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65" fontId="7" fillId="0" borderId="0" xfId="0" applyNumberFormat="1" applyFont="1" applyAlignment="1">
      <alignment vertical="center" wrapText="1"/>
    </xf>
    <xf numFmtId="164" fontId="4" fillId="0" borderId="3" xfId="0" applyNumberFormat="1" applyFont="1" applyBorder="1" applyAlignment="1">
      <alignment vertical="center"/>
    </xf>
    <xf numFmtId="0" fontId="8" fillId="2" borderId="4" xfId="5" applyFont="1" applyFill="1" applyBorder="1" applyAlignment="1" applyProtection="1">
      <alignment horizontal="center" vertical="center" wrapText="1"/>
    </xf>
    <xf numFmtId="0" fontId="8" fillId="2" borderId="5" xfId="5" applyFont="1" applyFill="1" applyBorder="1" applyAlignment="1" applyProtection="1">
      <alignment horizontal="center" vertical="center" wrapText="1"/>
    </xf>
    <xf numFmtId="2" fontId="8" fillId="2" borderId="5" xfId="5" applyNumberFormat="1" applyFont="1" applyFill="1" applyBorder="1" applyAlignment="1" applyProtection="1">
      <alignment horizontal="center" vertical="center" wrapText="1"/>
    </xf>
    <xf numFmtId="9" fontId="8" fillId="2" borderId="5" xfId="3" applyFont="1" applyFill="1" applyBorder="1" applyAlignment="1" applyProtection="1">
      <alignment horizontal="center" vertical="center" wrapText="1"/>
    </xf>
    <xf numFmtId="44" fontId="8" fillId="2" borderId="5" xfId="2" applyFont="1" applyFill="1" applyBorder="1" applyAlignment="1" applyProtection="1">
      <alignment horizontal="center" vertical="center" wrapText="1"/>
    </xf>
    <xf numFmtId="2" fontId="8" fillId="2" borderId="6" xfId="5" applyNumberFormat="1" applyFont="1" applyFill="1" applyBorder="1" applyAlignment="1" applyProtection="1">
      <alignment horizontal="center" vertical="center" wrapText="1"/>
    </xf>
    <xf numFmtId="0" fontId="8" fillId="2" borderId="7" xfId="5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vertical="center"/>
    </xf>
    <xf numFmtId="0" fontId="10" fillId="3" borderId="8" xfId="6" applyFont="1" applyFill="1" applyBorder="1" applyAlignment="1">
      <alignment horizontal="center" vertical="center"/>
    </xf>
    <xf numFmtId="0" fontId="10" fillId="3" borderId="9" xfId="6" applyFont="1" applyFill="1" applyBorder="1" applyAlignment="1">
      <alignment horizontal="center" vertical="center"/>
    </xf>
    <xf numFmtId="0" fontId="10" fillId="3" borderId="9" xfId="6" applyFont="1" applyFill="1" applyBorder="1" applyAlignment="1">
      <alignment horizontal="center" vertical="top"/>
    </xf>
    <xf numFmtId="0" fontId="10" fillId="3" borderId="9" xfId="6" applyFont="1" applyFill="1" applyBorder="1" applyAlignment="1">
      <alignment vertical="top"/>
    </xf>
    <xf numFmtId="9" fontId="10" fillId="3" borderId="9" xfId="3" applyFont="1" applyFill="1" applyBorder="1" applyAlignment="1">
      <alignment vertical="center"/>
    </xf>
    <xf numFmtId="0" fontId="10" fillId="3" borderId="9" xfId="6" applyFont="1" applyFill="1" applyBorder="1" applyAlignment="1">
      <alignment vertical="center"/>
    </xf>
    <xf numFmtId="44" fontId="10" fillId="3" borderId="9" xfId="2" applyFont="1" applyFill="1" applyBorder="1" applyAlignment="1">
      <alignment vertical="center"/>
    </xf>
    <xf numFmtId="0" fontId="10" fillId="3" borderId="10" xfId="6" applyFont="1" applyFill="1" applyBorder="1" applyAlignment="1">
      <alignment vertical="center"/>
    </xf>
    <xf numFmtId="42" fontId="10" fillId="3" borderId="11" xfId="6" applyNumberFormat="1" applyFont="1" applyFill="1" applyBorder="1" applyAlignment="1">
      <alignment vertical="center"/>
    </xf>
    <xf numFmtId="41" fontId="3" fillId="0" borderId="0" xfId="16" applyNumberFormat="1" applyFont="1" applyAlignment="1">
      <alignment vertical="center"/>
    </xf>
    <xf numFmtId="1" fontId="4" fillId="4" borderId="8" xfId="4" applyNumberFormat="1" applyFont="1" applyFill="1" applyBorder="1" applyAlignment="1">
      <alignment horizontal="center" vertical="center"/>
    </xf>
    <xf numFmtId="1" fontId="4" fillId="4" borderId="9" xfId="4" applyNumberFormat="1" applyFont="1" applyFill="1" applyBorder="1" applyAlignment="1">
      <alignment horizontal="center" vertical="center"/>
    </xf>
    <xf numFmtId="1" fontId="4" fillId="4" borderId="9" xfId="4" applyNumberFormat="1" applyFont="1" applyFill="1" applyBorder="1" applyAlignment="1">
      <alignment horizontal="center" vertical="top"/>
    </xf>
    <xf numFmtId="0" fontId="4" fillId="4" borderId="9" xfId="4" applyFont="1" applyFill="1" applyBorder="1" applyAlignment="1">
      <alignment horizontal="justify" vertical="top" wrapText="1"/>
    </xf>
    <xf numFmtId="1" fontId="8" fillId="0" borderId="9" xfId="0" applyNumberFormat="1" applyFont="1" applyBorder="1" applyAlignment="1">
      <alignment horizontal="center" vertical="center"/>
    </xf>
    <xf numFmtId="9" fontId="4" fillId="4" borderId="9" xfId="3" applyFont="1" applyFill="1" applyBorder="1" applyAlignment="1">
      <alignment horizontal="right" vertical="center"/>
    </xf>
    <xf numFmtId="41" fontId="4" fillId="4" borderId="9" xfId="4" applyNumberFormat="1" applyFont="1" applyFill="1" applyBorder="1" applyAlignment="1">
      <alignment horizontal="right" vertical="center"/>
    </xf>
    <xf numFmtId="0" fontId="4" fillId="4" borderId="9" xfId="4" applyFont="1" applyFill="1" applyBorder="1" applyAlignment="1">
      <alignment horizontal="center" vertical="center"/>
    </xf>
    <xf numFmtId="44" fontId="4" fillId="4" borderId="9" xfId="2" applyFont="1" applyFill="1" applyBorder="1" applyAlignment="1" applyProtection="1">
      <alignment horizontal="left" vertical="center"/>
    </xf>
    <xf numFmtId="166" fontId="4" fillId="4" borderId="9" xfId="4" applyNumberFormat="1" applyFont="1" applyFill="1" applyBorder="1" applyAlignment="1" applyProtection="1">
      <alignment horizontal="left" vertical="center"/>
    </xf>
    <xf numFmtId="166" fontId="4" fillId="4" borderId="10" xfId="4" applyNumberFormat="1" applyFont="1" applyFill="1" applyBorder="1" applyAlignment="1" applyProtection="1">
      <alignment horizontal="left" vertical="center"/>
    </xf>
    <xf numFmtId="42" fontId="4" fillId="4" borderId="11" xfId="4" applyNumberFormat="1" applyFont="1" applyFill="1" applyBorder="1" applyAlignment="1" applyProtection="1">
      <alignment horizontal="left" vertical="center"/>
    </xf>
    <xf numFmtId="0" fontId="8" fillId="5" borderId="9" xfId="4" applyFont="1" applyFill="1" applyBorder="1" applyAlignment="1">
      <alignment horizontal="justify" vertical="top" wrapText="1"/>
    </xf>
    <xf numFmtId="0" fontId="11" fillId="0" borderId="9" xfId="33" applyNumberFormat="1" applyFont="1" applyFill="1" applyBorder="1" applyAlignment="1">
      <alignment horizontal="left" vertical="center" wrapText="1"/>
    </xf>
    <xf numFmtId="0" fontId="12" fillId="0" borderId="9" xfId="0" applyFont="1" applyBorder="1"/>
    <xf numFmtId="9" fontId="10" fillId="3" borderId="9" xfId="3" applyFont="1" applyFill="1" applyBorder="1" applyAlignment="1">
      <alignment horizontal="right" vertical="center"/>
    </xf>
    <xf numFmtId="0" fontId="10" fillId="3" borderId="9" xfId="6" applyFont="1" applyFill="1" applyBorder="1" applyAlignment="1">
      <alignment horizontal="right" vertical="center"/>
    </xf>
    <xf numFmtId="44" fontId="13" fillId="6" borderId="9" xfId="2" applyFont="1" applyFill="1" applyBorder="1" applyAlignment="1">
      <alignment vertical="center"/>
    </xf>
    <xf numFmtId="166" fontId="10" fillId="3" borderId="9" xfId="6" applyNumberFormat="1" applyFont="1" applyFill="1" applyBorder="1" applyAlignment="1">
      <alignment vertical="center"/>
    </xf>
    <xf numFmtId="166" fontId="10" fillId="3" borderId="10" xfId="6" applyNumberFormat="1" applyFont="1" applyFill="1" applyBorder="1" applyAlignment="1">
      <alignment vertical="center"/>
    </xf>
    <xf numFmtId="1" fontId="8" fillId="0" borderId="9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2" fontId="4" fillId="4" borderId="9" xfId="4" applyNumberFormat="1" applyFont="1" applyFill="1" applyBorder="1" applyAlignment="1" applyProtection="1">
      <alignment horizontal="center" vertical="center"/>
    </xf>
    <xf numFmtId="0" fontId="12" fillId="0" borderId="9" xfId="0" applyFont="1" applyBorder="1" applyAlignment="1">
      <alignment wrapText="1"/>
    </xf>
    <xf numFmtId="167" fontId="4" fillId="4" borderId="9" xfId="4" applyNumberFormat="1" applyFont="1" applyFill="1" applyBorder="1" applyAlignment="1" applyProtection="1">
      <alignment horizontal="center" vertical="center"/>
    </xf>
    <xf numFmtId="167" fontId="10" fillId="3" borderId="9" xfId="2" applyNumberFormat="1" applyFont="1" applyFill="1" applyBorder="1" applyAlignment="1">
      <alignment vertical="center"/>
    </xf>
    <xf numFmtId="0" fontId="8" fillId="0" borderId="9" xfId="0" applyFont="1" applyBorder="1" applyAlignment="1">
      <alignment vertical="center"/>
    </xf>
    <xf numFmtId="167" fontId="4" fillId="4" borderId="9" xfId="4" applyNumberFormat="1" applyFont="1" applyFill="1" applyBorder="1" applyAlignment="1" applyProtection="1">
      <alignment horizontal="left" vertical="center"/>
    </xf>
    <xf numFmtId="0" fontId="14" fillId="7" borderId="13" xfId="7" applyFont="1" applyFill="1" applyBorder="1" applyAlignment="1">
      <alignment horizontal="center" vertical="center"/>
    </xf>
    <xf numFmtId="0" fontId="14" fillId="7" borderId="13" xfId="7" applyFont="1" applyFill="1" applyBorder="1" applyAlignment="1">
      <alignment horizontal="left" vertical="top"/>
    </xf>
    <xf numFmtId="0" fontId="14" fillId="7" borderId="13" xfId="7" applyFont="1" applyFill="1" applyBorder="1" applyAlignment="1">
      <alignment vertical="top"/>
    </xf>
    <xf numFmtId="164" fontId="14" fillId="7" borderId="13" xfId="7" applyNumberFormat="1" applyFont="1" applyFill="1" applyBorder="1" applyAlignment="1" applyProtection="1">
      <alignment horizontal="center" vertical="center"/>
    </xf>
    <xf numFmtId="9" fontId="14" fillId="7" borderId="13" xfId="3" applyFont="1" applyFill="1" applyBorder="1" applyAlignment="1" applyProtection="1">
      <alignment horizontal="center" vertical="center"/>
    </xf>
    <xf numFmtId="44" fontId="14" fillId="7" borderId="14" xfId="2" applyFont="1" applyFill="1" applyBorder="1" applyAlignment="1">
      <alignment vertical="center"/>
    </xf>
    <xf numFmtId="42" fontId="14" fillId="7" borderId="14" xfId="7" applyNumberFormat="1" applyFont="1" applyFill="1" applyBorder="1" applyAlignment="1">
      <alignment vertical="center"/>
    </xf>
    <xf numFmtId="0" fontId="9" fillId="0" borderId="0" xfId="0" applyFont="1" applyAlignment="1">
      <alignment vertical="top"/>
    </xf>
    <xf numFmtId="0" fontId="14" fillId="7" borderId="15" xfId="7" applyFont="1" applyFill="1" applyBorder="1" applyAlignment="1">
      <alignment horizontal="left" vertical="center"/>
    </xf>
    <xf numFmtId="0" fontId="14" fillId="7" borderId="16" xfId="7" applyFont="1" applyFill="1" applyBorder="1" applyAlignment="1">
      <alignment horizontal="left" vertical="center"/>
    </xf>
    <xf numFmtId="0" fontId="14" fillId="7" borderId="17" xfId="7" applyFont="1" applyFill="1" applyAlignment="1">
      <alignment horizontal="center" vertical="center"/>
    </xf>
    <xf numFmtId="0" fontId="14" fillId="7" borderId="17" xfId="7" applyFont="1" applyFill="1" applyAlignment="1">
      <alignment horizontal="left" vertical="top"/>
    </xf>
    <xf numFmtId="0" fontId="14" fillId="7" borderId="17" xfId="7" applyFont="1" applyFill="1" applyAlignment="1">
      <alignment vertical="top"/>
    </xf>
    <xf numFmtId="164" fontId="14" fillId="7" borderId="17" xfId="7" applyNumberFormat="1" applyFont="1" applyFill="1" applyAlignment="1" applyProtection="1">
      <alignment horizontal="center" vertical="center"/>
    </xf>
    <xf numFmtId="9" fontId="14" fillId="7" borderId="17" xfId="3" applyFont="1" applyFill="1" applyBorder="1" applyAlignment="1" applyProtection="1">
      <alignment horizontal="center" vertical="center"/>
    </xf>
    <xf numFmtId="9" fontId="14" fillId="7" borderId="17" xfId="3" applyFont="1" applyFill="1" applyBorder="1" applyAlignment="1">
      <alignment horizontal="center" vertical="center"/>
    </xf>
    <xf numFmtId="168" fontId="14" fillId="7" borderId="17" xfId="7" applyNumberFormat="1" applyFont="1" applyFill="1" applyAlignment="1">
      <alignment horizontal="left" vertical="center"/>
    </xf>
    <xf numFmtId="168" fontId="14" fillId="7" borderId="18" xfId="7" applyNumberFormat="1" applyFont="1" applyFill="1" applyBorder="1" applyAlignment="1">
      <alignment vertical="center"/>
    </xf>
    <xf numFmtId="0" fontId="14" fillId="7" borderId="17" xfId="7" applyFont="1" applyFill="1" applyAlignment="1">
      <alignment horizontal="left" vertical="center"/>
    </xf>
    <xf numFmtId="0" fontId="14" fillId="7" borderId="17" xfId="7" applyNumberFormat="1" applyFont="1" applyFill="1" applyAlignment="1">
      <alignment horizontal="left" vertical="center"/>
    </xf>
    <xf numFmtId="44" fontId="14" fillId="7" borderId="17" xfId="2" applyFont="1" applyFill="1" applyBorder="1" applyAlignment="1">
      <alignment horizontal="left" vertical="center"/>
    </xf>
    <xf numFmtId="169" fontId="15" fillId="8" borderId="0" xfId="1" applyNumberFormat="1" applyFont="1" applyFill="1" applyAlignment="1">
      <alignment horizontal="right" vertical="center"/>
    </xf>
    <xf numFmtId="0" fontId="16" fillId="8" borderId="0" xfId="0" applyFont="1" applyFill="1" applyAlignment="1">
      <alignment horizontal="center" vertical="center"/>
    </xf>
    <xf numFmtId="0" fontId="15" fillId="8" borderId="0" xfId="0" applyFont="1" applyFill="1" applyAlignment="1">
      <alignment horizontal="right" vertical="center"/>
    </xf>
    <xf numFmtId="0" fontId="17" fillId="8" borderId="0" xfId="0" applyFont="1" applyFill="1" applyAlignment="1">
      <alignment horizontal="center" vertical="center"/>
    </xf>
    <xf numFmtId="169" fontId="15" fillId="8" borderId="0" xfId="0" applyNumberFormat="1" applyFont="1" applyFill="1" applyAlignment="1">
      <alignment horizontal="center" vertical="center"/>
    </xf>
    <xf numFmtId="0" fontId="8" fillId="0" borderId="9" xfId="0" applyFont="1" applyBorder="1"/>
    <xf numFmtId="166" fontId="4" fillId="9" borderId="10" xfId="4" applyNumberFormat="1" applyFont="1" applyFill="1" applyBorder="1" applyAlignment="1" applyProtection="1">
      <alignment horizontal="left" vertical="center"/>
    </xf>
    <xf numFmtId="1" fontId="8" fillId="0" borderId="9" xfId="0" applyNumberFormat="1" applyFont="1" applyBorder="1" applyAlignment="1">
      <alignment vertical="center"/>
    </xf>
    <xf numFmtId="2" fontId="8" fillId="0" borderId="9" xfId="0" applyNumberFormat="1" applyFont="1" applyBorder="1" applyAlignment="1">
      <alignment vertical="center"/>
    </xf>
    <xf numFmtId="0" fontId="8" fillId="0" borderId="9" xfId="0" applyFont="1" applyBorder="1" applyAlignment="1">
      <alignment wrapText="1"/>
    </xf>
    <xf numFmtId="0" fontId="18" fillId="0" borderId="9" xfId="0" applyFont="1" applyBorder="1"/>
    <xf numFmtId="0" fontId="12" fillId="0" borderId="9" xfId="0" applyFont="1" applyBorder="1" applyAlignment="1">
      <alignment horizontal="left" wrapText="1"/>
    </xf>
    <xf numFmtId="42" fontId="10" fillId="3" borderId="10" xfId="6" applyNumberFormat="1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0" fontId="10" fillId="0" borderId="0" xfId="6" applyFont="1" applyFill="1" applyBorder="1" applyAlignment="1">
      <alignment horizontal="center" vertical="top"/>
    </xf>
    <xf numFmtId="0" fontId="10" fillId="0" borderId="0" xfId="6" applyFont="1" applyFill="1" applyBorder="1" applyAlignment="1">
      <alignment vertical="top"/>
    </xf>
    <xf numFmtId="9" fontId="10" fillId="0" borderId="0" xfId="3" applyFont="1" applyFill="1" applyBorder="1" applyAlignment="1">
      <alignment horizontal="right" vertical="center"/>
    </xf>
    <xf numFmtId="0" fontId="10" fillId="0" borderId="0" xfId="6" applyFont="1" applyFill="1" applyBorder="1" applyAlignment="1">
      <alignment horizontal="right" vertical="center"/>
    </xf>
    <xf numFmtId="44" fontId="10" fillId="0" borderId="0" xfId="2" applyFont="1" applyFill="1" applyBorder="1" applyAlignment="1">
      <alignment vertical="center"/>
    </xf>
    <xf numFmtId="166" fontId="10" fillId="0" borderId="0" xfId="6" applyNumberFormat="1" applyFont="1" applyFill="1" applyBorder="1" applyAlignment="1">
      <alignment vertical="center"/>
    </xf>
    <xf numFmtId="42" fontId="10" fillId="0" borderId="0" xfId="6" applyNumberFormat="1" applyFont="1" applyFill="1" applyBorder="1" applyAlignment="1">
      <alignment vertical="center"/>
    </xf>
    <xf numFmtId="0" fontId="8" fillId="0" borderId="9" xfId="13" applyFont="1" applyBorder="1" applyAlignment="1">
      <alignment horizontal="center" vertical="center"/>
    </xf>
    <xf numFmtId="0" fontId="12" fillId="0" borderId="9" xfId="13" applyFont="1" applyBorder="1" applyAlignment="1">
      <alignment horizontal="left" vertical="center"/>
    </xf>
    <xf numFmtId="1" fontId="8" fillId="0" borderId="9" xfId="13" applyNumberFormat="1" applyFont="1" applyBorder="1" applyAlignment="1">
      <alignment horizontal="center" vertical="center"/>
    </xf>
    <xf numFmtId="0" fontId="12" fillId="0" borderId="9" xfId="13" applyFont="1" applyBorder="1" applyAlignment="1">
      <alignment horizontal="left" vertical="center" wrapText="1"/>
    </xf>
    <xf numFmtId="44" fontId="4" fillId="0" borderId="9" xfId="2" applyFont="1" applyFill="1" applyBorder="1" applyAlignment="1" applyProtection="1">
      <alignment horizontal="left" vertical="center"/>
    </xf>
    <xf numFmtId="2" fontId="5" fillId="2" borderId="0" xfId="0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14" fillId="7" borderId="12" xfId="7" applyFont="1" applyFill="1" applyBorder="1" applyAlignment="1">
      <alignment horizontal="left" vertical="center"/>
    </xf>
    <xf numFmtId="0" fontId="14" fillId="7" borderId="13" xfId="7" applyFont="1" applyFill="1" applyBorder="1" applyAlignment="1">
      <alignment horizontal="left" vertical="center"/>
    </xf>
    <xf numFmtId="0" fontId="14" fillId="7" borderId="15" xfId="7" applyFont="1" applyFill="1" applyBorder="1" applyAlignment="1">
      <alignment horizontal="left" vertical="center"/>
    </xf>
    <xf numFmtId="0" fontId="14" fillId="7" borderId="16" xfId="7" applyFont="1" applyFill="1" applyBorder="1" applyAlignment="1">
      <alignment horizontal="left" vertical="center"/>
    </xf>
  </cellXfs>
  <cellStyles count="35">
    <cellStyle name="Comma" xfId="1" builtinId="3"/>
    <cellStyle name="Comma 2" xfId="8" xr:uid="{00000000-0005-0000-0000-000031000000}"/>
    <cellStyle name="Comma 2 2" xfId="9" xr:uid="{00000000-0005-0000-0000-000032000000}"/>
    <cellStyle name="Currency" xfId="2" builtinId="4"/>
    <cellStyle name="Currency 2" xfId="10" xr:uid="{00000000-0005-0000-0000-000033000000}"/>
    <cellStyle name="Currency 2 2 2" xfId="11" xr:uid="{00000000-0005-0000-0000-000034000000}"/>
    <cellStyle name="Input" xfId="5" builtinId="20"/>
    <cellStyle name="Normal" xfId="0" builtinId="0"/>
    <cellStyle name="Normal 10" xfId="12" xr:uid="{00000000-0005-0000-0000-000035000000}"/>
    <cellStyle name="Normal 11" xfId="13" xr:uid="{00000000-0005-0000-0000-000036000000}"/>
    <cellStyle name="Normal 2" xfId="14" xr:uid="{00000000-0005-0000-0000-000037000000}"/>
    <cellStyle name="Normal 2 2" xfId="15" xr:uid="{00000000-0005-0000-0000-000038000000}"/>
    <cellStyle name="Normal 2 3" xfId="16" xr:uid="{00000000-0005-0000-0000-000039000000}"/>
    <cellStyle name="Normal 2 3 2" xfId="17" xr:uid="{00000000-0005-0000-0000-00003A000000}"/>
    <cellStyle name="Normal 3" xfId="18" xr:uid="{00000000-0005-0000-0000-00003B000000}"/>
    <cellStyle name="Normal 3 2" xfId="19" xr:uid="{00000000-0005-0000-0000-00003C000000}"/>
    <cellStyle name="Normal 4" xfId="20" xr:uid="{00000000-0005-0000-0000-00003D000000}"/>
    <cellStyle name="Normal 4 2" xfId="21" xr:uid="{00000000-0005-0000-0000-00003E000000}"/>
    <cellStyle name="Normal 4 2 2" xfId="22" xr:uid="{00000000-0005-0000-0000-00003F000000}"/>
    <cellStyle name="Normal 4 3" xfId="23" xr:uid="{00000000-0005-0000-0000-000040000000}"/>
    <cellStyle name="Normal 4 3 2" xfId="24" xr:uid="{00000000-0005-0000-0000-000041000000}"/>
    <cellStyle name="Normal 4 4" xfId="25" xr:uid="{00000000-0005-0000-0000-000042000000}"/>
    <cellStyle name="Normal 5" xfId="26" xr:uid="{00000000-0005-0000-0000-000043000000}"/>
    <cellStyle name="Normal 6" xfId="27" xr:uid="{00000000-0005-0000-0000-000044000000}"/>
    <cellStyle name="Normal 7" xfId="28" xr:uid="{00000000-0005-0000-0000-000045000000}"/>
    <cellStyle name="Normal 7 2" xfId="29" xr:uid="{00000000-0005-0000-0000-000046000000}"/>
    <cellStyle name="Normal 8" xfId="30" xr:uid="{00000000-0005-0000-0000-000047000000}"/>
    <cellStyle name="Normal 9" xfId="31" xr:uid="{00000000-0005-0000-0000-000048000000}"/>
    <cellStyle name="Note" xfId="4" builtinId="10"/>
    <cellStyle name="Note 2" xfId="32" xr:uid="{00000000-0005-0000-0000-000049000000}"/>
    <cellStyle name="Note 2 2 2 2" xfId="33" xr:uid="{00000000-0005-0000-0000-00004A000000}"/>
    <cellStyle name="Note 3 2" xfId="34" xr:uid="{00000000-0005-0000-0000-00004B000000}"/>
    <cellStyle name="Output" xfId="6" builtinId="21"/>
    <cellStyle name="Percent" xfId="3" builtinId="5"/>
    <cellStyle name="Total" xfId="7" builtinId="25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1541318</xdr:colOff>
      <xdr:row>1</xdr:row>
      <xdr:rowOff>17318</xdr:rowOff>
    </xdr:from>
    <xdr:to>
      <xdr:col>17</xdr:col>
      <xdr:colOff>34636</xdr:colOff>
      <xdr:row>6</xdr:row>
      <xdr:rowOff>238992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A9CDEF-B4BD-BC42-5B76-7996D02AC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4045" y="311727"/>
          <a:ext cx="7412182" cy="1676401"/>
        </a:xfrm>
        <a:prstGeom prst="rect">
          <a:avLst/>
        </a:prstGeom>
        <a:solidFill>
          <a:schemeClr val="tx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XFD474"/>
  <sheetViews>
    <sheetView tabSelected="1" zoomScale="55" zoomScaleNormal="55" zoomScaleSheetLayoutView="40" workbookViewId="0">
      <pane ySplit="8" topLeftCell="A9" activePane="bottomLeft" state="frozen"/>
      <selection pane="bottomLeft" activeCell="P17" sqref="P17"/>
    </sheetView>
  </sheetViews>
  <sheetFormatPr defaultColWidth="8.88671875" defaultRowHeight="15.75"/>
  <cols>
    <col min="1" max="1" width="6" style="4" customWidth="1"/>
    <col min="2" max="2" width="8.6640625" style="4" customWidth="1"/>
    <col min="3" max="3" width="9.5546875" style="4" customWidth="1"/>
    <col min="4" max="4" width="7.88671875" style="5" customWidth="1"/>
    <col min="5" max="5" width="62.44140625" style="6" customWidth="1"/>
    <col min="6" max="6" width="7.33203125" style="7" customWidth="1"/>
    <col min="7" max="7" width="7.33203125" style="8" customWidth="1"/>
    <col min="8" max="8" width="11.77734375" style="7" customWidth="1"/>
    <col min="9" max="9" width="7.33203125" style="4" customWidth="1"/>
    <col min="10" max="10" width="13.33203125" style="9" customWidth="1"/>
    <col min="11" max="11" width="18.21875" style="9" customWidth="1"/>
    <col min="12" max="12" width="11.44140625" style="9" customWidth="1"/>
    <col min="13" max="14" width="15.109375" style="9" customWidth="1"/>
    <col min="15" max="16" width="14.33203125" style="10" customWidth="1"/>
    <col min="17" max="17" width="15.44140625" style="11" customWidth="1"/>
    <col min="18" max="18" width="9.6640625" style="12"/>
    <col min="19" max="19" width="10.33203125" style="12" customWidth="1"/>
    <col min="20" max="16384" width="8.88671875" style="12"/>
  </cols>
  <sheetData>
    <row r="1" spans="1:25" s="1" customFormat="1" ht="22.5">
      <c r="A1" s="121" t="s">
        <v>4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2" spans="1:25">
      <c r="A2" s="13"/>
      <c r="G2" s="14"/>
      <c r="J2" s="15"/>
      <c r="K2" s="15"/>
      <c r="L2" s="15"/>
      <c r="M2" s="15"/>
      <c r="N2" s="15"/>
      <c r="Q2" s="16"/>
    </row>
    <row r="3" spans="1:25" ht="20.25">
      <c r="B3" s="17"/>
      <c r="C3" s="17"/>
      <c r="D3" s="18"/>
      <c r="E3" s="19"/>
      <c r="G3" s="14"/>
      <c r="J3" s="15"/>
      <c r="K3" s="15"/>
      <c r="L3" s="20"/>
      <c r="M3" s="20"/>
      <c r="N3" s="20"/>
      <c r="O3" s="17"/>
      <c r="P3" s="17"/>
      <c r="Q3" s="16"/>
    </row>
    <row r="4" spans="1:25" ht="20.25">
      <c r="B4" s="17"/>
      <c r="C4" s="17"/>
      <c r="D4" s="18" t="s">
        <v>5</v>
      </c>
      <c r="E4" s="21" t="s">
        <v>423</v>
      </c>
      <c r="G4" s="14"/>
      <c r="J4" s="15"/>
      <c r="K4" s="15"/>
      <c r="L4" s="22"/>
      <c r="M4" s="22"/>
      <c r="N4" s="22"/>
      <c r="O4" s="23"/>
      <c r="P4" s="23"/>
      <c r="Q4" s="16"/>
    </row>
    <row r="5" spans="1:25" ht="37.5" customHeight="1">
      <c r="B5" s="17"/>
      <c r="C5" s="17"/>
      <c r="D5" s="24" t="s">
        <v>6</v>
      </c>
      <c r="E5" s="25"/>
      <c r="G5" s="14"/>
      <c r="J5" s="15"/>
      <c r="K5" s="15"/>
      <c r="L5" s="22"/>
      <c r="M5" s="22"/>
      <c r="N5" s="22"/>
      <c r="O5" s="23"/>
      <c r="P5" s="23"/>
      <c r="Q5" s="16"/>
    </row>
    <row r="6" spans="1:25" ht="19.7" customHeight="1">
      <c r="A6" s="13"/>
      <c r="G6" s="14"/>
      <c r="J6" s="15"/>
      <c r="K6" s="15"/>
      <c r="L6" s="22"/>
      <c r="M6" s="22"/>
      <c r="N6" s="22"/>
      <c r="O6" s="23"/>
      <c r="P6" s="23"/>
      <c r="Q6" s="16"/>
    </row>
    <row r="7" spans="1:25" ht="20.25">
      <c r="A7" s="13"/>
      <c r="G7" s="14"/>
      <c r="J7" s="15"/>
      <c r="K7" s="15"/>
      <c r="L7" s="22"/>
      <c r="M7" s="22"/>
      <c r="N7" s="22"/>
      <c r="O7" s="23"/>
      <c r="P7" s="23"/>
      <c r="Q7" s="26"/>
    </row>
    <row r="8" spans="1:25" s="2" customFormat="1" ht="30.6" customHeight="1">
      <c r="A8" s="27" t="s">
        <v>7</v>
      </c>
      <c r="B8" s="28" t="s">
        <v>8</v>
      </c>
      <c r="C8" s="28" t="s">
        <v>9</v>
      </c>
      <c r="D8" s="28" t="s">
        <v>10</v>
      </c>
      <c r="E8" s="29" t="s">
        <v>0</v>
      </c>
      <c r="F8" s="29" t="s">
        <v>11</v>
      </c>
      <c r="G8" s="30" t="s">
        <v>12</v>
      </c>
      <c r="H8" s="29" t="s">
        <v>13</v>
      </c>
      <c r="I8" s="28" t="s">
        <v>14</v>
      </c>
      <c r="J8" s="31" t="s">
        <v>15</v>
      </c>
      <c r="K8" s="31" t="s">
        <v>16</v>
      </c>
      <c r="L8" s="31" t="s">
        <v>17</v>
      </c>
      <c r="M8" s="31" t="s">
        <v>18</v>
      </c>
      <c r="N8" s="31" t="s">
        <v>19</v>
      </c>
      <c r="O8" s="29" t="s">
        <v>20</v>
      </c>
      <c r="P8" s="32" t="s">
        <v>21</v>
      </c>
      <c r="Q8" s="33" t="s">
        <v>22</v>
      </c>
      <c r="R8" s="34"/>
      <c r="S8" s="34"/>
      <c r="T8" s="34"/>
      <c r="U8" s="34"/>
      <c r="V8" s="34"/>
      <c r="W8" s="34"/>
      <c r="X8" s="34"/>
      <c r="Y8" s="34"/>
    </row>
    <row r="9" spans="1:25" s="3" customFormat="1" ht="15.95" customHeight="1">
      <c r="A9" s="35"/>
      <c r="B9" s="36"/>
      <c r="C9" s="36"/>
      <c r="D9" s="37" t="s">
        <v>23</v>
      </c>
      <c r="E9" s="38" t="s">
        <v>24</v>
      </c>
      <c r="F9" s="36"/>
      <c r="G9" s="39"/>
      <c r="H9" s="40"/>
      <c r="I9" s="40"/>
      <c r="J9" s="41"/>
      <c r="K9" s="41"/>
      <c r="L9" s="41"/>
      <c r="M9" s="41"/>
      <c r="N9" s="41"/>
      <c r="O9" s="40"/>
      <c r="P9" s="42"/>
      <c r="Q9" s="43">
        <f>SUM(O10:O24)</f>
        <v>0</v>
      </c>
      <c r="R9" s="44" t="s">
        <v>25</v>
      </c>
    </row>
    <row r="10" spans="1:25" s="3" customFormat="1">
      <c r="A10" s="45"/>
      <c r="B10" s="46"/>
      <c r="C10" s="46"/>
      <c r="D10" s="47"/>
      <c r="E10" s="48"/>
      <c r="F10" s="49"/>
      <c r="G10" s="50"/>
      <c r="H10" s="51"/>
      <c r="I10" s="52"/>
      <c r="J10" s="53"/>
      <c r="K10" s="53"/>
      <c r="L10" s="53"/>
      <c r="M10" s="53"/>
      <c r="N10" s="53"/>
      <c r="O10" s="54"/>
      <c r="P10" s="55"/>
      <c r="Q10" s="56"/>
      <c r="R10" s="44"/>
    </row>
    <row r="11" spans="1:25" s="3" customFormat="1">
      <c r="A11" s="45" t="str">
        <f>IF(I11&lt;&gt;"",1+MAX($A9:A$9),"")</f>
        <v/>
      </c>
      <c r="B11" s="46"/>
      <c r="C11" s="46"/>
      <c r="D11" s="47"/>
      <c r="E11" s="57" t="s">
        <v>26</v>
      </c>
      <c r="F11" s="49"/>
      <c r="G11" s="50"/>
      <c r="H11" s="51"/>
      <c r="I11" s="52"/>
      <c r="J11" s="53"/>
      <c r="K11" s="53"/>
      <c r="L11" s="54" t="str">
        <f t="shared" ref="L11" si="0">IF(F11=0,"",J11*H11)</f>
        <v/>
      </c>
      <c r="M11" s="54" t="str">
        <f t="shared" ref="M11" si="1">IF(F11=0,"",K11*H11)</f>
        <v/>
      </c>
      <c r="N11" s="54"/>
      <c r="O11" s="54" t="str">
        <f t="shared" ref="O11" si="2">IF(F11=0,"",L11+M11)</f>
        <v/>
      </c>
      <c r="P11" s="55"/>
      <c r="Q11" s="56"/>
      <c r="R11" s="44"/>
    </row>
    <row r="12" spans="1:25" s="3" customFormat="1">
      <c r="A12" s="45">
        <f>IF(I12&lt;&gt;"",1+MAX($A$9:A11),"")</f>
        <v>1</v>
      </c>
      <c r="B12" s="46"/>
      <c r="C12" s="46"/>
      <c r="D12" s="47"/>
      <c r="E12" s="58" t="s">
        <v>27</v>
      </c>
      <c r="F12" s="49">
        <v>1</v>
      </c>
      <c r="G12" s="50">
        <v>0</v>
      </c>
      <c r="H12" s="51">
        <f>(1+G12)*F12</f>
        <v>1</v>
      </c>
      <c r="I12" s="52" t="s">
        <v>28</v>
      </c>
      <c r="J12" s="53">
        <v>0</v>
      </c>
      <c r="K12" s="53">
        <f t="shared" ref="K12:K24" si="3">J12*H12</f>
        <v>0</v>
      </c>
      <c r="L12" s="54">
        <f t="shared" ref="L12:L15" si="4">IF(F12=0,"",J12*H12)</f>
        <v>0</v>
      </c>
      <c r="M12" s="54">
        <f t="shared" ref="M12:M15" si="5">IF(F12=0,"",K12*H12)</f>
        <v>0</v>
      </c>
      <c r="N12" s="54"/>
      <c r="O12" s="54">
        <f t="shared" ref="O12:O15" si="6">IF(F12=0,"",L12+M12)</f>
        <v>0</v>
      </c>
      <c r="P12" s="55"/>
      <c r="Q12" s="56"/>
      <c r="R12" s="44"/>
    </row>
    <row r="13" spans="1:25" s="3" customFormat="1">
      <c r="A13" s="45">
        <f>IF(I13&lt;&gt;"",1+MAX($A$9:A12),"")</f>
        <v>2</v>
      </c>
      <c r="B13" s="46"/>
      <c r="C13" s="46"/>
      <c r="D13" s="47"/>
      <c r="E13" s="58" t="s">
        <v>29</v>
      </c>
      <c r="F13" s="49">
        <v>1</v>
      </c>
      <c r="G13" s="50">
        <v>0</v>
      </c>
      <c r="H13" s="51">
        <f>(1+G13)*F13</f>
        <v>1</v>
      </c>
      <c r="I13" s="52" t="s">
        <v>28</v>
      </c>
      <c r="J13" s="53">
        <v>0</v>
      </c>
      <c r="K13" s="53">
        <f t="shared" si="3"/>
        <v>0</v>
      </c>
      <c r="L13" s="54">
        <f t="shared" si="4"/>
        <v>0</v>
      </c>
      <c r="M13" s="54">
        <f t="shared" si="5"/>
        <v>0</v>
      </c>
      <c r="N13" s="54"/>
      <c r="O13" s="54">
        <f t="shared" si="6"/>
        <v>0</v>
      </c>
      <c r="P13" s="55"/>
      <c r="Q13" s="56"/>
      <c r="R13" s="44"/>
    </row>
    <row r="14" spans="1:25" s="3" customFormat="1">
      <c r="A14" s="45" t="str">
        <f>IF(I14&lt;&gt;"",1+MAX($A$9:A13),"")</f>
        <v/>
      </c>
      <c r="B14" s="46"/>
      <c r="C14" s="46"/>
      <c r="D14" s="47"/>
      <c r="E14" s="57" t="s">
        <v>30</v>
      </c>
      <c r="F14" s="49"/>
      <c r="G14" s="50"/>
      <c r="H14" s="51"/>
      <c r="I14" s="52"/>
      <c r="J14" s="53"/>
      <c r="K14" s="53"/>
      <c r="L14" s="54" t="str">
        <f t="shared" si="4"/>
        <v/>
      </c>
      <c r="M14" s="54" t="str">
        <f t="shared" si="5"/>
        <v/>
      </c>
      <c r="N14" s="54"/>
      <c r="O14" s="54" t="str">
        <f t="shared" si="6"/>
        <v/>
      </c>
      <c r="P14" s="55"/>
      <c r="Q14" s="56"/>
      <c r="R14" s="44"/>
    </row>
    <row r="15" spans="1:25" s="3" customFormat="1">
      <c r="A15" s="45">
        <f>IF(I15&lt;&gt;"",1+MAX($A$9:A14),"")</f>
        <v>3</v>
      </c>
      <c r="B15" s="46"/>
      <c r="C15" s="46"/>
      <c r="D15" s="47"/>
      <c r="E15" s="59" t="s">
        <v>31</v>
      </c>
      <c r="F15" s="49">
        <v>1</v>
      </c>
      <c r="G15" s="50">
        <v>0</v>
      </c>
      <c r="H15" s="51">
        <f t="shared" ref="H15:H24" si="7">(1+G15)*F15</f>
        <v>1</v>
      </c>
      <c r="I15" s="52" t="s">
        <v>28</v>
      </c>
      <c r="J15" s="53">
        <v>0</v>
      </c>
      <c r="K15" s="53">
        <f t="shared" si="3"/>
        <v>0</v>
      </c>
      <c r="L15" s="54">
        <f t="shared" si="4"/>
        <v>0</v>
      </c>
      <c r="M15" s="54">
        <f t="shared" si="5"/>
        <v>0</v>
      </c>
      <c r="N15" s="54"/>
      <c r="O15" s="54">
        <f t="shared" si="6"/>
        <v>0</v>
      </c>
      <c r="P15" s="55"/>
      <c r="Q15" s="56"/>
      <c r="R15" s="44"/>
    </row>
    <row r="16" spans="1:25" s="3" customFormat="1">
      <c r="A16" s="45">
        <f>IF(I16&lt;&gt;"",1+MAX($A$9:A15),"")</f>
        <v>4</v>
      </c>
      <c r="B16" s="46"/>
      <c r="C16" s="46"/>
      <c r="D16" s="47"/>
      <c r="E16" s="59" t="s">
        <v>32</v>
      </c>
      <c r="F16" s="49">
        <v>1</v>
      </c>
      <c r="G16" s="50">
        <v>0</v>
      </c>
      <c r="H16" s="51">
        <f t="shared" si="7"/>
        <v>1</v>
      </c>
      <c r="I16" s="52" t="s">
        <v>28</v>
      </c>
      <c r="J16" s="53">
        <v>0</v>
      </c>
      <c r="K16" s="53">
        <f t="shared" si="3"/>
        <v>0</v>
      </c>
      <c r="L16" s="54">
        <f t="shared" ref="L16:L24" si="8">IF(F16=0,"",J16*H16)</f>
        <v>0</v>
      </c>
      <c r="M16" s="54">
        <f t="shared" ref="M16:M24" si="9">IF(F16=0,"",K16*H16)</f>
        <v>0</v>
      </c>
      <c r="N16" s="54"/>
      <c r="O16" s="54">
        <f t="shared" ref="O16:O24" si="10">IF(F16=0,"",L16+M16)</f>
        <v>0</v>
      </c>
      <c r="P16" s="55"/>
      <c r="Q16" s="56"/>
      <c r="R16" s="44"/>
    </row>
    <row r="17" spans="1:18" s="3" customFormat="1">
      <c r="A17" s="45">
        <f>IF(I17&lt;&gt;"",1+MAX($A$9:A16),"")</f>
        <v>5</v>
      </c>
      <c r="B17" s="46"/>
      <c r="C17" s="46"/>
      <c r="D17" s="47"/>
      <c r="E17" s="59" t="s">
        <v>33</v>
      </c>
      <c r="F17" s="49">
        <v>1</v>
      </c>
      <c r="G17" s="50">
        <v>0</v>
      </c>
      <c r="H17" s="51">
        <f t="shared" si="7"/>
        <v>1</v>
      </c>
      <c r="I17" s="52" t="s">
        <v>28</v>
      </c>
      <c r="J17" s="53">
        <v>0</v>
      </c>
      <c r="K17" s="53">
        <f t="shared" si="3"/>
        <v>0</v>
      </c>
      <c r="L17" s="54">
        <f t="shared" si="8"/>
        <v>0</v>
      </c>
      <c r="M17" s="54">
        <f t="shared" si="9"/>
        <v>0</v>
      </c>
      <c r="N17" s="54"/>
      <c r="O17" s="54">
        <f t="shared" si="10"/>
        <v>0</v>
      </c>
      <c r="P17" s="55"/>
      <c r="Q17" s="56"/>
      <c r="R17" s="44"/>
    </row>
    <row r="18" spans="1:18" s="3" customFormat="1">
      <c r="A18" s="45">
        <f>IF(I18&lt;&gt;"",1+MAX($A$9:A17),"")</f>
        <v>6</v>
      </c>
      <c r="B18" s="46"/>
      <c r="C18" s="46"/>
      <c r="D18" s="47"/>
      <c r="E18" s="59" t="s">
        <v>34</v>
      </c>
      <c r="F18" s="49">
        <v>1</v>
      </c>
      <c r="G18" s="50">
        <v>0</v>
      </c>
      <c r="H18" s="51">
        <f t="shared" si="7"/>
        <v>1</v>
      </c>
      <c r="I18" s="52" t="s">
        <v>28</v>
      </c>
      <c r="J18" s="53">
        <v>0</v>
      </c>
      <c r="K18" s="53">
        <f t="shared" si="3"/>
        <v>0</v>
      </c>
      <c r="L18" s="54">
        <f t="shared" si="8"/>
        <v>0</v>
      </c>
      <c r="M18" s="54">
        <f t="shared" si="9"/>
        <v>0</v>
      </c>
      <c r="N18" s="54"/>
      <c r="O18" s="54">
        <f t="shared" si="10"/>
        <v>0</v>
      </c>
      <c r="P18" s="55"/>
      <c r="Q18" s="56"/>
      <c r="R18" s="44"/>
    </row>
    <row r="19" spans="1:18" s="3" customFormat="1">
      <c r="A19" s="45">
        <f>IF(I19&lt;&gt;"",1+MAX($A$9:A18),"")</f>
        <v>7</v>
      </c>
      <c r="B19" s="46"/>
      <c r="C19" s="46"/>
      <c r="D19" s="47"/>
      <c r="E19" s="59" t="s">
        <v>35</v>
      </c>
      <c r="F19" s="49">
        <v>1</v>
      </c>
      <c r="G19" s="50">
        <v>0</v>
      </c>
      <c r="H19" s="51">
        <f t="shared" si="7"/>
        <v>1</v>
      </c>
      <c r="I19" s="52" t="s">
        <v>28</v>
      </c>
      <c r="J19" s="53">
        <v>0</v>
      </c>
      <c r="K19" s="53">
        <f t="shared" si="3"/>
        <v>0</v>
      </c>
      <c r="L19" s="54">
        <f t="shared" si="8"/>
        <v>0</v>
      </c>
      <c r="M19" s="54">
        <f t="shared" si="9"/>
        <v>0</v>
      </c>
      <c r="N19" s="54"/>
      <c r="O19" s="54">
        <f t="shared" si="10"/>
        <v>0</v>
      </c>
      <c r="P19" s="55"/>
      <c r="Q19" s="56"/>
      <c r="R19" s="44"/>
    </row>
    <row r="20" spans="1:18" s="3" customFormat="1">
      <c r="A20" s="45">
        <f>IF(I20&lt;&gt;"",1+MAX($A$9:A19),"")</f>
        <v>8</v>
      </c>
      <c r="B20" s="46"/>
      <c r="C20" s="46"/>
      <c r="D20" s="47"/>
      <c r="E20" s="59" t="s">
        <v>36</v>
      </c>
      <c r="F20" s="49">
        <v>1</v>
      </c>
      <c r="G20" s="50">
        <v>0</v>
      </c>
      <c r="H20" s="51">
        <f t="shared" si="7"/>
        <v>1</v>
      </c>
      <c r="I20" s="52" t="s">
        <v>28</v>
      </c>
      <c r="J20" s="53">
        <v>0</v>
      </c>
      <c r="K20" s="53">
        <f t="shared" si="3"/>
        <v>0</v>
      </c>
      <c r="L20" s="54">
        <f t="shared" si="8"/>
        <v>0</v>
      </c>
      <c r="M20" s="54">
        <f t="shared" si="9"/>
        <v>0</v>
      </c>
      <c r="N20" s="54"/>
      <c r="O20" s="54">
        <f t="shared" si="10"/>
        <v>0</v>
      </c>
      <c r="P20" s="55"/>
      <c r="Q20" s="56"/>
      <c r="R20" s="44"/>
    </row>
    <row r="21" spans="1:18" s="3" customFormat="1">
      <c r="A21" s="45">
        <f>IF(I21&lt;&gt;"",1+MAX($A$9:A20),"")</f>
        <v>9</v>
      </c>
      <c r="B21" s="46"/>
      <c r="C21" s="46"/>
      <c r="D21" s="47"/>
      <c r="E21" s="59" t="s">
        <v>37</v>
      </c>
      <c r="F21" s="49">
        <v>1</v>
      </c>
      <c r="G21" s="50">
        <v>0</v>
      </c>
      <c r="H21" s="51">
        <f t="shared" si="7"/>
        <v>1</v>
      </c>
      <c r="I21" s="52" t="s">
        <v>28</v>
      </c>
      <c r="J21" s="53">
        <v>0</v>
      </c>
      <c r="K21" s="53">
        <f t="shared" si="3"/>
        <v>0</v>
      </c>
      <c r="L21" s="54">
        <f t="shared" si="8"/>
        <v>0</v>
      </c>
      <c r="M21" s="54">
        <f t="shared" si="9"/>
        <v>0</v>
      </c>
      <c r="N21" s="54"/>
      <c r="O21" s="54">
        <f t="shared" si="10"/>
        <v>0</v>
      </c>
      <c r="P21" s="55"/>
      <c r="Q21" s="56"/>
      <c r="R21" s="44"/>
    </row>
    <row r="22" spans="1:18" s="3" customFormat="1">
      <c r="A22" s="45">
        <f>IF(I22&lt;&gt;"",1+MAX($A$9:A21),"")</f>
        <v>10</v>
      </c>
      <c r="B22" s="46"/>
      <c r="C22" s="46"/>
      <c r="D22" s="47"/>
      <c r="E22" s="59" t="s">
        <v>38</v>
      </c>
      <c r="F22" s="49">
        <v>1</v>
      </c>
      <c r="G22" s="50">
        <v>0</v>
      </c>
      <c r="H22" s="51">
        <f t="shared" si="7"/>
        <v>1</v>
      </c>
      <c r="I22" s="52" t="s">
        <v>28</v>
      </c>
      <c r="J22" s="53">
        <v>0</v>
      </c>
      <c r="K22" s="53">
        <f t="shared" si="3"/>
        <v>0</v>
      </c>
      <c r="L22" s="54">
        <f t="shared" si="8"/>
        <v>0</v>
      </c>
      <c r="M22" s="54">
        <f t="shared" si="9"/>
        <v>0</v>
      </c>
      <c r="N22" s="54"/>
      <c r="O22" s="54">
        <f t="shared" si="10"/>
        <v>0</v>
      </c>
      <c r="P22" s="55"/>
      <c r="Q22" s="56"/>
      <c r="R22" s="44"/>
    </row>
    <row r="23" spans="1:18" s="3" customFormat="1">
      <c r="A23" s="45">
        <f>IF(I23&lt;&gt;"",1+MAX($A$9:A22),"")</f>
        <v>11</v>
      </c>
      <c r="B23" s="46"/>
      <c r="C23" s="46"/>
      <c r="D23" s="47"/>
      <c r="E23" s="59" t="s">
        <v>39</v>
      </c>
      <c r="F23" s="49">
        <v>1</v>
      </c>
      <c r="G23" s="50">
        <v>0</v>
      </c>
      <c r="H23" s="51">
        <f t="shared" si="7"/>
        <v>1</v>
      </c>
      <c r="I23" s="52" t="s">
        <v>28</v>
      </c>
      <c r="J23" s="53">
        <v>0</v>
      </c>
      <c r="K23" s="53">
        <f t="shared" si="3"/>
        <v>0</v>
      </c>
      <c r="L23" s="54">
        <f t="shared" si="8"/>
        <v>0</v>
      </c>
      <c r="M23" s="54">
        <f t="shared" si="9"/>
        <v>0</v>
      </c>
      <c r="N23" s="54"/>
      <c r="O23" s="54">
        <f t="shared" si="10"/>
        <v>0</v>
      </c>
      <c r="P23" s="55"/>
      <c r="Q23" s="56"/>
      <c r="R23" s="44"/>
    </row>
    <row r="24" spans="1:18" s="3" customFormat="1">
      <c r="A24" s="45">
        <f>IF(I24&lt;&gt;"",1+MAX($A$9:A23),"")</f>
        <v>12</v>
      </c>
      <c r="B24" s="46"/>
      <c r="C24" s="46"/>
      <c r="D24" s="47"/>
      <c r="E24" s="59" t="s">
        <v>40</v>
      </c>
      <c r="F24" s="49">
        <v>1</v>
      </c>
      <c r="G24" s="50">
        <v>0</v>
      </c>
      <c r="H24" s="51">
        <f t="shared" si="7"/>
        <v>1</v>
      </c>
      <c r="I24" s="52" t="s">
        <v>28</v>
      </c>
      <c r="J24" s="53">
        <v>0</v>
      </c>
      <c r="K24" s="53">
        <f t="shared" si="3"/>
        <v>0</v>
      </c>
      <c r="L24" s="54">
        <f t="shared" si="8"/>
        <v>0</v>
      </c>
      <c r="M24" s="54">
        <f t="shared" si="9"/>
        <v>0</v>
      </c>
      <c r="N24" s="54"/>
      <c r="O24" s="54">
        <f t="shared" si="10"/>
        <v>0</v>
      </c>
      <c r="P24" s="55"/>
      <c r="Q24" s="56"/>
      <c r="R24" s="44"/>
    </row>
    <row r="25" spans="1:18" s="3" customFormat="1">
      <c r="A25" s="45" t="str">
        <f>IF(I25&lt;&gt;"",1+MAX($A$9:A24),"")</f>
        <v/>
      </c>
      <c r="B25" s="46"/>
      <c r="C25" s="46"/>
      <c r="D25" s="47"/>
      <c r="E25" s="59"/>
      <c r="F25" s="49"/>
      <c r="G25" s="50"/>
      <c r="H25" s="51"/>
      <c r="I25" s="52"/>
      <c r="J25" s="53"/>
      <c r="K25" s="53"/>
      <c r="L25" s="54"/>
      <c r="M25" s="54"/>
      <c r="N25" s="54"/>
      <c r="O25" s="54"/>
      <c r="P25" s="55"/>
      <c r="Q25" s="56"/>
      <c r="R25" s="44"/>
    </row>
    <row r="26" spans="1:18" s="3" customFormat="1" ht="18" customHeight="1">
      <c r="A26" s="35" t="str">
        <f>IF(I26&lt;&gt;"",1+MAX($A$9:A25),"")</f>
        <v/>
      </c>
      <c r="B26" s="36"/>
      <c r="C26" s="36"/>
      <c r="D26" s="37" t="s">
        <v>41</v>
      </c>
      <c r="E26" s="38" t="s">
        <v>42</v>
      </c>
      <c r="F26" s="36"/>
      <c r="G26" s="60"/>
      <c r="H26" s="61"/>
      <c r="I26" s="36"/>
      <c r="J26" s="41"/>
      <c r="K26" s="41"/>
      <c r="L26" s="41"/>
      <c r="M26" s="41"/>
      <c r="N26" s="62">
        <v>60</v>
      </c>
      <c r="O26" s="63"/>
      <c r="P26" s="64"/>
      <c r="Q26" s="43">
        <f>SUM(P27:P39)</f>
        <v>16004.379720000001</v>
      </c>
      <c r="R26" s="44"/>
    </row>
    <row r="27" spans="1:18" s="3" customFormat="1">
      <c r="A27" s="45" t="str">
        <f>IF(I27&lt;&gt;"",1+MAX($A$9:A26),"")</f>
        <v/>
      </c>
      <c r="B27" s="46"/>
      <c r="C27" s="46"/>
      <c r="D27" s="47"/>
      <c r="E27" s="57" t="s">
        <v>43</v>
      </c>
      <c r="F27" s="72"/>
      <c r="G27" s="72"/>
      <c r="H27" s="72"/>
      <c r="I27" s="67"/>
      <c r="J27" s="53"/>
      <c r="K27" s="53"/>
      <c r="L27" s="54"/>
      <c r="M27" s="54"/>
      <c r="N27" s="54"/>
      <c r="O27" s="54"/>
      <c r="P27" s="55"/>
      <c r="Q27" s="56"/>
      <c r="R27" s="44"/>
    </row>
    <row r="28" spans="1:18" s="3" customFormat="1">
      <c r="A28" s="45">
        <f>IF(I28&lt;&gt;"",1+MAX($A$9:A27),"")</f>
        <v>13</v>
      </c>
      <c r="B28" s="46"/>
      <c r="C28" s="46"/>
      <c r="D28" s="47"/>
      <c r="E28" s="59" t="s">
        <v>44</v>
      </c>
      <c r="F28" s="102">
        <v>516.87</v>
      </c>
      <c r="G28" s="50">
        <v>0</v>
      </c>
      <c r="H28" s="51">
        <f t="shared" ref="H28:H39" si="11">(1+G28)*F28</f>
        <v>516.87</v>
      </c>
      <c r="I28" s="67" t="s">
        <v>45</v>
      </c>
      <c r="J28" s="53">
        <v>0</v>
      </c>
      <c r="K28" s="53">
        <f t="shared" ref="K28:K33" si="12">J28*H28</f>
        <v>0</v>
      </c>
      <c r="L28" s="70">
        <v>0.11</v>
      </c>
      <c r="M28" s="68">
        <f t="shared" ref="M28:M33" si="13">L28*H28</f>
        <v>56.855699999999999</v>
      </c>
      <c r="N28" s="54">
        <f>N$26</f>
        <v>60</v>
      </c>
      <c r="O28" s="54">
        <f t="shared" ref="O28:O33" si="14">M28*N28</f>
        <v>3411.3420000000001</v>
      </c>
      <c r="P28" s="55">
        <f t="shared" ref="P28:P33" si="15">O28+K28</f>
        <v>3411.3420000000001</v>
      </c>
      <c r="Q28" s="56"/>
      <c r="R28" s="44"/>
    </row>
    <row r="29" spans="1:18" s="3" customFormat="1">
      <c r="A29" s="45">
        <f>IF(I29&lt;&gt;"",1+MAX($A$9:A28),"")</f>
        <v>14</v>
      </c>
      <c r="B29" s="46"/>
      <c r="C29" s="46"/>
      <c r="D29" s="47"/>
      <c r="E29" s="59" t="s">
        <v>46</v>
      </c>
      <c r="F29" s="102">
        <v>16.11</v>
      </c>
      <c r="G29" s="50">
        <v>0</v>
      </c>
      <c r="H29" s="51">
        <f t="shared" si="11"/>
        <v>16.11</v>
      </c>
      <c r="I29" s="67" t="s">
        <v>45</v>
      </c>
      <c r="J29" s="53">
        <v>0</v>
      </c>
      <c r="K29" s="53">
        <f t="shared" si="12"/>
        <v>0</v>
      </c>
      <c r="L29" s="70">
        <v>0.13</v>
      </c>
      <c r="M29" s="68">
        <f t="shared" si="13"/>
        <v>2.0943000000000001</v>
      </c>
      <c r="N29" s="54">
        <f t="shared" ref="N29:N34" si="16">N$26</f>
        <v>60</v>
      </c>
      <c r="O29" s="54">
        <f t="shared" si="14"/>
        <v>125.658</v>
      </c>
      <c r="P29" s="55">
        <f t="shared" si="15"/>
        <v>125.658</v>
      </c>
      <c r="Q29" s="56"/>
      <c r="R29" s="44"/>
    </row>
    <row r="30" spans="1:18" s="3" customFormat="1">
      <c r="A30" s="45">
        <f>IF(I30&lt;&gt;"",1+MAX($A$9:A29),"")</f>
        <v>15</v>
      </c>
      <c r="B30" s="46"/>
      <c r="C30" s="46"/>
      <c r="D30" s="47"/>
      <c r="E30" s="59" t="s">
        <v>47</v>
      </c>
      <c r="F30" s="102">
        <v>57.12</v>
      </c>
      <c r="G30" s="50">
        <v>0</v>
      </c>
      <c r="H30" s="51">
        <f t="shared" si="11"/>
        <v>57.12</v>
      </c>
      <c r="I30" s="67" t="s">
        <v>45</v>
      </c>
      <c r="J30" s="53">
        <v>0</v>
      </c>
      <c r="K30" s="53">
        <f t="shared" si="12"/>
        <v>0</v>
      </c>
      <c r="L30" s="70">
        <v>0.12</v>
      </c>
      <c r="M30" s="68">
        <f t="shared" si="13"/>
        <v>6.8544</v>
      </c>
      <c r="N30" s="54">
        <f t="shared" si="16"/>
        <v>60</v>
      </c>
      <c r="O30" s="54">
        <f t="shared" si="14"/>
        <v>411.26400000000001</v>
      </c>
      <c r="P30" s="55">
        <f t="shared" si="15"/>
        <v>411.26400000000001</v>
      </c>
      <c r="Q30" s="56"/>
      <c r="R30" s="44"/>
    </row>
    <row r="31" spans="1:18" s="3" customFormat="1">
      <c r="A31" s="45">
        <f>IF(I31&lt;&gt;"",1+MAX($A$9:A30),"")</f>
        <v>16</v>
      </c>
      <c r="B31" s="46"/>
      <c r="C31" s="46"/>
      <c r="D31" s="47"/>
      <c r="E31" s="59" t="s">
        <v>48</v>
      </c>
      <c r="F31" s="102">
        <v>1289.17</v>
      </c>
      <c r="G31" s="50">
        <v>0</v>
      </c>
      <c r="H31" s="51">
        <f t="shared" si="11"/>
        <v>1289.17</v>
      </c>
      <c r="I31" s="67" t="s">
        <v>49</v>
      </c>
      <c r="J31" s="53">
        <v>0</v>
      </c>
      <c r="K31" s="53">
        <f t="shared" si="12"/>
        <v>0</v>
      </c>
      <c r="L31" s="70">
        <v>5.5E-2</v>
      </c>
      <c r="M31" s="68">
        <f t="shared" si="13"/>
        <v>70.904349999999994</v>
      </c>
      <c r="N31" s="54">
        <f t="shared" si="16"/>
        <v>60</v>
      </c>
      <c r="O31" s="54">
        <f t="shared" si="14"/>
        <v>4254.2610000000004</v>
      </c>
      <c r="P31" s="55">
        <f t="shared" si="15"/>
        <v>4254.2610000000004</v>
      </c>
      <c r="Q31" s="56"/>
      <c r="R31" s="44"/>
    </row>
    <row r="32" spans="1:18" s="3" customFormat="1">
      <c r="A32" s="45">
        <f>IF(I32&lt;&gt;"",1+MAX($A$9:A31),"")</f>
        <v>17</v>
      </c>
      <c r="B32" s="46"/>
      <c r="C32" s="46"/>
      <c r="D32" s="47"/>
      <c r="E32" s="59" t="s">
        <v>50</v>
      </c>
      <c r="F32" s="102">
        <v>208.9563</v>
      </c>
      <c r="G32" s="50">
        <v>0</v>
      </c>
      <c r="H32" s="51">
        <f t="shared" si="11"/>
        <v>208.9563</v>
      </c>
      <c r="I32" s="67" t="s">
        <v>49</v>
      </c>
      <c r="J32" s="53">
        <v>0</v>
      </c>
      <c r="K32" s="53">
        <f t="shared" si="12"/>
        <v>0</v>
      </c>
      <c r="L32" s="70">
        <v>0.12</v>
      </c>
      <c r="M32" s="68">
        <f t="shared" si="13"/>
        <v>25.074756000000001</v>
      </c>
      <c r="N32" s="54">
        <f t="shared" si="16"/>
        <v>60</v>
      </c>
      <c r="O32" s="54">
        <f t="shared" si="14"/>
        <v>1504.4853599999999</v>
      </c>
      <c r="P32" s="55">
        <f t="shared" si="15"/>
        <v>1504.4853599999999</v>
      </c>
      <c r="Q32" s="56"/>
      <c r="R32" s="44"/>
    </row>
    <row r="33" spans="1:18" s="3" customFormat="1">
      <c r="A33" s="45">
        <f>IF(I33&lt;&gt;"",1+MAX($A$9:A32),"")</f>
        <v>18</v>
      </c>
      <c r="B33" s="46"/>
      <c r="C33" s="46"/>
      <c r="D33" s="47"/>
      <c r="E33" s="59" t="s">
        <v>51</v>
      </c>
      <c r="F33" s="102">
        <v>56.206299999999999</v>
      </c>
      <c r="G33" s="50">
        <v>0</v>
      </c>
      <c r="H33" s="51">
        <f t="shared" si="11"/>
        <v>56.206299999999999</v>
      </c>
      <c r="I33" s="67" t="s">
        <v>49</v>
      </c>
      <c r="J33" s="53">
        <v>0</v>
      </c>
      <c r="K33" s="53">
        <f t="shared" si="12"/>
        <v>0</v>
      </c>
      <c r="L33" s="70">
        <v>0.12</v>
      </c>
      <c r="M33" s="68">
        <f t="shared" si="13"/>
        <v>6.7447559999999998</v>
      </c>
      <c r="N33" s="54">
        <f t="shared" si="16"/>
        <v>60</v>
      </c>
      <c r="O33" s="54">
        <f t="shared" si="14"/>
        <v>404.68536</v>
      </c>
      <c r="P33" s="55">
        <f t="shared" si="15"/>
        <v>404.68536</v>
      </c>
      <c r="Q33" s="56"/>
      <c r="R33" s="44"/>
    </row>
    <row r="34" spans="1:18" s="3" customFormat="1">
      <c r="A34" s="45">
        <f>IF(I34&lt;&gt;"",1+MAX($A$9:A33),"")</f>
        <v>19</v>
      </c>
      <c r="B34" s="46"/>
      <c r="C34" s="46"/>
      <c r="D34" s="47"/>
      <c r="E34" s="59" t="s">
        <v>52</v>
      </c>
      <c r="F34" s="102">
        <v>1020.8</v>
      </c>
      <c r="G34" s="50">
        <v>0</v>
      </c>
      <c r="H34" s="51">
        <f t="shared" si="11"/>
        <v>1020.8</v>
      </c>
      <c r="I34" s="67" t="s">
        <v>49</v>
      </c>
      <c r="J34" s="53">
        <v>0</v>
      </c>
      <c r="K34" s="53">
        <f t="shared" ref="K34" si="17">J34*H34</f>
        <v>0</v>
      </c>
      <c r="L34" s="70">
        <v>0.05</v>
      </c>
      <c r="M34" s="68">
        <f t="shared" ref="M34" si="18">L34*H34</f>
        <v>51.04</v>
      </c>
      <c r="N34" s="54">
        <f t="shared" si="16"/>
        <v>60</v>
      </c>
      <c r="O34" s="54">
        <f t="shared" ref="O34" si="19">M34*N34</f>
        <v>3062.4</v>
      </c>
      <c r="P34" s="55">
        <f t="shared" ref="P34" si="20">O34+K34</f>
        <v>3062.4</v>
      </c>
      <c r="Q34" s="56"/>
      <c r="R34" s="44"/>
    </row>
    <row r="35" spans="1:18" s="3" customFormat="1">
      <c r="A35" s="45">
        <f>IF(I35&lt;&gt;"",1+MAX($A$9:A34),"")</f>
        <v>20</v>
      </c>
      <c r="B35" s="46"/>
      <c r="C35" s="46"/>
      <c r="D35" s="47"/>
      <c r="E35" s="59" t="s">
        <v>53</v>
      </c>
      <c r="F35" s="102">
        <v>19.72</v>
      </c>
      <c r="G35" s="50">
        <v>0</v>
      </c>
      <c r="H35" s="51">
        <f t="shared" si="11"/>
        <v>19.72</v>
      </c>
      <c r="I35" s="67" t="s">
        <v>45</v>
      </c>
      <c r="J35" s="53">
        <v>0</v>
      </c>
      <c r="K35" s="53">
        <f t="shared" ref="K35:K39" si="21">J35*H35</f>
        <v>0</v>
      </c>
      <c r="L35" s="70">
        <v>0.12</v>
      </c>
      <c r="M35" s="68">
        <f t="shared" ref="M35:M39" si="22">L35*H35</f>
        <v>2.3664000000000001</v>
      </c>
      <c r="N35" s="54">
        <f t="shared" ref="N35:N39" si="23">N$26</f>
        <v>60</v>
      </c>
      <c r="O35" s="54">
        <f t="shared" ref="O35:O39" si="24">M35*N35</f>
        <v>141.98400000000001</v>
      </c>
      <c r="P35" s="55">
        <f t="shared" ref="P35:P39" si="25">O35+K35</f>
        <v>141.98400000000001</v>
      </c>
      <c r="Q35" s="56"/>
      <c r="R35" s="44"/>
    </row>
    <row r="36" spans="1:18" s="3" customFormat="1">
      <c r="A36" s="45">
        <f>IF(I36&lt;&gt;"",1+MAX($A$9:A35),"")</f>
        <v>21</v>
      </c>
      <c r="B36" s="46"/>
      <c r="C36" s="46"/>
      <c r="D36" s="47"/>
      <c r="E36" s="59" t="s">
        <v>54</v>
      </c>
      <c r="F36" s="102">
        <v>32.049999999999997</v>
      </c>
      <c r="G36" s="50">
        <v>0</v>
      </c>
      <c r="H36" s="51">
        <f t="shared" si="11"/>
        <v>32.049999999999997</v>
      </c>
      <c r="I36" s="67" t="s">
        <v>45</v>
      </c>
      <c r="J36" s="53">
        <v>0</v>
      </c>
      <c r="K36" s="53">
        <f t="shared" si="21"/>
        <v>0</v>
      </c>
      <c r="L36" s="70">
        <v>0.1</v>
      </c>
      <c r="M36" s="68">
        <f t="shared" si="22"/>
        <v>3.2050000000000001</v>
      </c>
      <c r="N36" s="54">
        <f t="shared" si="23"/>
        <v>60</v>
      </c>
      <c r="O36" s="54">
        <f t="shared" si="24"/>
        <v>192.3</v>
      </c>
      <c r="P36" s="55">
        <f t="shared" si="25"/>
        <v>192.3</v>
      </c>
      <c r="Q36" s="56"/>
      <c r="R36" s="44"/>
    </row>
    <row r="37" spans="1:18" s="3" customFormat="1">
      <c r="A37" s="45">
        <f>IF(I37&lt;&gt;"",1+MAX($A$9:A36),"")</f>
        <v>22</v>
      </c>
      <c r="B37" s="46"/>
      <c r="C37" s="46"/>
      <c r="D37" s="47"/>
      <c r="E37" s="59" t="s">
        <v>55</v>
      </c>
      <c r="F37" s="102">
        <v>16</v>
      </c>
      <c r="G37" s="50">
        <v>0</v>
      </c>
      <c r="H37" s="51">
        <f t="shared" si="11"/>
        <v>16</v>
      </c>
      <c r="I37" s="67" t="s">
        <v>49</v>
      </c>
      <c r="J37" s="53">
        <v>0</v>
      </c>
      <c r="K37" s="53">
        <f t="shared" si="21"/>
        <v>0</v>
      </c>
      <c r="L37" s="70">
        <v>0.1</v>
      </c>
      <c r="M37" s="68">
        <f t="shared" si="22"/>
        <v>1.6</v>
      </c>
      <c r="N37" s="54">
        <f t="shared" si="23"/>
        <v>60</v>
      </c>
      <c r="O37" s="54">
        <f t="shared" si="24"/>
        <v>96</v>
      </c>
      <c r="P37" s="55">
        <f t="shared" si="25"/>
        <v>96</v>
      </c>
      <c r="Q37" s="56"/>
      <c r="R37" s="44"/>
    </row>
    <row r="38" spans="1:18" s="3" customFormat="1">
      <c r="A38" s="45" t="str">
        <f>IF(I38&lt;&gt;"",1+MAX($A$9:A37),"")</f>
        <v/>
      </c>
      <c r="B38" s="46"/>
      <c r="C38" s="46"/>
      <c r="D38" s="47"/>
      <c r="E38" s="57" t="s">
        <v>56</v>
      </c>
      <c r="F38" s="72"/>
      <c r="G38" s="50"/>
      <c r="H38" s="51"/>
      <c r="I38" s="67"/>
      <c r="J38" s="53"/>
      <c r="K38" s="53"/>
      <c r="L38" s="70"/>
      <c r="M38" s="68"/>
      <c r="N38" s="54"/>
      <c r="O38" s="54"/>
      <c r="P38" s="55"/>
      <c r="Q38" s="56"/>
      <c r="R38" s="44"/>
    </row>
    <row r="39" spans="1:18" s="3" customFormat="1">
      <c r="A39" s="45">
        <f>IF(I39&lt;&gt;"",1+MAX($A$9:A38),"")</f>
        <v>23</v>
      </c>
      <c r="B39" s="46"/>
      <c r="C39" s="46"/>
      <c r="D39" s="47"/>
      <c r="E39" s="59" t="s">
        <v>57</v>
      </c>
      <c r="F39" s="102">
        <v>800</v>
      </c>
      <c r="G39" s="50">
        <v>0</v>
      </c>
      <c r="H39" s="51">
        <f t="shared" si="11"/>
        <v>800</v>
      </c>
      <c r="I39" s="67" t="s">
        <v>49</v>
      </c>
      <c r="J39" s="53">
        <v>0</v>
      </c>
      <c r="K39" s="53">
        <f t="shared" si="21"/>
        <v>0</v>
      </c>
      <c r="L39" s="70">
        <v>0.05</v>
      </c>
      <c r="M39" s="68">
        <f t="shared" si="22"/>
        <v>40</v>
      </c>
      <c r="N39" s="54">
        <f t="shared" si="23"/>
        <v>60</v>
      </c>
      <c r="O39" s="54">
        <f t="shared" si="24"/>
        <v>2400</v>
      </c>
      <c r="P39" s="55">
        <f t="shared" si="25"/>
        <v>2400</v>
      </c>
      <c r="Q39" s="56"/>
      <c r="R39" s="44"/>
    </row>
    <row r="40" spans="1:18" s="3" customFormat="1" ht="18" customHeight="1">
      <c r="A40" s="35" t="str">
        <f>IF(I40&lt;&gt;"",1+MAX($A$9:A39),"")</f>
        <v/>
      </c>
      <c r="B40" s="36"/>
      <c r="C40" s="36"/>
      <c r="D40" s="37" t="s">
        <v>58</v>
      </c>
      <c r="E40" s="38" t="s">
        <v>59</v>
      </c>
      <c r="F40" s="36"/>
      <c r="G40" s="60"/>
      <c r="H40" s="61"/>
      <c r="I40" s="36"/>
      <c r="J40" s="41"/>
      <c r="K40" s="41"/>
      <c r="L40" s="71"/>
      <c r="M40" s="41"/>
      <c r="N40" s="62">
        <v>80</v>
      </c>
      <c r="O40" s="63"/>
      <c r="P40" s="64"/>
      <c r="Q40" s="43">
        <f>SUM(P41:P59)</f>
        <v>23783.416194491558</v>
      </c>
      <c r="R40" s="44"/>
    </row>
    <row r="41" spans="1:18" s="3" customFormat="1">
      <c r="A41" s="45" t="str">
        <f>IF(I41&lt;&gt;"",1+MAX($A$9:A40),"")</f>
        <v/>
      </c>
      <c r="B41" s="46"/>
      <c r="C41" s="46"/>
      <c r="D41" s="47"/>
      <c r="E41" s="57" t="s">
        <v>60</v>
      </c>
      <c r="F41" s="72"/>
      <c r="G41" s="72"/>
      <c r="H41" s="72"/>
      <c r="I41" s="67"/>
      <c r="J41" s="53"/>
      <c r="K41" s="53"/>
      <c r="L41" s="73" t="s">
        <v>61</v>
      </c>
      <c r="M41" s="54" t="str">
        <f t="shared" ref="M41" si="26">IF(F41=0,"",K41*H41)</f>
        <v/>
      </c>
      <c r="N41" s="54"/>
      <c r="O41" s="54" t="str">
        <f t="shared" ref="O41" si="27">IF(F41=0,"",L41+M41)</f>
        <v/>
      </c>
      <c r="P41" s="55"/>
      <c r="Q41" s="56"/>
      <c r="R41" s="44"/>
    </row>
    <row r="42" spans="1:18" s="3" customFormat="1">
      <c r="A42" s="45">
        <f>IF(I42&lt;&gt;"",1+MAX($A$9:A41),"")</f>
        <v>24</v>
      </c>
      <c r="B42" s="46"/>
      <c r="C42" s="46"/>
      <c r="D42" s="47"/>
      <c r="E42" s="59" t="s">
        <v>62</v>
      </c>
      <c r="F42" s="103">
        <v>8.6444444444444404</v>
      </c>
      <c r="G42" s="50">
        <v>0.1</v>
      </c>
      <c r="H42" s="51">
        <f t="shared" ref="H42" si="28">(1+G42)*F42</f>
        <v>9.5088888888888903</v>
      </c>
      <c r="I42" s="67" t="s">
        <v>63</v>
      </c>
      <c r="J42" s="53">
        <v>240</v>
      </c>
      <c r="K42" s="53">
        <f t="shared" ref="K42" si="29">J42*H42</f>
        <v>2282.13333333333</v>
      </c>
      <c r="L42" s="70">
        <v>4</v>
      </c>
      <c r="M42" s="68">
        <f t="shared" ref="M42" si="30">L42*H42</f>
        <v>38.035555555555597</v>
      </c>
      <c r="N42" s="54">
        <f>N$40</f>
        <v>80</v>
      </c>
      <c r="O42" s="54">
        <f t="shared" ref="O42" si="31">M42*N42</f>
        <v>3042.8444444444399</v>
      </c>
      <c r="P42" s="55">
        <f t="shared" ref="P42" si="32">O42+K42</f>
        <v>5324.9777777777799</v>
      </c>
      <c r="Q42" s="56"/>
      <c r="R42" s="44"/>
    </row>
    <row r="43" spans="1:18" s="3" customFormat="1">
      <c r="A43" s="45">
        <f>IF(I43&lt;&gt;"",1+MAX($A$9:A42),"")</f>
        <v>25</v>
      </c>
      <c r="B43" s="46"/>
      <c r="C43" s="46"/>
      <c r="D43" s="47"/>
      <c r="E43" s="59" t="s">
        <v>64</v>
      </c>
      <c r="F43" s="102">
        <v>467</v>
      </c>
      <c r="G43" s="50">
        <v>0.1</v>
      </c>
      <c r="H43" s="51">
        <f t="shared" ref="H43:H44" si="33">(1+G43)*F43</f>
        <v>513.70000000000005</v>
      </c>
      <c r="I43" s="67" t="s">
        <v>49</v>
      </c>
      <c r="J43" s="120">
        <v>0.59</v>
      </c>
      <c r="K43" s="53">
        <f t="shared" ref="K43:K58" si="34">J43*H43</f>
        <v>303.08300000000003</v>
      </c>
      <c r="L43" s="70">
        <v>4.0000000000000001E-3</v>
      </c>
      <c r="M43" s="68">
        <f t="shared" ref="M43:M59" si="35">L43*H43</f>
        <v>2.0548000000000002</v>
      </c>
      <c r="N43" s="54">
        <f t="shared" ref="N43:N59" si="36">N$40</f>
        <v>80</v>
      </c>
      <c r="O43" s="54">
        <f t="shared" ref="O43:O59" si="37">M43*N43</f>
        <v>164.38400000000001</v>
      </c>
      <c r="P43" s="55">
        <f t="shared" ref="P43:P59" si="38">O43+K43</f>
        <v>467.46700000000004</v>
      </c>
      <c r="Q43" s="56"/>
      <c r="R43" s="44"/>
    </row>
    <row r="44" spans="1:18" s="3" customFormat="1" ht="31.5">
      <c r="A44" s="45">
        <f>IF(I44&lt;&gt;"",1+MAX($A$9:A43),"")</f>
        <v>26</v>
      </c>
      <c r="B44" s="46"/>
      <c r="C44" s="46"/>
      <c r="D44" s="47"/>
      <c r="E44" s="69" t="s">
        <v>66</v>
      </c>
      <c r="F44" s="102">
        <v>72.811999999999998</v>
      </c>
      <c r="G44" s="50">
        <v>0.1</v>
      </c>
      <c r="H44" s="51">
        <f t="shared" si="33"/>
        <v>80.093199999999996</v>
      </c>
      <c r="I44" s="67" t="s">
        <v>65</v>
      </c>
      <c r="J44" s="53">
        <v>0.92</v>
      </c>
      <c r="K44" s="53">
        <f t="shared" si="34"/>
        <v>73.685744</v>
      </c>
      <c r="L44" s="70">
        <v>0.02</v>
      </c>
      <c r="M44" s="68">
        <f t="shared" si="35"/>
        <v>1.601864</v>
      </c>
      <c r="N44" s="54">
        <f t="shared" si="36"/>
        <v>80</v>
      </c>
      <c r="O44" s="54">
        <f t="shared" si="37"/>
        <v>128.14912000000001</v>
      </c>
      <c r="P44" s="55">
        <f t="shared" si="38"/>
        <v>201.83486400000001</v>
      </c>
      <c r="Q44" s="56"/>
      <c r="R44" s="44"/>
    </row>
    <row r="45" spans="1:18" s="3" customFormat="1">
      <c r="A45" s="45" t="str">
        <f>IF(I45&lt;&gt;"",1+MAX($A$9:A44),"")</f>
        <v/>
      </c>
      <c r="B45" s="46"/>
      <c r="C45" s="46"/>
      <c r="D45" s="47"/>
      <c r="E45" s="57" t="s">
        <v>67</v>
      </c>
      <c r="F45" s="72"/>
      <c r="G45" s="72"/>
      <c r="H45" s="72"/>
      <c r="I45" s="67"/>
      <c r="J45" s="53"/>
      <c r="K45" s="53"/>
      <c r="L45" s="70"/>
      <c r="M45" s="68"/>
      <c r="N45" s="54"/>
      <c r="O45" s="54"/>
      <c r="P45" s="55"/>
      <c r="Q45" s="56"/>
      <c r="R45" s="44"/>
    </row>
    <row r="46" spans="1:18" s="3" customFormat="1">
      <c r="A46" s="45">
        <f>IF(I46&lt;&gt;"",1+MAX($A$9:A45),"")</f>
        <v>27</v>
      </c>
      <c r="B46" s="46"/>
      <c r="C46" s="46"/>
      <c r="D46" s="47"/>
      <c r="E46" s="59" t="s">
        <v>68</v>
      </c>
      <c r="F46" s="102">
        <v>162</v>
      </c>
      <c r="G46" s="50">
        <v>0.1</v>
      </c>
      <c r="H46" s="51">
        <f t="shared" ref="H46" si="39">(1+G46)*F46</f>
        <v>178.2</v>
      </c>
      <c r="I46" s="67" t="s">
        <v>45</v>
      </c>
      <c r="J46" s="53">
        <v>0.13200000000000001</v>
      </c>
      <c r="K46" s="53">
        <f t="shared" si="34"/>
        <v>23.522400000000001</v>
      </c>
      <c r="L46" s="70">
        <v>0.1</v>
      </c>
      <c r="M46" s="68">
        <f t="shared" si="35"/>
        <v>17.82</v>
      </c>
      <c r="N46" s="54">
        <f t="shared" si="36"/>
        <v>80</v>
      </c>
      <c r="O46" s="54">
        <f t="shared" si="37"/>
        <v>1425.6</v>
      </c>
      <c r="P46" s="55">
        <f t="shared" si="38"/>
        <v>1449.1224</v>
      </c>
      <c r="Q46" s="56"/>
      <c r="R46" s="44"/>
    </row>
    <row r="47" spans="1:18" s="3" customFormat="1">
      <c r="A47" s="45" t="str">
        <f>IF(I47&lt;&gt;"",1+MAX($A$9:A46),"")</f>
        <v/>
      </c>
      <c r="B47" s="46"/>
      <c r="C47" s="46"/>
      <c r="D47" s="47"/>
      <c r="E47" s="57" t="s">
        <v>69</v>
      </c>
      <c r="F47" s="72"/>
      <c r="G47" s="72"/>
      <c r="H47" s="72"/>
      <c r="I47" s="67"/>
      <c r="J47" s="53"/>
      <c r="K47" s="53"/>
      <c r="L47" s="70"/>
      <c r="M47" s="68"/>
      <c r="N47" s="54"/>
      <c r="O47" s="54"/>
      <c r="P47" s="55"/>
      <c r="Q47" s="56"/>
      <c r="R47" s="44"/>
    </row>
    <row r="48" spans="1:18" s="3" customFormat="1">
      <c r="A48" s="45">
        <f>IF(I48&lt;&gt;"",1+MAX($A$9:A47),"")</f>
        <v>28</v>
      </c>
      <c r="B48" s="46"/>
      <c r="C48" s="46"/>
      <c r="D48" s="47"/>
      <c r="E48" s="59" t="s">
        <v>70</v>
      </c>
      <c r="F48" s="103">
        <v>7.2043999999999997</v>
      </c>
      <c r="G48" s="50">
        <v>0.1</v>
      </c>
      <c r="H48" s="51">
        <f t="shared" ref="H48:H50" si="40">(1+G48)*F48</f>
        <v>7.9248399999999997</v>
      </c>
      <c r="I48" s="67" t="s">
        <v>63</v>
      </c>
      <c r="J48" s="53">
        <v>240</v>
      </c>
      <c r="K48" s="53">
        <f t="shared" si="34"/>
        <v>1901.9616000000001</v>
      </c>
      <c r="L48" s="70">
        <v>5</v>
      </c>
      <c r="M48" s="68">
        <f t="shared" si="35"/>
        <v>39.624200000000002</v>
      </c>
      <c r="N48" s="54">
        <f t="shared" si="36"/>
        <v>80</v>
      </c>
      <c r="O48" s="54">
        <f t="shared" si="37"/>
        <v>3169.9360000000001</v>
      </c>
      <c r="P48" s="55">
        <f t="shared" si="38"/>
        <v>5071.8976000000002</v>
      </c>
      <c r="Q48" s="56"/>
      <c r="R48" s="44"/>
    </row>
    <row r="49" spans="1:18" s="3" customFormat="1">
      <c r="A49" s="45">
        <f>IF(I49&lt;&gt;"",1+MAX($A$9:A48),"")</f>
        <v>29</v>
      </c>
      <c r="B49" s="46"/>
      <c r="C49" s="46"/>
      <c r="D49" s="47"/>
      <c r="E49" s="59" t="s">
        <v>71</v>
      </c>
      <c r="F49" s="102">
        <v>77.205438000000001</v>
      </c>
      <c r="G49" s="50">
        <v>0.1</v>
      </c>
      <c r="H49" s="51">
        <f t="shared" si="40"/>
        <v>84.925981800000002</v>
      </c>
      <c r="I49" s="67" t="s">
        <v>65</v>
      </c>
      <c r="J49" s="53">
        <v>0.92</v>
      </c>
      <c r="K49" s="53">
        <f t="shared" si="34"/>
        <v>78.131903256000001</v>
      </c>
      <c r="L49" s="70">
        <v>0.02</v>
      </c>
      <c r="M49" s="68">
        <f t="shared" si="35"/>
        <v>1.6985196360000001</v>
      </c>
      <c r="N49" s="54">
        <f t="shared" si="36"/>
        <v>80</v>
      </c>
      <c r="O49" s="54">
        <f t="shared" si="37"/>
        <v>135.88157088</v>
      </c>
      <c r="P49" s="55">
        <f t="shared" si="38"/>
        <v>214.01347413600001</v>
      </c>
      <c r="Q49" s="56"/>
      <c r="R49" s="44"/>
    </row>
    <row r="50" spans="1:18" s="3" customFormat="1">
      <c r="A50" s="45">
        <f>IF(I50&lt;&gt;"",1+MAX($A$9:A49),"")</f>
        <v>30</v>
      </c>
      <c r="B50" s="46"/>
      <c r="C50" s="46"/>
      <c r="D50" s="47"/>
      <c r="E50" s="59" t="s">
        <v>72</v>
      </c>
      <c r="F50" s="102">
        <v>154.68876</v>
      </c>
      <c r="G50" s="50">
        <v>0.1</v>
      </c>
      <c r="H50" s="51">
        <f t="shared" si="40"/>
        <v>170.157636</v>
      </c>
      <c r="I50" s="67" t="s">
        <v>65</v>
      </c>
      <c r="J50" s="53">
        <v>0.92</v>
      </c>
      <c r="K50" s="53">
        <f t="shared" ref="K50" si="41">J50*H50</f>
        <v>156.54502511999999</v>
      </c>
      <c r="L50" s="70">
        <v>0.02</v>
      </c>
      <c r="M50" s="68">
        <f t="shared" si="35"/>
        <v>3.40315272</v>
      </c>
      <c r="N50" s="54">
        <f t="shared" si="36"/>
        <v>80</v>
      </c>
      <c r="O50" s="54">
        <f t="shared" si="37"/>
        <v>272.25221759999999</v>
      </c>
      <c r="P50" s="55">
        <f t="shared" si="38"/>
        <v>428.79724271999999</v>
      </c>
      <c r="Q50" s="56"/>
      <c r="R50" s="44"/>
    </row>
    <row r="51" spans="1:18" s="3" customFormat="1">
      <c r="A51" s="45" t="str">
        <f>IF(I51&lt;&gt;"",1+MAX($A$9:A50),"")</f>
        <v/>
      </c>
      <c r="B51" s="46"/>
      <c r="C51" s="46"/>
      <c r="D51" s="47"/>
      <c r="E51" s="57" t="s">
        <v>73</v>
      </c>
      <c r="F51" s="72"/>
      <c r="G51" s="72"/>
      <c r="H51" s="72"/>
      <c r="I51" s="67"/>
      <c r="J51" s="53"/>
      <c r="K51" s="53"/>
      <c r="L51" s="70"/>
      <c r="M51" s="68"/>
      <c r="N51" s="54"/>
      <c r="O51" s="54"/>
      <c r="P51" s="55"/>
      <c r="Q51" s="56"/>
      <c r="R51" s="44"/>
    </row>
    <row r="52" spans="1:18" s="3" customFormat="1">
      <c r="A52" s="45">
        <f>IF(I52&lt;&gt;"",1+MAX($A$9:A51),"")</f>
        <v>31</v>
      </c>
      <c r="B52" s="46"/>
      <c r="C52" s="46"/>
      <c r="D52" s="47"/>
      <c r="E52" s="59" t="s">
        <v>74</v>
      </c>
      <c r="F52" s="103">
        <v>15.4453703703704</v>
      </c>
      <c r="G52" s="50">
        <v>0.1</v>
      </c>
      <c r="H52" s="51">
        <f t="shared" ref="H52:H53" si="42">(1+G52)*F52</f>
        <v>16.989907407407401</v>
      </c>
      <c r="I52" s="67" t="s">
        <v>63</v>
      </c>
      <c r="J52" s="53">
        <v>240</v>
      </c>
      <c r="K52" s="53">
        <f t="shared" si="34"/>
        <v>4077.5777777777798</v>
      </c>
      <c r="L52" s="70">
        <v>3</v>
      </c>
      <c r="M52" s="68">
        <f t="shared" si="35"/>
        <v>50.969722222222202</v>
      </c>
      <c r="N52" s="54">
        <f t="shared" si="36"/>
        <v>80</v>
      </c>
      <c r="O52" s="54">
        <f t="shared" si="37"/>
        <v>4077.5777777777798</v>
      </c>
      <c r="P52" s="55">
        <f t="shared" si="38"/>
        <v>8155.1555555555597</v>
      </c>
      <c r="Q52" s="56"/>
      <c r="R52" s="44"/>
    </row>
    <row r="53" spans="1:18" s="3" customFormat="1">
      <c r="A53" s="45">
        <f>IF(I53&lt;&gt;"",1+MAX($A$9:A52),"")</f>
        <v>32</v>
      </c>
      <c r="B53" s="46"/>
      <c r="C53" s="46"/>
      <c r="D53" s="47"/>
      <c r="E53" s="59" t="s">
        <v>64</v>
      </c>
      <c r="F53" s="102">
        <v>834</v>
      </c>
      <c r="G53" s="50">
        <v>0.1</v>
      </c>
      <c r="H53" s="51">
        <f t="shared" si="42"/>
        <v>917.40000000000009</v>
      </c>
      <c r="I53" s="67" t="s">
        <v>49</v>
      </c>
      <c r="J53" s="120">
        <v>0.59</v>
      </c>
      <c r="K53" s="53">
        <f t="shared" ref="K53" si="43">J53*H53</f>
        <v>541.26600000000008</v>
      </c>
      <c r="L53" s="70">
        <v>4.0000000000000001E-3</v>
      </c>
      <c r="M53" s="68">
        <f t="shared" si="35"/>
        <v>3.6696000000000004</v>
      </c>
      <c r="N53" s="54">
        <f t="shared" si="36"/>
        <v>80</v>
      </c>
      <c r="O53" s="54">
        <f t="shared" si="37"/>
        <v>293.56800000000004</v>
      </c>
      <c r="P53" s="55">
        <f t="shared" si="38"/>
        <v>834.83400000000006</v>
      </c>
      <c r="Q53" s="56"/>
      <c r="R53" s="44"/>
    </row>
    <row r="54" spans="1:18" s="3" customFormat="1">
      <c r="A54" s="45" t="str">
        <f>IF(I54&lt;&gt;"",1+MAX($A$9:A53),"")</f>
        <v/>
      </c>
      <c r="B54" s="46"/>
      <c r="C54" s="46"/>
      <c r="D54" s="47"/>
      <c r="E54" s="57" t="s">
        <v>75</v>
      </c>
      <c r="F54" s="72"/>
      <c r="G54" s="72"/>
      <c r="H54" s="72"/>
      <c r="I54" s="67"/>
      <c r="J54" s="53"/>
      <c r="K54" s="53"/>
      <c r="L54" s="70"/>
      <c r="M54" s="68"/>
      <c r="N54" s="54"/>
      <c r="O54" s="54"/>
      <c r="P54" s="55"/>
      <c r="Q54" s="56"/>
      <c r="R54" s="44"/>
    </row>
    <row r="55" spans="1:18" s="3" customFormat="1">
      <c r="A55" s="45">
        <f>IF(I55&lt;&gt;"",1+MAX($A$9:A54),"")</f>
        <v>33</v>
      </c>
      <c r="B55" s="46"/>
      <c r="C55" s="46"/>
      <c r="D55" s="47"/>
      <c r="E55" s="59" t="s">
        <v>76</v>
      </c>
      <c r="F55" s="102">
        <v>154.60525999999999</v>
      </c>
      <c r="G55" s="50">
        <v>0.1</v>
      </c>
      <c r="H55" s="51">
        <f t="shared" ref="H55" si="44">(1+G55)*F55</f>
        <v>170.065786</v>
      </c>
      <c r="I55" s="67" t="s">
        <v>65</v>
      </c>
      <c r="J55" s="53">
        <v>1.2</v>
      </c>
      <c r="K55" s="53">
        <f t="shared" si="34"/>
        <v>204.0789432</v>
      </c>
      <c r="L55" s="70">
        <v>7.5999999999999998E-2</v>
      </c>
      <c r="M55" s="68">
        <f t="shared" si="35"/>
        <v>12.924999736</v>
      </c>
      <c r="N55" s="54">
        <f t="shared" si="36"/>
        <v>80</v>
      </c>
      <c r="O55" s="54">
        <f t="shared" si="37"/>
        <v>1033.9999788800001</v>
      </c>
      <c r="P55" s="55">
        <f t="shared" si="38"/>
        <v>1238.07892208</v>
      </c>
      <c r="Q55" s="56"/>
      <c r="R55" s="44"/>
    </row>
    <row r="56" spans="1:18" s="3" customFormat="1">
      <c r="A56" s="45" t="str">
        <f>IF(I56&lt;&gt;"",1+MAX($A$9:A55),"")</f>
        <v/>
      </c>
      <c r="B56" s="46"/>
      <c r="C56" s="46"/>
      <c r="D56" s="47"/>
      <c r="E56" s="57" t="s">
        <v>77</v>
      </c>
      <c r="F56" s="72"/>
      <c r="G56" s="72"/>
      <c r="H56" s="72"/>
      <c r="I56" s="67"/>
      <c r="J56" s="53"/>
      <c r="K56" s="53"/>
      <c r="L56" s="70"/>
      <c r="M56" s="68"/>
      <c r="N56" s="54"/>
      <c r="O56" s="54"/>
      <c r="P56" s="55"/>
      <c r="Q56" s="56"/>
      <c r="R56" s="44"/>
    </row>
    <row r="57" spans="1:18" s="3" customFormat="1">
      <c r="A57" s="45">
        <f>IF(I57&lt;&gt;"",1+MAX($A$9:A56),"")</f>
        <v>34</v>
      </c>
      <c r="B57" s="46"/>
      <c r="C57" s="46"/>
      <c r="D57" s="47"/>
      <c r="E57" s="59" t="s">
        <v>78</v>
      </c>
      <c r="F57" s="103">
        <v>0.22222222222222199</v>
      </c>
      <c r="G57" s="50">
        <v>0.1</v>
      </c>
      <c r="H57" s="51">
        <f t="shared" ref="H57:H59" si="45">(1+G57)*F57</f>
        <v>0.24444444444444399</v>
      </c>
      <c r="I57" s="67" t="s">
        <v>63</v>
      </c>
      <c r="J57" s="53">
        <v>240</v>
      </c>
      <c r="K57" s="53">
        <f t="shared" si="34"/>
        <v>58.6666666666667</v>
      </c>
      <c r="L57" s="70">
        <v>10</v>
      </c>
      <c r="M57" s="68">
        <f t="shared" si="35"/>
        <v>2.4444444444444402</v>
      </c>
      <c r="N57" s="54">
        <f t="shared" si="36"/>
        <v>80</v>
      </c>
      <c r="O57" s="54">
        <f t="shared" si="37"/>
        <v>195.555555555556</v>
      </c>
      <c r="P57" s="55">
        <f t="shared" si="38"/>
        <v>254.222222222222</v>
      </c>
      <c r="Q57" s="56"/>
      <c r="R57" s="44"/>
    </row>
    <row r="58" spans="1:18" s="3" customFormat="1">
      <c r="A58" s="45">
        <f>IF(I58&lt;&gt;"",1+MAX($A$9:A57),"")</f>
        <v>35</v>
      </c>
      <c r="B58" s="46"/>
      <c r="C58" s="46"/>
      <c r="D58" s="47"/>
      <c r="E58" s="59" t="s">
        <v>64</v>
      </c>
      <c r="F58" s="102">
        <v>12</v>
      </c>
      <c r="G58" s="50">
        <v>0.1</v>
      </c>
      <c r="H58" s="51">
        <f t="shared" si="45"/>
        <v>13.200000000000001</v>
      </c>
      <c r="I58" s="67" t="s">
        <v>49</v>
      </c>
      <c r="J58" s="120">
        <v>0.59</v>
      </c>
      <c r="K58" s="53">
        <f t="shared" si="34"/>
        <v>7.7880000000000003</v>
      </c>
      <c r="L58" s="70">
        <v>0.1</v>
      </c>
      <c r="M58" s="68">
        <f t="shared" si="35"/>
        <v>1.3200000000000003</v>
      </c>
      <c r="N58" s="54">
        <f t="shared" si="36"/>
        <v>80</v>
      </c>
      <c r="O58" s="54">
        <f t="shared" si="37"/>
        <v>105.60000000000002</v>
      </c>
      <c r="P58" s="55">
        <f t="shared" si="38"/>
        <v>113.38800000000002</v>
      </c>
      <c r="Q58" s="56"/>
      <c r="R58" s="44"/>
    </row>
    <row r="59" spans="1:18" s="3" customFormat="1">
      <c r="A59" s="45">
        <f>IF(I59&lt;&gt;"",1+MAX($A$9:A58),"")</f>
        <v>36</v>
      </c>
      <c r="B59" s="46"/>
      <c r="C59" s="46"/>
      <c r="D59" s="47"/>
      <c r="E59" s="59" t="s">
        <v>79</v>
      </c>
      <c r="F59" s="102">
        <v>10.688000000000001</v>
      </c>
      <c r="G59" s="50">
        <v>0.1</v>
      </c>
      <c r="H59" s="51">
        <f t="shared" si="45"/>
        <v>11.7568</v>
      </c>
      <c r="I59" s="67" t="s">
        <v>65</v>
      </c>
      <c r="J59" s="53">
        <v>0.92</v>
      </c>
      <c r="K59" s="53">
        <f t="shared" ref="K59" si="46">J59*H59</f>
        <v>10.816255999999999</v>
      </c>
      <c r="L59" s="70">
        <v>0.02</v>
      </c>
      <c r="M59" s="68">
        <f t="shared" si="35"/>
        <v>0.23513600000000001</v>
      </c>
      <c r="N59" s="54">
        <f t="shared" si="36"/>
        <v>80</v>
      </c>
      <c r="O59" s="54">
        <f t="shared" si="37"/>
        <v>18.810880000000001</v>
      </c>
      <c r="P59" s="55">
        <f t="shared" si="38"/>
        <v>29.627136</v>
      </c>
      <c r="Q59" s="56"/>
      <c r="R59" s="44"/>
    </row>
    <row r="60" spans="1:18" s="3" customFormat="1" ht="18" customHeight="1">
      <c r="A60" s="35" t="str">
        <f>IF(I60&lt;&gt;"",1+MAX($A$9:A59),"")</f>
        <v/>
      </c>
      <c r="B60" s="36"/>
      <c r="C60" s="36"/>
      <c r="D60" s="37" t="s">
        <v>80</v>
      </c>
      <c r="E60" s="38" t="s">
        <v>81</v>
      </c>
      <c r="F60" s="36"/>
      <c r="G60" s="60"/>
      <c r="H60" s="61"/>
      <c r="I60" s="36"/>
      <c r="J60" s="41"/>
      <c r="K60" s="41"/>
      <c r="L60" s="71"/>
      <c r="M60" s="41"/>
      <c r="N60" s="62">
        <v>76</v>
      </c>
      <c r="O60" s="63"/>
      <c r="P60" s="64"/>
      <c r="Q60" s="43">
        <f>SUM(P61:P66)</f>
        <v>11172.430745126299</v>
      </c>
      <c r="R60" s="44"/>
    </row>
    <row r="61" spans="1:18" s="3" customFormat="1">
      <c r="A61" s="45" t="str">
        <f>IF(I61&lt;&gt;"",1+MAX($A$9:A60),"")</f>
        <v/>
      </c>
      <c r="B61" s="46"/>
      <c r="C61" s="46"/>
      <c r="D61" s="47"/>
      <c r="E61" s="57" t="s">
        <v>82</v>
      </c>
      <c r="F61" s="72"/>
      <c r="G61" s="72"/>
      <c r="H61" s="72"/>
      <c r="I61" s="67"/>
      <c r="J61" s="53"/>
      <c r="K61" s="53"/>
      <c r="L61" s="73" t="s">
        <v>61</v>
      </c>
      <c r="M61" s="54" t="str">
        <f t="shared" ref="M61" si="47">IF(F61=0,"",K61*H61)</f>
        <v/>
      </c>
      <c r="N61" s="54"/>
      <c r="O61" s="54" t="str">
        <f t="shared" ref="O61" si="48">IF(F61=0,"",L61+M61)</f>
        <v/>
      </c>
      <c r="P61" s="55"/>
      <c r="Q61" s="56"/>
      <c r="R61" s="44"/>
    </row>
    <row r="62" spans="1:18" s="3" customFormat="1">
      <c r="A62" s="45">
        <f>IF(I62&lt;&gt;"",1+MAX($A$9:A61),"")</f>
        <v>37</v>
      </c>
      <c r="B62" s="46"/>
      <c r="C62" s="46"/>
      <c r="D62" s="47"/>
      <c r="E62" s="59" t="s">
        <v>83</v>
      </c>
      <c r="F62" s="102">
        <v>50.183</v>
      </c>
      <c r="G62" s="50">
        <v>0.1</v>
      </c>
      <c r="H62" s="51">
        <f t="shared" ref="H62:H63" si="49">(1+G62)*F62</f>
        <v>55.201300000000003</v>
      </c>
      <c r="I62" s="67" t="s">
        <v>49</v>
      </c>
      <c r="J62" s="53">
        <v>7.65</v>
      </c>
      <c r="K62" s="53">
        <f>J62*H62</f>
        <v>422.28994499999999</v>
      </c>
      <c r="L62" s="70">
        <v>0.2</v>
      </c>
      <c r="M62" s="68">
        <f t="shared" ref="M62:M63" si="50">L62*H62</f>
        <v>11.04026</v>
      </c>
      <c r="N62" s="54">
        <f>N$60</f>
        <v>76</v>
      </c>
      <c r="O62" s="54">
        <f t="shared" ref="O62:O63" si="51">M62*N62</f>
        <v>839.05975999999998</v>
      </c>
      <c r="P62" s="55">
        <f t="shared" ref="P62:P63" si="52">O62+K62</f>
        <v>1261.3497050000001</v>
      </c>
      <c r="Q62" s="56"/>
      <c r="R62" s="44"/>
    </row>
    <row r="63" spans="1:18" s="3" customFormat="1">
      <c r="A63" s="45">
        <f>IF(I63&lt;&gt;"",1+MAX($A$9:A62),"")</f>
        <v>38</v>
      </c>
      <c r="B63" s="46"/>
      <c r="C63" s="46"/>
      <c r="D63" s="47"/>
      <c r="E63" s="59" t="s">
        <v>84</v>
      </c>
      <c r="F63" s="102">
        <v>109.25150526315799</v>
      </c>
      <c r="G63" s="50">
        <v>0.1</v>
      </c>
      <c r="H63" s="51">
        <f t="shared" si="49"/>
        <v>120.176655789474</v>
      </c>
      <c r="I63" s="67" t="s">
        <v>65</v>
      </c>
      <c r="J63" s="53">
        <v>0.92</v>
      </c>
      <c r="K63" s="53">
        <f t="shared" ref="K63" si="53">J63*H63</f>
        <v>110.562523326316</v>
      </c>
      <c r="L63" s="70">
        <v>0.02</v>
      </c>
      <c r="M63" s="68">
        <f t="shared" si="50"/>
        <v>2.4035331157894699</v>
      </c>
      <c r="N63" s="54">
        <f>N$60</f>
        <v>76</v>
      </c>
      <c r="O63" s="54">
        <f t="shared" si="51"/>
        <v>182.66851679999999</v>
      </c>
      <c r="P63" s="55">
        <f t="shared" si="52"/>
        <v>293.23104012631597</v>
      </c>
      <c r="Q63" s="56"/>
      <c r="R63" s="44"/>
    </row>
    <row r="64" spans="1:18" s="3" customFormat="1">
      <c r="A64" s="45" t="str">
        <f>IF(I64&lt;&gt;"",1+MAX($A$9:A63),"")</f>
        <v/>
      </c>
      <c r="B64" s="46"/>
      <c r="C64" s="46"/>
      <c r="D64" s="47"/>
      <c r="E64" s="104" t="s">
        <v>85</v>
      </c>
      <c r="F64" s="65"/>
      <c r="G64" s="66"/>
      <c r="H64" s="66"/>
      <c r="I64" s="67"/>
      <c r="J64" s="53"/>
      <c r="K64" s="53"/>
      <c r="L64" s="70"/>
      <c r="M64" s="68"/>
      <c r="N64" s="54"/>
      <c r="O64" s="54"/>
      <c r="P64" s="55"/>
      <c r="Q64" s="56"/>
      <c r="R64" s="44"/>
    </row>
    <row r="65" spans="1:18" s="3" customFormat="1">
      <c r="A65" s="45">
        <f>IF(I65&lt;&gt;"",1+MAX($A$9:A64),"")</f>
        <v>39</v>
      </c>
      <c r="B65" s="46"/>
      <c r="C65" s="46"/>
      <c r="D65" s="47"/>
      <c r="E65" s="69" t="s">
        <v>86</v>
      </c>
      <c r="F65" s="65">
        <v>174</v>
      </c>
      <c r="G65" s="50">
        <v>0.1</v>
      </c>
      <c r="H65" s="51">
        <f t="shared" ref="H65:H66" si="54">(1+G65)*F65</f>
        <v>191.4</v>
      </c>
      <c r="I65" s="67" t="s">
        <v>49</v>
      </c>
      <c r="J65" s="53">
        <v>7.65</v>
      </c>
      <c r="K65" s="53">
        <f>J65*H65</f>
        <v>1464.21</v>
      </c>
      <c r="L65" s="70">
        <v>0.2</v>
      </c>
      <c r="M65" s="68">
        <f t="shared" ref="M65:M66" si="55">L65*H65</f>
        <v>38.28</v>
      </c>
      <c r="N65" s="54">
        <f t="shared" ref="N65:N66" si="56">N$60</f>
        <v>76</v>
      </c>
      <c r="O65" s="54">
        <f t="shared" ref="O65:O66" si="57">M65*N65</f>
        <v>2909.28</v>
      </c>
      <c r="P65" s="55">
        <f t="shared" ref="P65:P66" si="58">O65+K65</f>
        <v>4373.49</v>
      </c>
      <c r="Q65" s="56"/>
      <c r="R65" s="44"/>
    </row>
    <row r="66" spans="1:18" s="3" customFormat="1">
      <c r="A66" s="45">
        <f>IF(I66&lt;&gt;"",1+MAX($A$9:A65),"")</f>
        <v>40</v>
      </c>
      <c r="B66" s="46"/>
      <c r="C66" s="46"/>
      <c r="D66" s="47"/>
      <c r="E66" s="69" t="s">
        <v>87</v>
      </c>
      <c r="F66" s="65">
        <v>174</v>
      </c>
      <c r="G66" s="50">
        <v>0.1</v>
      </c>
      <c r="H66" s="51">
        <f t="shared" si="54"/>
        <v>191.4</v>
      </c>
      <c r="I66" s="67" t="s">
        <v>49</v>
      </c>
      <c r="J66" s="53">
        <v>12.2</v>
      </c>
      <c r="K66" s="53">
        <f>J66*H66</f>
        <v>2335.08</v>
      </c>
      <c r="L66" s="70">
        <v>0.2</v>
      </c>
      <c r="M66" s="68">
        <f t="shared" si="55"/>
        <v>38.28</v>
      </c>
      <c r="N66" s="54">
        <f t="shared" si="56"/>
        <v>76</v>
      </c>
      <c r="O66" s="54">
        <f t="shared" si="57"/>
        <v>2909.28</v>
      </c>
      <c r="P66" s="55">
        <f t="shared" si="58"/>
        <v>5244.36</v>
      </c>
      <c r="Q66" s="56"/>
      <c r="R66" s="44"/>
    </row>
    <row r="67" spans="1:18" s="3" customFormat="1" ht="18" customHeight="1">
      <c r="A67" s="35" t="str">
        <f>IF(I67&lt;&gt;"",1+MAX($A$9:A66),"")</f>
        <v/>
      </c>
      <c r="B67" s="36"/>
      <c r="C67" s="36"/>
      <c r="D67" s="37" t="s">
        <v>88</v>
      </c>
      <c r="E67" s="38" t="s">
        <v>89</v>
      </c>
      <c r="F67" s="36"/>
      <c r="G67" s="60"/>
      <c r="H67" s="61"/>
      <c r="I67" s="36"/>
      <c r="J67" s="41"/>
      <c r="K67" s="41"/>
      <c r="L67" s="71"/>
      <c r="M67" s="41"/>
      <c r="N67" s="62">
        <v>55</v>
      </c>
      <c r="O67" s="63"/>
      <c r="P67" s="64"/>
      <c r="Q67" s="43">
        <f>SUM(P68:P100)</f>
        <v>77559.24225499999</v>
      </c>
      <c r="R67" s="44"/>
    </row>
    <row r="68" spans="1:18" s="3" customFormat="1">
      <c r="A68" s="45" t="str">
        <f>IF(I68&lt;&gt;"",1+MAX($A$9:A67),"")</f>
        <v/>
      </c>
      <c r="B68" s="46"/>
      <c r="C68" s="46"/>
      <c r="D68" s="47"/>
      <c r="E68" s="57" t="s">
        <v>90</v>
      </c>
      <c r="F68" s="72"/>
      <c r="G68" s="72"/>
      <c r="H68" s="72"/>
      <c r="I68" s="67"/>
      <c r="J68" s="53"/>
      <c r="K68" s="53"/>
      <c r="L68" s="70"/>
      <c r="M68" s="68"/>
      <c r="N68" s="54"/>
      <c r="O68" s="54" t="str">
        <f t="shared" ref="O68" si="59">IF(F68=0,"",L68+M68)</f>
        <v/>
      </c>
      <c r="P68" s="55"/>
      <c r="Q68" s="56"/>
      <c r="R68" s="44"/>
    </row>
    <row r="69" spans="1:18" s="3" customFormat="1">
      <c r="A69" s="45">
        <f>IF(I69&lt;&gt;"",1+MAX($A$9:A68),"")</f>
        <v>41</v>
      </c>
      <c r="B69" s="46"/>
      <c r="C69" s="46"/>
      <c r="D69" s="47"/>
      <c r="E69" s="59" t="s">
        <v>91</v>
      </c>
      <c r="F69" s="102">
        <v>20</v>
      </c>
      <c r="G69" s="50">
        <v>0.1</v>
      </c>
      <c r="H69" s="51">
        <f t="shared" ref="H69:H70" si="60">(1+G69)*F69</f>
        <v>22</v>
      </c>
      <c r="I69" s="67" t="s">
        <v>92</v>
      </c>
      <c r="J69" s="53">
        <v>224</v>
      </c>
      <c r="K69" s="53">
        <f>J69*H69</f>
        <v>4928</v>
      </c>
      <c r="L69" s="70">
        <v>0.81</v>
      </c>
      <c r="M69" s="68">
        <f t="shared" ref="M69:M72" si="61">L69*H69</f>
        <v>17.82</v>
      </c>
      <c r="N69" s="54">
        <f>N$67</f>
        <v>55</v>
      </c>
      <c r="O69" s="54">
        <f t="shared" ref="O69:O72" si="62">M69*N69</f>
        <v>980.1</v>
      </c>
      <c r="P69" s="55">
        <f t="shared" ref="P69:P72" si="63">O69+K69</f>
        <v>5908.1</v>
      </c>
      <c r="Q69" s="56"/>
      <c r="R69" s="44"/>
    </row>
    <row r="70" spans="1:18" s="3" customFormat="1">
      <c r="A70" s="45">
        <f>IF(I70&lt;&gt;"",1+MAX($A$9:A69),"")</f>
        <v>42</v>
      </c>
      <c r="B70" s="46"/>
      <c r="C70" s="46"/>
      <c r="D70" s="47"/>
      <c r="E70" s="59" t="s">
        <v>93</v>
      </c>
      <c r="F70" s="102">
        <v>80</v>
      </c>
      <c r="G70" s="50">
        <v>0.1</v>
      </c>
      <c r="H70" s="51">
        <f t="shared" si="60"/>
        <v>88</v>
      </c>
      <c r="I70" s="67" t="s">
        <v>92</v>
      </c>
      <c r="J70" s="53">
        <v>8.98</v>
      </c>
      <c r="K70" s="53">
        <f t="shared" ref="K70:K72" si="64">J70*H70</f>
        <v>790.24</v>
      </c>
      <c r="L70" s="70">
        <v>0.12</v>
      </c>
      <c r="M70" s="68">
        <f t="shared" si="61"/>
        <v>10.56</v>
      </c>
      <c r="N70" s="54">
        <f t="shared" ref="N70:N75" si="65">N$67</f>
        <v>55</v>
      </c>
      <c r="O70" s="54">
        <f t="shared" si="62"/>
        <v>580.79999999999995</v>
      </c>
      <c r="P70" s="55">
        <f t="shared" si="63"/>
        <v>1371.04</v>
      </c>
      <c r="Q70" s="56"/>
      <c r="R70" s="44"/>
    </row>
    <row r="71" spans="1:18" s="3" customFormat="1">
      <c r="A71" s="45" t="str">
        <f>IF(I71&lt;&gt;"",1+MAX($A$9:A70),"")</f>
        <v/>
      </c>
      <c r="B71" s="46"/>
      <c r="C71" s="46"/>
      <c r="D71" s="47"/>
      <c r="E71" s="57" t="s">
        <v>94</v>
      </c>
      <c r="F71" s="72"/>
      <c r="G71" s="72"/>
      <c r="H71" s="72"/>
      <c r="I71" s="67"/>
      <c r="J71" s="53"/>
      <c r="K71" s="53"/>
      <c r="L71" s="70"/>
      <c r="M71" s="68"/>
      <c r="N71" s="54"/>
      <c r="O71" s="54"/>
      <c r="P71" s="55"/>
      <c r="Q71" s="56"/>
      <c r="R71" s="44"/>
    </row>
    <row r="72" spans="1:18" s="3" customFormat="1">
      <c r="A72" s="45">
        <f>IF(I72&lt;&gt;"",1+MAX($A$9:A71),"")</f>
        <v>43</v>
      </c>
      <c r="B72" s="46"/>
      <c r="C72" s="46"/>
      <c r="D72" s="47"/>
      <c r="E72" s="59" t="s">
        <v>95</v>
      </c>
      <c r="F72" s="102">
        <v>7.78125</v>
      </c>
      <c r="G72" s="50">
        <v>0.1</v>
      </c>
      <c r="H72" s="51">
        <f t="shared" ref="H72:H76" si="66">(1+G72)*F72</f>
        <v>8.5593749999999993</v>
      </c>
      <c r="I72" s="67" t="s">
        <v>92</v>
      </c>
      <c r="J72" s="53">
        <v>7.04</v>
      </c>
      <c r="K72" s="53">
        <f t="shared" si="64"/>
        <v>60.258000000000003</v>
      </c>
      <c r="L72" s="70">
        <v>0.24</v>
      </c>
      <c r="M72" s="68">
        <f t="shared" si="61"/>
        <v>2.0542500000000001</v>
      </c>
      <c r="N72" s="54">
        <f t="shared" si="65"/>
        <v>55</v>
      </c>
      <c r="O72" s="54">
        <f t="shared" si="62"/>
        <v>112.98375</v>
      </c>
      <c r="P72" s="55">
        <f t="shared" si="63"/>
        <v>173.24175</v>
      </c>
      <c r="Q72" s="56"/>
      <c r="R72" s="44"/>
    </row>
    <row r="73" spans="1:18" s="3" customFormat="1">
      <c r="A73" s="45">
        <f>IF(I73&lt;&gt;"",1+MAX($A$9:A72),"")</f>
        <v>44</v>
      </c>
      <c r="B73" s="46"/>
      <c r="C73" s="46"/>
      <c r="D73" s="47"/>
      <c r="E73" s="59" t="s">
        <v>96</v>
      </c>
      <c r="F73" s="102">
        <v>20.9175</v>
      </c>
      <c r="G73" s="50">
        <v>0.1</v>
      </c>
      <c r="H73" s="51">
        <f t="shared" si="66"/>
        <v>23.009250000000002</v>
      </c>
      <c r="I73" s="67" t="s">
        <v>92</v>
      </c>
      <c r="J73" s="53">
        <v>11.84</v>
      </c>
      <c r="K73" s="53">
        <f t="shared" ref="K73:K75" si="67">J73*H73</f>
        <v>272.42952000000002</v>
      </c>
      <c r="L73" s="70">
        <v>0.30399999999999999</v>
      </c>
      <c r="M73" s="68">
        <f t="shared" ref="M73:M88" si="68">L73*H73</f>
        <v>6.9948119999999996</v>
      </c>
      <c r="N73" s="54">
        <f t="shared" si="65"/>
        <v>55</v>
      </c>
      <c r="O73" s="54">
        <f t="shared" ref="O73:O88" si="69">M73*N73</f>
        <v>384.71465999999998</v>
      </c>
      <c r="P73" s="55">
        <f t="shared" ref="P73:P88" si="70">O73+K73</f>
        <v>657.14418000000001</v>
      </c>
      <c r="Q73" s="56"/>
      <c r="R73" s="44"/>
    </row>
    <row r="74" spans="1:18" s="3" customFormat="1">
      <c r="A74" s="45">
        <f>IF(I74&lt;&gt;"",1+MAX($A$9:A73),"")</f>
        <v>45</v>
      </c>
      <c r="B74" s="46"/>
      <c r="C74" s="46"/>
      <c r="D74" s="47"/>
      <c r="E74" s="59" t="s">
        <v>97</v>
      </c>
      <c r="F74" s="102">
        <v>11.813333333333301</v>
      </c>
      <c r="G74" s="50">
        <v>0.1</v>
      </c>
      <c r="H74" s="51">
        <f t="shared" si="66"/>
        <v>12.994666666666699</v>
      </c>
      <c r="I74" s="67" t="s">
        <v>92</v>
      </c>
      <c r="J74" s="53">
        <v>276.95999999999998</v>
      </c>
      <c r="K74" s="53">
        <f t="shared" si="67"/>
        <v>3599.00288</v>
      </c>
      <c r="L74" s="70">
        <v>2.4</v>
      </c>
      <c r="M74" s="68">
        <f t="shared" si="68"/>
        <v>31.187200000000001</v>
      </c>
      <c r="N74" s="54">
        <f t="shared" si="65"/>
        <v>55</v>
      </c>
      <c r="O74" s="54">
        <f t="shared" si="69"/>
        <v>1715.296</v>
      </c>
      <c r="P74" s="55">
        <f t="shared" si="70"/>
        <v>5314.2988800000003</v>
      </c>
      <c r="Q74" s="56"/>
      <c r="R74" s="44"/>
    </row>
    <row r="75" spans="1:18" s="3" customFormat="1">
      <c r="A75" s="45">
        <f>IF(I75&lt;&gt;"",1+MAX($A$9:A74),"")</f>
        <v>46</v>
      </c>
      <c r="B75" s="46"/>
      <c r="C75" s="46"/>
      <c r="D75" s="47"/>
      <c r="E75" s="59" t="s">
        <v>98</v>
      </c>
      <c r="F75" s="102">
        <v>3.6637499999999998</v>
      </c>
      <c r="G75" s="50">
        <v>0.1</v>
      </c>
      <c r="H75" s="51">
        <f t="shared" si="66"/>
        <v>4.030125</v>
      </c>
      <c r="I75" s="67" t="s">
        <v>92</v>
      </c>
      <c r="J75" s="53">
        <v>47.68</v>
      </c>
      <c r="K75" s="53">
        <f t="shared" si="67"/>
        <v>192.15636000000001</v>
      </c>
      <c r="L75" s="70">
        <v>0.64</v>
      </c>
      <c r="M75" s="68">
        <f t="shared" si="68"/>
        <v>2.5792799999999998</v>
      </c>
      <c r="N75" s="54">
        <f t="shared" si="65"/>
        <v>55</v>
      </c>
      <c r="O75" s="54">
        <f t="shared" si="69"/>
        <v>141.8604</v>
      </c>
      <c r="P75" s="55">
        <f t="shared" si="70"/>
        <v>334.01675999999998</v>
      </c>
      <c r="Q75" s="56"/>
      <c r="R75" s="44"/>
    </row>
    <row r="76" spans="1:18" s="3" customFormat="1">
      <c r="A76" s="45">
        <f>IF(I76&lt;&gt;"",1+MAX($A$9:A75),"")</f>
        <v>47</v>
      </c>
      <c r="B76" s="46"/>
      <c r="C76" s="46"/>
      <c r="D76" s="47"/>
      <c r="E76" s="59" t="s">
        <v>99</v>
      </c>
      <c r="F76" s="102">
        <v>2.9060000000000001</v>
      </c>
      <c r="G76" s="50">
        <v>0.1</v>
      </c>
      <c r="H76" s="51">
        <f t="shared" si="66"/>
        <v>3.1966000000000001</v>
      </c>
      <c r="I76" s="67" t="s">
        <v>92</v>
      </c>
      <c r="J76" s="53">
        <v>379.9</v>
      </c>
      <c r="K76" s="53">
        <f t="shared" ref="K76:K82" si="71">J76*H76</f>
        <v>1214.38834</v>
      </c>
      <c r="L76" s="70">
        <v>2.2000000000000002</v>
      </c>
      <c r="M76" s="68">
        <f t="shared" si="68"/>
        <v>7.0325199999999999</v>
      </c>
      <c r="N76" s="54">
        <f t="shared" ref="N76:N81" si="72">N$67</f>
        <v>55</v>
      </c>
      <c r="O76" s="54">
        <f t="shared" si="69"/>
        <v>386.78859999999997</v>
      </c>
      <c r="P76" s="55">
        <f t="shared" si="70"/>
        <v>1601.1769400000001</v>
      </c>
      <c r="Q76" s="56"/>
      <c r="R76" s="44"/>
    </row>
    <row r="77" spans="1:18" s="3" customFormat="1">
      <c r="A77" s="45" t="str">
        <f>IF(I77&lt;&gt;"",1+MAX($A$9:A76),"")</f>
        <v/>
      </c>
      <c r="B77" s="46"/>
      <c r="C77" s="46"/>
      <c r="D77" s="47"/>
      <c r="E77" s="57" t="s">
        <v>100</v>
      </c>
      <c r="F77" s="72"/>
      <c r="G77" s="72"/>
      <c r="H77" s="72"/>
      <c r="I77" s="67"/>
      <c r="J77" s="53"/>
      <c r="K77" s="53"/>
      <c r="L77" s="70"/>
      <c r="M77" s="68"/>
      <c r="N77" s="54"/>
      <c r="O77" s="54"/>
      <c r="P77" s="55"/>
      <c r="Q77" s="56"/>
      <c r="R77" s="44"/>
    </row>
    <row r="78" spans="1:18" s="3" customFormat="1">
      <c r="A78" s="45">
        <f>IF(I78&lt;&gt;"",1+MAX($A$9:A77),"")</f>
        <v>48</v>
      </c>
      <c r="B78" s="46"/>
      <c r="C78" s="46"/>
      <c r="D78" s="47"/>
      <c r="E78" s="59" t="s">
        <v>101</v>
      </c>
      <c r="F78" s="102">
        <v>16.111875000000001</v>
      </c>
      <c r="G78" s="50">
        <v>0.1</v>
      </c>
      <c r="H78" s="51">
        <f t="shared" ref="H78" si="73">(1+G78)*F78</f>
        <v>17.723062500000001</v>
      </c>
      <c r="I78" s="67" t="s">
        <v>92</v>
      </c>
      <c r="J78" s="53">
        <v>13.6</v>
      </c>
      <c r="K78" s="53">
        <f t="shared" si="71"/>
        <v>241.03364999999999</v>
      </c>
      <c r="L78" s="70">
        <v>0.41599999999999998</v>
      </c>
      <c r="M78" s="68">
        <f t="shared" si="68"/>
        <v>7.3727939999999998</v>
      </c>
      <c r="N78" s="54">
        <f t="shared" si="72"/>
        <v>55</v>
      </c>
      <c r="O78" s="54">
        <f t="shared" si="69"/>
        <v>405.50367</v>
      </c>
      <c r="P78" s="55">
        <f t="shared" si="70"/>
        <v>646.53732000000002</v>
      </c>
      <c r="Q78" s="56"/>
      <c r="R78" s="44"/>
    </row>
    <row r="79" spans="1:18" s="3" customFormat="1">
      <c r="A79" s="45" t="str">
        <f>IF(I79&lt;&gt;"",1+MAX($A$9:A78),"")</f>
        <v/>
      </c>
      <c r="B79" s="46"/>
      <c r="C79" s="46"/>
      <c r="D79" s="47"/>
      <c r="E79" s="57" t="s">
        <v>102</v>
      </c>
      <c r="F79" s="72"/>
      <c r="G79" s="72"/>
      <c r="H79" s="72"/>
      <c r="I79" s="67"/>
      <c r="J79" s="53"/>
      <c r="K79" s="53"/>
      <c r="L79" s="70"/>
      <c r="M79" s="68"/>
      <c r="N79" s="54"/>
      <c r="O79" s="54"/>
      <c r="P79" s="55"/>
      <c r="Q79" s="56"/>
      <c r="R79" s="44"/>
    </row>
    <row r="80" spans="1:18" s="3" customFormat="1">
      <c r="A80" s="45">
        <f>IF(I80&lt;&gt;"",1+MAX($A$9:A79),"")</f>
        <v>49</v>
      </c>
      <c r="B80" s="46"/>
      <c r="C80" s="46"/>
      <c r="D80" s="47"/>
      <c r="E80" s="59" t="s">
        <v>103</v>
      </c>
      <c r="F80" s="102">
        <v>639.48</v>
      </c>
      <c r="G80" s="50">
        <v>0.1</v>
      </c>
      <c r="H80" s="51">
        <f t="shared" ref="H80:H82" si="74">(1+G80)*F80</f>
        <v>703.428</v>
      </c>
      <c r="I80" s="67" t="s">
        <v>45</v>
      </c>
      <c r="J80" s="53">
        <v>7.67</v>
      </c>
      <c r="K80" s="53">
        <f t="shared" si="71"/>
        <v>5395.2927600000003</v>
      </c>
      <c r="L80" s="70">
        <v>0.1</v>
      </c>
      <c r="M80" s="68">
        <f t="shared" si="68"/>
        <v>70.342799999999997</v>
      </c>
      <c r="N80" s="54">
        <f t="shared" si="72"/>
        <v>55</v>
      </c>
      <c r="O80" s="54">
        <f t="shared" si="69"/>
        <v>3868.8539999999998</v>
      </c>
      <c r="P80" s="55">
        <f t="shared" si="70"/>
        <v>9264.1467599999996</v>
      </c>
      <c r="Q80" s="56"/>
      <c r="R80" s="44"/>
    </row>
    <row r="81" spans="1:18" s="3" customFormat="1">
      <c r="A81" s="45">
        <f>IF(I81&lt;&gt;"",1+MAX($A$9:A80),"")</f>
        <v>50</v>
      </c>
      <c r="B81" s="46"/>
      <c r="C81" s="46"/>
      <c r="D81" s="47"/>
      <c r="E81" s="59" t="s">
        <v>104</v>
      </c>
      <c r="F81" s="102">
        <v>4435.33</v>
      </c>
      <c r="G81" s="50">
        <v>0.1</v>
      </c>
      <c r="H81" s="51">
        <f t="shared" si="74"/>
        <v>4878.8630000000003</v>
      </c>
      <c r="I81" s="67" t="s">
        <v>49</v>
      </c>
      <c r="J81" s="53">
        <v>3.7850000000000001</v>
      </c>
      <c r="K81" s="53">
        <f t="shared" si="71"/>
        <v>18466.496455</v>
      </c>
      <c r="L81" s="70">
        <v>4.4999999999999998E-2</v>
      </c>
      <c r="M81" s="68">
        <f t="shared" si="68"/>
        <v>219.548835</v>
      </c>
      <c r="N81" s="54">
        <f t="shared" si="72"/>
        <v>55</v>
      </c>
      <c r="O81" s="54">
        <f t="shared" si="69"/>
        <v>12075.185925</v>
      </c>
      <c r="P81" s="55">
        <f t="shared" si="70"/>
        <v>30541.682379999998</v>
      </c>
      <c r="Q81" s="56"/>
      <c r="R81" s="44"/>
    </row>
    <row r="82" spans="1:18" s="3" customFormat="1">
      <c r="A82" s="45">
        <f>IF(I82&lt;&gt;"",1+MAX($A$9:A81),"")</f>
        <v>51</v>
      </c>
      <c r="B82" s="46"/>
      <c r="C82" s="46"/>
      <c r="D82" s="47"/>
      <c r="E82" s="59" t="s">
        <v>105</v>
      </c>
      <c r="F82" s="102">
        <v>676.14</v>
      </c>
      <c r="G82" s="50">
        <v>0.1</v>
      </c>
      <c r="H82" s="51">
        <f t="shared" si="74"/>
        <v>743.75400000000002</v>
      </c>
      <c r="I82" s="67" t="s">
        <v>49</v>
      </c>
      <c r="J82" s="53">
        <v>4.33</v>
      </c>
      <c r="K82" s="53">
        <f t="shared" si="71"/>
        <v>3220.4548199999999</v>
      </c>
      <c r="L82" s="70">
        <v>0.05</v>
      </c>
      <c r="M82" s="68">
        <f t="shared" si="68"/>
        <v>37.1877</v>
      </c>
      <c r="N82" s="54">
        <f t="shared" ref="N82:N85" si="75">N$67</f>
        <v>55</v>
      </c>
      <c r="O82" s="54">
        <f t="shared" si="69"/>
        <v>2045.3235</v>
      </c>
      <c r="P82" s="55">
        <f t="shared" si="70"/>
        <v>5265.7783200000003</v>
      </c>
      <c r="Q82" s="56"/>
      <c r="R82" s="44"/>
    </row>
    <row r="83" spans="1:18" s="3" customFormat="1">
      <c r="A83" s="45" t="str">
        <f>IF(I83&lt;&gt;"",1+MAX($A$9:A82),"")</f>
        <v/>
      </c>
      <c r="B83" s="46"/>
      <c r="C83" s="46"/>
      <c r="D83" s="47"/>
      <c r="E83" s="57" t="s">
        <v>106</v>
      </c>
      <c r="F83" s="72"/>
      <c r="G83" s="72"/>
      <c r="H83" s="72"/>
      <c r="I83" s="67"/>
      <c r="J83" s="53"/>
      <c r="K83" s="53"/>
      <c r="L83" s="70"/>
      <c r="M83" s="68"/>
      <c r="N83" s="54"/>
      <c r="O83" s="54"/>
      <c r="P83" s="55"/>
      <c r="Q83" s="56"/>
      <c r="R83" s="44"/>
    </row>
    <row r="84" spans="1:18" s="3" customFormat="1">
      <c r="A84" s="45">
        <f>IF(I84&lt;&gt;"",1+MAX($A$9:A83),"")</f>
        <v>52</v>
      </c>
      <c r="B84" s="46"/>
      <c r="C84" s="46"/>
      <c r="D84" s="47"/>
      <c r="E84" s="59" t="s">
        <v>107</v>
      </c>
      <c r="F84" s="102">
        <v>11.893125</v>
      </c>
      <c r="G84" s="50">
        <v>0.1</v>
      </c>
      <c r="H84" s="51">
        <f t="shared" ref="H84:H85" si="76">(1+G84)*F84</f>
        <v>13.082437499999999</v>
      </c>
      <c r="I84" s="67" t="s">
        <v>92</v>
      </c>
      <c r="J84" s="53">
        <v>27.04</v>
      </c>
      <c r="K84" s="53">
        <f t="shared" ref="K84" si="77">J84*H84</f>
        <v>353.74910999999997</v>
      </c>
      <c r="L84" s="70">
        <v>0.64</v>
      </c>
      <c r="M84" s="68">
        <f t="shared" si="68"/>
        <v>8.3727599999999995</v>
      </c>
      <c r="N84" s="54">
        <f t="shared" si="75"/>
        <v>55</v>
      </c>
      <c r="O84" s="54">
        <f t="shared" si="69"/>
        <v>460.5018</v>
      </c>
      <c r="P84" s="55">
        <f t="shared" si="70"/>
        <v>814.25090999999998</v>
      </c>
      <c r="Q84" s="56"/>
      <c r="R84" s="44"/>
    </row>
    <row r="85" spans="1:18" s="3" customFormat="1">
      <c r="A85" s="45">
        <f>IF(I85&lt;&gt;"",1+MAX($A$9:A84),"")</f>
        <v>53</v>
      </c>
      <c r="B85" s="46"/>
      <c r="C85" s="46"/>
      <c r="D85" s="47"/>
      <c r="E85" s="59" t="s">
        <v>108</v>
      </c>
      <c r="F85" s="102">
        <v>5.8274999999999997</v>
      </c>
      <c r="G85" s="50">
        <v>0.1</v>
      </c>
      <c r="H85" s="51">
        <f t="shared" si="76"/>
        <v>6.4102499999999996</v>
      </c>
      <c r="I85" s="67" t="s">
        <v>92</v>
      </c>
      <c r="J85" s="53">
        <v>27.04</v>
      </c>
      <c r="K85" s="53">
        <f t="shared" ref="K85" si="78">J85*H85</f>
        <v>173.33315999999999</v>
      </c>
      <c r="L85" s="70">
        <v>0.64</v>
      </c>
      <c r="M85" s="68">
        <f t="shared" si="68"/>
        <v>4.1025600000000004</v>
      </c>
      <c r="N85" s="54">
        <f t="shared" si="75"/>
        <v>55</v>
      </c>
      <c r="O85" s="54">
        <f t="shared" si="69"/>
        <v>225.64080000000001</v>
      </c>
      <c r="P85" s="55">
        <f t="shared" si="70"/>
        <v>398.97395999999998</v>
      </c>
      <c r="Q85" s="56"/>
      <c r="R85" s="44"/>
    </row>
    <row r="86" spans="1:18" s="3" customFormat="1">
      <c r="A86" s="45" t="str">
        <f>IF(I86&lt;&gt;"",1+MAX($A$9:A85),"")</f>
        <v/>
      </c>
      <c r="B86" s="46"/>
      <c r="C86" s="46"/>
      <c r="D86" s="47"/>
      <c r="E86" s="57" t="s">
        <v>109</v>
      </c>
      <c r="F86" s="72"/>
      <c r="G86" s="72"/>
      <c r="H86" s="72"/>
      <c r="I86" s="67"/>
      <c r="J86" s="53"/>
      <c r="K86" s="53"/>
      <c r="L86" s="70"/>
      <c r="M86" s="68"/>
      <c r="N86" s="54"/>
      <c r="O86" s="54"/>
      <c r="P86" s="55"/>
      <c r="Q86" s="56"/>
      <c r="R86" s="44"/>
    </row>
    <row r="87" spans="1:18" s="3" customFormat="1">
      <c r="A87" s="45" t="str">
        <f>IF(I87&lt;&gt;"",1+MAX($A$9:A86),"")</f>
        <v/>
      </c>
      <c r="B87" s="46"/>
      <c r="C87" s="46"/>
      <c r="D87" s="47"/>
      <c r="E87" s="105" t="s">
        <v>110</v>
      </c>
      <c r="F87" s="72"/>
      <c r="G87" s="72"/>
      <c r="H87" s="72"/>
      <c r="I87" s="67"/>
      <c r="J87" s="53"/>
      <c r="K87" s="53"/>
      <c r="L87" s="70"/>
      <c r="M87" s="68"/>
      <c r="N87" s="54"/>
      <c r="O87" s="54"/>
      <c r="P87" s="55"/>
      <c r="Q87" s="56"/>
      <c r="R87" s="44"/>
    </row>
    <row r="88" spans="1:18" s="3" customFormat="1">
      <c r="A88" s="45">
        <f>IF(I88&lt;&gt;"",1+MAX($A$9:A87),"")</f>
        <v>54</v>
      </c>
      <c r="B88" s="46"/>
      <c r="C88" s="46"/>
      <c r="D88" s="47"/>
      <c r="E88" s="59" t="s">
        <v>111</v>
      </c>
      <c r="F88" s="102">
        <v>10.5</v>
      </c>
      <c r="G88" s="50">
        <v>0.1</v>
      </c>
      <c r="H88" s="51">
        <f t="shared" ref="H88" si="79">(1+G88)*F88</f>
        <v>11.55</v>
      </c>
      <c r="I88" s="67" t="s">
        <v>92</v>
      </c>
      <c r="J88" s="53">
        <v>7.04</v>
      </c>
      <c r="K88" s="53">
        <f t="shared" ref="K88" si="80">J88*H88</f>
        <v>81.311999999999998</v>
      </c>
      <c r="L88" s="70">
        <v>0.24</v>
      </c>
      <c r="M88" s="68">
        <f t="shared" si="68"/>
        <v>2.7719999999999998</v>
      </c>
      <c r="N88" s="54">
        <f t="shared" ref="N88" si="81">N$67</f>
        <v>55</v>
      </c>
      <c r="O88" s="54">
        <f t="shared" si="69"/>
        <v>152.46</v>
      </c>
      <c r="P88" s="55">
        <f t="shared" si="70"/>
        <v>233.77199999999999</v>
      </c>
      <c r="Q88" s="56"/>
      <c r="R88" s="44"/>
    </row>
    <row r="89" spans="1:18" s="3" customFormat="1">
      <c r="A89" s="45" t="str">
        <f>IF(I89&lt;&gt;"",1+MAX($A$9:A88),"")</f>
        <v/>
      </c>
      <c r="B89" s="46"/>
      <c r="C89" s="46"/>
      <c r="D89" s="47"/>
      <c r="E89" s="57" t="s">
        <v>112</v>
      </c>
      <c r="F89" s="72"/>
      <c r="G89" s="72"/>
      <c r="H89" s="72"/>
      <c r="I89" s="67"/>
      <c r="J89" s="53"/>
      <c r="K89" s="53"/>
      <c r="L89" s="70"/>
      <c r="M89" s="68"/>
      <c r="N89" s="54"/>
      <c r="O89" s="54"/>
      <c r="P89" s="55"/>
      <c r="Q89" s="56"/>
      <c r="R89" s="44"/>
    </row>
    <row r="90" spans="1:18" s="3" customFormat="1">
      <c r="A90" s="45" t="str">
        <f>IF(I90&lt;&gt;"",1+MAX($A$9:A89),"")</f>
        <v/>
      </c>
      <c r="B90" s="46"/>
      <c r="C90" s="46"/>
      <c r="D90" s="47"/>
      <c r="E90" s="105" t="s">
        <v>113</v>
      </c>
      <c r="F90" s="72"/>
      <c r="G90" s="72"/>
      <c r="H90" s="72"/>
      <c r="I90" s="67"/>
      <c r="J90" s="53"/>
      <c r="K90" s="53"/>
      <c r="L90" s="70"/>
      <c r="M90" s="68"/>
      <c r="N90" s="54"/>
      <c r="O90" s="54"/>
      <c r="P90" s="55"/>
      <c r="Q90" s="56"/>
      <c r="R90" s="44"/>
    </row>
    <row r="91" spans="1:18" s="3" customFormat="1">
      <c r="A91" s="45">
        <f>IF(I91&lt;&gt;"",1+MAX($A$9:A90),"")</f>
        <v>55</v>
      </c>
      <c r="B91" s="46"/>
      <c r="C91" s="46"/>
      <c r="D91" s="47"/>
      <c r="E91" s="59" t="s">
        <v>114</v>
      </c>
      <c r="F91" s="102">
        <v>6.5</v>
      </c>
      <c r="G91" s="50">
        <v>0.1</v>
      </c>
      <c r="H91" s="51">
        <f t="shared" ref="H91" si="82">(1+G91)*F91</f>
        <v>7.15</v>
      </c>
      <c r="I91" s="67" t="s">
        <v>92</v>
      </c>
      <c r="J91" s="53">
        <v>5.36</v>
      </c>
      <c r="K91" s="53">
        <f>J91*H91</f>
        <v>38.323999999999998</v>
      </c>
      <c r="L91" s="70">
        <v>0.20799999999999999</v>
      </c>
      <c r="M91" s="68">
        <f t="shared" ref="M91:M96" si="83">L91*H91</f>
        <v>1.4872000000000001</v>
      </c>
      <c r="N91" s="54">
        <f>N$67</f>
        <v>55</v>
      </c>
      <c r="O91" s="54">
        <f t="shared" ref="O91:O96" si="84">M91*N91</f>
        <v>81.796000000000006</v>
      </c>
      <c r="P91" s="55">
        <f t="shared" ref="P91:P96" si="85">O91+K91</f>
        <v>120.12</v>
      </c>
      <c r="Q91" s="56"/>
      <c r="R91" s="44"/>
    </row>
    <row r="92" spans="1:18" s="3" customFormat="1">
      <c r="A92" s="45" t="str">
        <f>IF(I92&lt;&gt;"",1+MAX($A$9:A91),"")</f>
        <v/>
      </c>
      <c r="B92" s="46"/>
      <c r="C92" s="46"/>
      <c r="D92" s="47"/>
      <c r="E92" s="105" t="s">
        <v>115</v>
      </c>
      <c r="F92" s="72"/>
      <c r="G92" s="72"/>
      <c r="H92" s="72"/>
      <c r="I92" s="67"/>
      <c r="J92" s="53"/>
      <c r="K92" s="53"/>
      <c r="L92" s="70"/>
      <c r="M92" s="68"/>
      <c r="N92" s="54"/>
      <c r="O92" s="54"/>
      <c r="P92" s="55"/>
      <c r="Q92" s="56"/>
      <c r="R92" s="44"/>
    </row>
    <row r="93" spans="1:18" s="3" customFormat="1">
      <c r="A93" s="45">
        <f>IF(I93&lt;&gt;"",1+MAX($A$9:A92),"")</f>
        <v>56</v>
      </c>
      <c r="B93" s="46"/>
      <c r="C93" s="46"/>
      <c r="D93" s="47"/>
      <c r="E93" s="59" t="s">
        <v>116</v>
      </c>
      <c r="F93" s="102">
        <v>12</v>
      </c>
      <c r="G93" s="50">
        <v>0.1</v>
      </c>
      <c r="H93" s="51">
        <f t="shared" ref="H93" si="86">(1+G93)*F93</f>
        <v>13.2</v>
      </c>
      <c r="I93" s="67" t="s">
        <v>92</v>
      </c>
      <c r="J93" s="53">
        <v>7.04</v>
      </c>
      <c r="K93" s="53">
        <f t="shared" ref="K93" si="87">J93*H93</f>
        <v>92.927999999999997</v>
      </c>
      <c r="L93" s="70">
        <v>0.24</v>
      </c>
      <c r="M93" s="68">
        <f t="shared" si="83"/>
        <v>3.1680000000000001</v>
      </c>
      <c r="N93" s="54">
        <f t="shared" ref="N93:N96" si="88">N$67</f>
        <v>55</v>
      </c>
      <c r="O93" s="54">
        <f t="shared" si="84"/>
        <v>174.24</v>
      </c>
      <c r="P93" s="55">
        <f t="shared" si="85"/>
        <v>267.16800000000001</v>
      </c>
      <c r="Q93" s="56"/>
      <c r="R93" s="44"/>
    </row>
    <row r="94" spans="1:18" s="3" customFormat="1">
      <c r="A94" s="45" t="str">
        <f>IF(I94&lt;&gt;"",1+MAX($A$9:A93),"")</f>
        <v/>
      </c>
      <c r="B94" s="46"/>
      <c r="C94" s="46"/>
      <c r="D94" s="47"/>
      <c r="E94" s="57" t="s">
        <v>117</v>
      </c>
      <c r="F94" s="72"/>
      <c r="G94" s="72"/>
      <c r="H94" s="72"/>
      <c r="I94" s="67"/>
      <c r="J94" s="53"/>
      <c r="K94" s="53"/>
      <c r="L94" s="70"/>
      <c r="M94" s="68"/>
      <c r="N94" s="54"/>
      <c r="O94" s="54"/>
      <c r="P94" s="55"/>
      <c r="Q94" s="56"/>
      <c r="R94" s="44"/>
    </row>
    <row r="95" spans="1:18" s="3" customFormat="1">
      <c r="A95" s="45">
        <f>IF(I95&lt;&gt;"",1+MAX($A$9:A94),"")</f>
        <v>57</v>
      </c>
      <c r="B95" s="46"/>
      <c r="C95" s="46"/>
      <c r="D95" s="47"/>
      <c r="E95" s="59" t="s">
        <v>118</v>
      </c>
      <c r="F95" s="102">
        <v>6.68</v>
      </c>
      <c r="G95" s="50">
        <v>0.1</v>
      </c>
      <c r="H95" s="51">
        <f t="shared" ref="H95:H96" si="89">(1+G95)*F95</f>
        <v>7.3479999999999999</v>
      </c>
      <c r="I95" s="67" t="s">
        <v>92</v>
      </c>
      <c r="J95" s="53">
        <v>11.2</v>
      </c>
      <c r="K95" s="53">
        <f t="shared" ref="K95" si="90">J95*H95</f>
        <v>82.297600000000003</v>
      </c>
      <c r="L95" s="70">
        <v>0.27200000000000002</v>
      </c>
      <c r="M95" s="68">
        <f t="shared" si="83"/>
        <v>1.998656</v>
      </c>
      <c r="N95" s="54">
        <f t="shared" si="88"/>
        <v>55</v>
      </c>
      <c r="O95" s="54">
        <f t="shared" si="84"/>
        <v>109.92608</v>
      </c>
      <c r="P95" s="55">
        <f t="shared" si="85"/>
        <v>192.22368</v>
      </c>
      <c r="Q95" s="56"/>
      <c r="R95" s="44"/>
    </row>
    <row r="96" spans="1:18" s="3" customFormat="1">
      <c r="A96" s="45">
        <f>IF(I96&lt;&gt;"",1+MAX($A$9:A95),"")</f>
        <v>58</v>
      </c>
      <c r="B96" s="46"/>
      <c r="C96" s="46"/>
      <c r="D96" s="47"/>
      <c r="E96" s="59" t="s">
        <v>422</v>
      </c>
      <c r="F96" s="102">
        <v>5.6025</v>
      </c>
      <c r="G96" s="50">
        <v>0.1</v>
      </c>
      <c r="H96" s="51">
        <f t="shared" si="89"/>
        <v>6.16275</v>
      </c>
      <c r="I96" s="67" t="s">
        <v>92</v>
      </c>
      <c r="J96" s="53">
        <v>11.2</v>
      </c>
      <c r="K96" s="53">
        <f t="shared" ref="K96" si="91">J96*H96</f>
        <v>69.022799999999989</v>
      </c>
      <c r="L96" s="70">
        <v>0.27200000000000002</v>
      </c>
      <c r="M96" s="68">
        <f t="shared" si="83"/>
        <v>1.6762680000000001</v>
      </c>
      <c r="N96" s="54">
        <f t="shared" si="88"/>
        <v>55</v>
      </c>
      <c r="O96" s="54">
        <f t="shared" si="84"/>
        <v>92.194739999999996</v>
      </c>
      <c r="P96" s="55">
        <f t="shared" si="85"/>
        <v>161.21753999999999</v>
      </c>
      <c r="Q96" s="56"/>
      <c r="R96" s="44"/>
    </row>
    <row r="97" spans="1:18" s="3" customFormat="1">
      <c r="A97" s="45" t="str">
        <f>IF(I97&lt;&gt;"",1+MAX($A$9:A96),"")</f>
        <v/>
      </c>
      <c r="B97" s="46"/>
      <c r="C97" s="46"/>
      <c r="D97" s="47"/>
      <c r="E97" s="57" t="s">
        <v>119</v>
      </c>
      <c r="F97" s="72"/>
      <c r="G97" s="72"/>
      <c r="H97" s="72"/>
      <c r="I97" s="67"/>
      <c r="J97" s="53"/>
      <c r="K97" s="53"/>
      <c r="L97" s="70"/>
      <c r="M97" s="68"/>
      <c r="N97" s="54"/>
      <c r="O97" s="54"/>
      <c r="P97" s="55"/>
      <c r="Q97" s="56"/>
      <c r="R97" s="44"/>
    </row>
    <row r="98" spans="1:18" s="3" customFormat="1">
      <c r="A98" s="45">
        <f>IF(I98&lt;&gt;"",1+MAX($A$9:A97),"")</f>
        <v>59</v>
      </c>
      <c r="B98" s="46"/>
      <c r="C98" s="46"/>
      <c r="D98" s="47"/>
      <c r="E98" s="59" t="s">
        <v>120</v>
      </c>
      <c r="F98" s="102">
        <v>172.625</v>
      </c>
      <c r="G98" s="50">
        <v>0.1</v>
      </c>
      <c r="H98" s="51">
        <f t="shared" ref="H98" si="92">(1+G98)*F98</f>
        <v>189.88749999999999</v>
      </c>
      <c r="I98" s="67" t="s">
        <v>121</v>
      </c>
      <c r="J98" s="53">
        <v>33.979999999999997</v>
      </c>
      <c r="K98" s="53">
        <f t="shared" ref="K98:K100" si="93">J98*H98</f>
        <v>6452.3772499999995</v>
      </c>
      <c r="L98" s="70">
        <v>0.45</v>
      </c>
      <c r="M98" s="68">
        <f t="shared" ref="M98:M100" si="94">L98*H98</f>
        <v>85.449375000000003</v>
      </c>
      <c r="N98" s="54">
        <f t="shared" ref="N98:N100" si="95">N$67</f>
        <v>55</v>
      </c>
      <c r="O98" s="54">
        <f t="shared" ref="O98:O100" si="96">M98*N98</f>
        <v>4699.7156249999998</v>
      </c>
      <c r="P98" s="55">
        <f t="shared" ref="P98:P100" si="97">O98+K98</f>
        <v>11152.092875</v>
      </c>
      <c r="Q98" s="56"/>
      <c r="R98" s="44"/>
    </row>
    <row r="99" spans="1:18" s="3" customFormat="1">
      <c r="A99" s="45" t="str">
        <f>IF(I99&lt;&gt;"",1+MAX($A$9:A98),"")</f>
        <v/>
      </c>
      <c r="B99" s="46"/>
      <c r="C99" s="46"/>
      <c r="D99" s="47"/>
      <c r="E99" s="57" t="s">
        <v>122</v>
      </c>
      <c r="F99" s="66"/>
      <c r="G99" s="66"/>
      <c r="H99" s="66"/>
      <c r="I99" s="67"/>
      <c r="J99" s="53"/>
      <c r="K99" s="53"/>
      <c r="L99" s="70"/>
      <c r="M99" s="68"/>
      <c r="N99" s="54"/>
      <c r="O99" s="54"/>
      <c r="P99" s="55"/>
      <c r="Q99" s="56"/>
      <c r="R99" s="44"/>
    </row>
    <row r="100" spans="1:18" s="3" customFormat="1">
      <c r="A100" s="45">
        <f>IF(I100&lt;&gt;"",1+MAX($A$9:A99),"")</f>
        <v>60</v>
      </c>
      <c r="B100" s="46"/>
      <c r="C100" s="46"/>
      <c r="D100" s="47"/>
      <c r="E100" s="59" t="s">
        <v>123</v>
      </c>
      <c r="F100" s="66">
        <v>621</v>
      </c>
      <c r="G100" s="50">
        <v>0.1</v>
      </c>
      <c r="H100" s="51">
        <f t="shared" ref="H100" si="98">(1+G100)*F100</f>
        <v>683.1</v>
      </c>
      <c r="I100" s="67" t="s">
        <v>45</v>
      </c>
      <c r="J100" s="53">
        <v>2.4</v>
      </c>
      <c r="K100" s="53">
        <f t="shared" si="93"/>
        <v>1639.44</v>
      </c>
      <c r="L100" s="70">
        <v>0.04</v>
      </c>
      <c r="M100" s="68">
        <f t="shared" si="94"/>
        <v>27.324000000000002</v>
      </c>
      <c r="N100" s="54">
        <f t="shared" si="95"/>
        <v>55</v>
      </c>
      <c r="O100" s="54">
        <f t="shared" si="96"/>
        <v>1502.82</v>
      </c>
      <c r="P100" s="55">
        <f t="shared" si="97"/>
        <v>3142.26</v>
      </c>
      <c r="Q100" s="56"/>
      <c r="R100" s="44"/>
    </row>
    <row r="101" spans="1:18" s="3" customFormat="1" ht="18" customHeight="1">
      <c r="A101" s="35" t="str">
        <f>IF(I101&lt;&gt;"",1+MAX($A$9:A100),"")</f>
        <v/>
      </c>
      <c r="B101" s="36"/>
      <c r="C101" s="36"/>
      <c r="D101" s="37" t="s">
        <v>124</v>
      </c>
      <c r="E101" s="38" t="s">
        <v>125</v>
      </c>
      <c r="F101" s="36"/>
      <c r="G101" s="60"/>
      <c r="H101" s="61"/>
      <c r="I101" s="36"/>
      <c r="J101" s="41"/>
      <c r="K101" s="41"/>
      <c r="L101" s="71"/>
      <c r="M101" s="41"/>
      <c r="N101" s="62">
        <v>70</v>
      </c>
      <c r="O101" s="63"/>
      <c r="P101" s="64"/>
      <c r="Q101" s="43">
        <f>SUM(P102:P143)</f>
        <v>172026.95167399998</v>
      </c>
      <c r="R101" s="44"/>
    </row>
    <row r="102" spans="1:18" s="3" customFormat="1">
      <c r="A102" s="45" t="str">
        <f>IF(I102&lt;&gt;"",1+MAX($A$9:A101),"")</f>
        <v/>
      </c>
      <c r="B102" s="46"/>
      <c r="C102" s="46"/>
      <c r="D102" s="47"/>
      <c r="E102" s="57" t="s">
        <v>126</v>
      </c>
      <c r="F102" s="66"/>
      <c r="G102" s="66"/>
      <c r="H102" s="66"/>
      <c r="I102" s="67"/>
      <c r="J102" s="53"/>
      <c r="K102" s="53"/>
      <c r="L102" s="73" t="s">
        <v>61</v>
      </c>
      <c r="M102" s="54" t="str">
        <f t="shared" ref="M102" si="99">IF(F102=0,"",K102*H102)</f>
        <v/>
      </c>
      <c r="N102" s="54"/>
      <c r="O102" s="54" t="str">
        <f t="shared" ref="O102" si="100">IF(F102=0,"",L102+M102)</f>
        <v/>
      </c>
      <c r="P102" s="55"/>
      <c r="Q102" s="56"/>
      <c r="R102" s="44"/>
    </row>
    <row r="103" spans="1:18" s="3" customFormat="1">
      <c r="A103" s="45">
        <f>IF(I103&lt;&gt;"",1+MAX($A$9:A102),"")</f>
        <v>61</v>
      </c>
      <c r="B103" s="46"/>
      <c r="C103" s="46"/>
      <c r="D103" s="47"/>
      <c r="E103" s="59" t="s">
        <v>127</v>
      </c>
      <c r="F103" s="66">
        <v>2446.98</v>
      </c>
      <c r="G103" s="50">
        <v>0.1</v>
      </c>
      <c r="H103" s="51">
        <f t="shared" ref="H103:H112" si="101">(1+G103)*F103</f>
        <v>2691.6779999999999</v>
      </c>
      <c r="I103" s="67" t="s">
        <v>49</v>
      </c>
      <c r="J103" s="53">
        <v>10.954545454545499</v>
      </c>
      <c r="K103" s="53">
        <f>J103*H103</f>
        <v>29486.109</v>
      </c>
      <c r="L103" s="70">
        <v>0.1</v>
      </c>
      <c r="M103" s="68">
        <f t="shared" ref="M103" si="102">L103*H103</f>
        <v>269.1678</v>
      </c>
      <c r="N103" s="54">
        <f>N$101</f>
        <v>70</v>
      </c>
      <c r="O103" s="54">
        <f t="shared" ref="O103" si="103">M103*N103</f>
        <v>18841.745999999999</v>
      </c>
      <c r="P103" s="55">
        <f t="shared" ref="P103" si="104">O103+K103</f>
        <v>48327.855000000003</v>
      </c>
      <c r="Q103" s="56"/>
      <c r="R103" s="44"/>
    </row>
    <row r="104" spans="1:18" s="3" customFormat="1">
      <c r="A104" s="45">
        <f>IF(I104&lt;&gt;"",1+MAX($A$9:A103),"")</f>
        <v>62</v>
      </c>
      <c r="B104" s="46"/>
      <c r="C104" s="46"/>
      <c r="D104" s="47"/>
      <c r="E104" s="59" t="s">
        <v>128</v>
      </c>
      <c r="F104" s="65">
        <v>104.4</v>
      </c>
      <c r="G104" s="50">
        <v>0.1</v>
      </c>
      <c r="H104" s="51">
        <f t="shared" si="101"/>
        <v>114.84</v>
      </c>
      <c r="I104" s="67" t="s">
        <v>49</v>
      </c>
      <c r="J104" s="53">
        <v>2.5</v>
      </c>
      <c r="K104" s="53">
        <f t="shared" ref="K104:K107" si="105">J104*H104</f>
        <v>287.10000000000002</v>
      </c>
      <c r="L104" s="70">
        <v>0.01</v>
      </c>
      <c r="M104" s="68">
        <f t="shared" ref="M104:M107" si="106">L104*H104</f>
        <v>1.1484000000000001</v>
      </c>
      <c r="N104" s="54">
        <f t="shared" ref="N104:N143" si="107">N$101</f>
        <v>70</v>
      </c>
      <c r="O104" s="54">
        <f t="shared" ref="O104:O107" si="108">M104*N104</f>
        <v>80.388000000000005</v>
      </c>
      <c r="P104" s="55">
        <f t="shared" ref="P104:P107" si="109">O104+K104</f>
        <v>367.488</v>
      </c>
      <c r="Q104" s="56"/>
      <c r="R104" s="44"/>
    </row>
    <row r="105" spans="1:18" s="3" customFormat="1">
      <c r="A105" s="45">
        <f>IF(I105&lt;&gt;"",1+MAX($A$9:A104),"")</f>
        <v>63</v>
      </c>
      <c r="B105" s="46"/>
      <c r="C105" s="46"/>
      <c r="D105" s="47"/>
      <c r="E105" s="59" t="s">
        <v>129</v>
      </c>
      <c r="F105" s="65">
        <v>104.4</v>
      </c>
      <c r="G105" s="50">
        <v>0.1</v>
      </c>
      <c r="H105" s="51">
        <f t="shared" si="101"/>
        <v>114.84</v>
      </c>
      <c r="I105" s="67" t="s">
        <v>49</v>
      </c>
      <c r="J105" s="53">
        <v>5.3778409090909101</v>
      </c>
      <c r="K105" s="53">
        <f t="shared" si="105"/>
        <v>617.59124999999995</v>
      </c>
      <c r="L105" s="70">
        <v>0.06</v>
      </c>
      <c r="M105" s="68">
        <f t="shared" si="106"/>
        <v>6.8903999999999996</v>
      </c>
      <c r="N105" s="54">
        <f t="shared" si="107"/>
        <v>70</v>
      </c>
      <c r="O105" s="54">
        <f t="shared" si="108"/>
        <v>482.32799999999997</v>
      </c>
      <c r="P105" s="55">
        <f t="shared" si="109"/>
        <v>1099.9192499999999</v>
      </c>
      <c r="Q105" s="56"/>
      <c r="R105" s="44"/>
    </row>
    <row r="106" spans="1:18" s="3" customFormat="1">
      <c r="A106" s="45">
        <f>IF(I106&lt;&gt;"",1+MAX($A$9:A105),"")</f>
        <v>64</v>
      </c>
      <c r="B106" s="46"/>
      <c r="C106" s="46"/>
      <c r="D106" s="47"/>
      <c r="E106" s="59" t="s">
        <v>130</v>
      </c>
      <c r="F106" s="65">
        <v>2655</v>
      </c>
      <c r="G106" s="50">
        <v>0.1</v>
      </c>
      <c r="H106" s="51">
        <f t="shared" si="101"/>
        <v>2920.5</v>
      </c>
      <c r="I106" s="67" t="s">
        <v>49</v>
      </c>
      <c r="J106" s="53">
        <v>0.107</v>
      </c>
      <c r="K106" s="53">
        <f t="shared" si="105"/>
        <v>312.49349999999998</v>
      </c>
      <c r="L106" s="70">
        <v>4.0000000000000001E-3</v>
      </c>
      <c r="M106" s="68">
        <f t="shared" si="106"/>
        <v>11.682</v>
      </c>
      <c r="N106" s="54">
        <f t="shared" si="107"/>
        <v>70</v>
      </c>
      <c r="O106" s="54">
        <f t="shared" si="108"/>
        <v>817.74</v>
      </c>
      <c r="P106" s="55">
        <f t="shared" si="109"/>
        <v>1130.2335</v>
      </c>
      <c r="Q106" s="56"/>
      <c r="R106" s="44"/>
    </row>
    <row r="107" spans="1:18" s="3" customFormat="1">
      <c r="A107" s="45">
        <f>IF(I107&lt;&gt;"",1+MAX($A$9:A106),"")</f>
        <v>65</v>
      </c>
      <c r="B107" s="46"/>
      <c r="C107" s="46"/>
      <c r="D107" s="47"/>
      <c r="E107" s="59" t="s">
        <v>131</v>
      </c>
      <c r="F107" s="65">
        <v>192.32</v>
      </c>
      <c r="G107" s="50">
        <v>0.1</v>
      </c>
      <c r="H107" s="51">
        <f t="shared" si="101"/>
        <v>211.55199999999999</v>
      </c>
      <c r="I107" s="67" t="s">
        <v>45</v>
      </c>
      <c r="J107" s="53">
        <v>4.6974999999999998</v>
      </c>
      <c r="K107" s="53">
        <f t="shared" si="105"/>
        <v>993.76552000000004</v>
      </c>
      <c r="L107" s="70">
        <v>4.2000000000000003E-2</v>
      </c>
      <c r="M107" s="68">
        <f t="shared" si="106"/>
        <v>8.8851840000000006</v>
      </c>
      <c r="N107" s="54">
        <f t="shared" si="107"/>
        <v>70</v>
      </c>
      <c r="O107" s="54">
        <f t="shared" si="108"/>
        <v>621.96288000000004</v>
      </c>
      <c r="P107" s="55">
        <f t="shared" si="109"/>
        <v>1615.7284</v>
      </c>
      <c r="Q107" s="56"/>
      <c r="R107" s="44"/>
    </row>
    <row r="108" spans="1:18" s="3" customFormat="1">
      <c r="A108" s="45">
        <f>IF(I108&lt;&gt;"",1+MAX($A$9:A107),"")</f>
        <v>66</v>
      </c>
      <c r="B108" s="46"/>
      <c r="C108" s="46"/>
      <c r="D108" s="47"/>
      <c r="E108" s="59" t="s">
        <v>132</v>
      </c>
      <c r="F108" s="65">
        <v>235.61</v>
      </c>
      <c r="G108" s="50">
        <v>0.1</v>
      </c>
      <c r="H108" s="51">
        <f t="shared" si="101"/>
        <v>259.17099999999999</v>
      </c>
      <c r="I108" s="67" t="s">
        <v>45</v>
      </c>
      <c r="J108" s="53">
        <v>6.6349999999999998</v>
      </c>
      <c r="K108" s="53">
        <f t="shared" ref="K108:K143" si="110">J108*H108</f>
        <v>1719.5995849999999</v>
      </c>
      <c r="L108" s="70">
        <v>4.8000000000000001E-2</v>
      </c>
      <c r="M108" s="68">
        <f t="shared" ref="M108:M143" si="111">L108*H108</f>
        <v>12.440208</v>
      </c>
      <c r="N108" s="54">
        <f t="shared" si="107"/>
        <v>70</v>
      </c>
      <c r="O108" s="54">
        <f t="shared" ref="O108:O143" si="112">M108*N108</f>
        <v>870.81456000000003</v>
      </c>
      <c r="P108" s="55">
        <f t="shared" ref="P108:P143" si="113">O108+K108</f>
        <v>2590.4141450000002</v>
      </c>
      <c r="Q108" s="56"/>
      <c r="R108" s="44"/>
    </row>
    <row r="109" spans="1:18" s="3" customFormat="1">
      <c r="A109" s="45">
        <f>IF(I109&lt;&gt;"",1+MAX($A$9:A108),"")</f>
        <v>67</v>
      </c>
      <c r="B109" s="46"/>
      <c r="C109" s="46"/>
      <c r="D109" s="47"/>
      <c r="E109" s="59" t="s">
        <v>133</v>
      </c>
      <c r="F109" s="65">
        <v>86.34</v>
      </c>
      <c r="G109" s="50">
        <v>0.1</v>
      </c>
      <c r="H109" s="51">
        <f t="shared" si="101"/>
        <v>94.974000000000004</v>
      </c>
      <c r="I109" s="67" t="s">
        <v>45</v>
      </c>
      <c r="J109" s="53">
        <v>9.9525000000000006</v>
      </c>
      <c r="K109" s="53">
        <f t="shared" si="110"/>
        <v>945.22873500000003</v>
      </c>
      <c r="L109" s="70">
        <v>5.3999999999999999E-2</v>
      </c>
      <c r="M109" s="68">
        <f t="shared" si="111"/>
        <v>5.1285959999999999</v>
      </c>
      <c r="N109" s="54">
        <f t="shared" si="107"/>
        <v>70</v>
      </c>
      <c r="O109" s="54">
        <f t="shared" si="112"/>
        <v>359.00171999999998</v>
      </c>
      <c r="P109" s="55">
        <f t="shared" si="113"/>
        <v>1304.2304549999999</v>
      </c>
      <c r="Q109" s="56"/>
      <c r="R109" s="44"/>
    </row>
    <row r="110" spans="1:18" s="3" customFormat="1" ht="31.5">
      <c r="A110" s="45">
        <f>IF(I110&lt;&gt;"",1+MAX($A$9:A109),"")</f>
        <v>68</v>
      </c>
      <c r="B110" s="46"/>
      <c r="C110" s="46"/>
      <c r="D110" s="47"/>
      <c r="E110" s="69" t="s">
        <v>134</v>
      </c>
      <c r="F110" s="65">
        <v>307.08</v>
      </c>
      <c r="G110" s="50">
        <v>0.1</v>
      </c>
      <c r="H110" s="51">
        <f t="shared" si="101"/>
        <v>337.78800000000001</v>
      </c>
      <c r="I110" s="67" t="s">
        <v>45</v>
      </c>
      <c r="J110" s="53">
        <v>9.9499999999999993</v>
      </c>
      <c r="K110" s="53">
        <f t="shared" si="110"/>
        <v>3360.9906000000001</v>
      </c>
      <c r="L110" s="70">
        <v>0.03</v>
      </c>
      <c r="M110" s="68">
        <f t="shared" si="111"/>
        <v>10.13364</v>
      </c>
      <c r="N110" s="54">
        <f t="shared" si="107"/>
        <v>70</v>
      </c>
      <c r="O110" s="54">
        <f t="shared" si="112"/>
        <v>709.35479999999995</v>
      </c>
      <c r="P110" s="55">
        <f t="shared" si="113"/>
        <v>4070.3454000000002</v>
      </c>
      <c r="Q110" s="56"/>
      <c r="R110" s="44"/>
    </row>
    <row r="111" spans="1:18" s="3" customFormat="1">
      <c r="A111" s="45">
        <f>IF(I111&lt;&gt;"",1+MAX($A$9:A110),"")</f>
        <v>69</v>
      </c>
      <c r="B111" s="46"/>
      <c r="C111" s="46"/>
      <c r="D111" s="47"/>
      <c r="E111" s="59" t="s">
        <v>135</v>
      </c>
      <c r="F111" s="65">
        <v>172.02</v>
      </c>
      <c r="G111" s="50">
        <v>0.1</v>
      </c>
      <c r="H111" s="51">
        <f t="shared" si="101"/>
        <v>189.22200000000001</v>
      </c>
      <c r="I111" s="67" t="s">
        <v>45</v>
      </c>
      <c r="J111" s="53">
        <v>13.202500000000001</v>
      </c>
      <c r="K111" s="53">
        <f t="shared" si="110"/>
        <v>2498.2034549999998</v>
      </c>
      <c r="L111" s="70">
        <v>4.2000000000000003E-2</v>
      </c>
      <c r="M111" s="68">
        <f t="shared" si="111"/>
        <v>7.9473240000000001</v>
      </c>
      <c r="N111" s="54">
        <f t="shared" si="107"/>
        <v>70</v>
      </c>
      <c r="O111" s="54">
        <f t="shared" si="112"/>
        <v>556.31268</v>
      </c>
      <c r="P111" s="55">
        <f t="shared" si="113"/>
        <v>3054.5161349999998</v>
      </c>
      <c r="Q111" s="56"/>
      <c r="R111" s="44"/>
    </row>
    <row r="112" spans="1:18" s="3" customFormat="1" ht="31.5">
      <c r="A112" s="45">
        <f>IF(I112&lt;&gt;"",1+MAX($A$9:A111),"")</f>
        <v>70</v>
      </c>
      <c r="B112" s="46"/>
      <c r="C112" s="46"/>
      <c r="D112" s="47"/>
      <c r="E112" s="69" t="s">
        <v>136</v>
      </c>
      <c r="F112" s="65">
        <v>8</v>
      </c>
      <c r="G112" s="50">
        <v>0</v>
      </c>
      <c r="H112" s="51">
        <f t="shared" si="101"/>
        <v>8</v>
      </c>
      <c r="I112" s="67" t="s">
        <v>92</v>
      </c>
      <c r="J112" s="53"/>
      <c r="K112" s="53">
        <f t="shared" si="110"/>
        <v>0</v>
      </c>
      <c r="L112" s="70">
        <v>1.1220000000000001</v>
      </c>
      <c r="M112" s="68">
        <f t="shared" si="111"/>
        <v>8.9760000000000009</v>
      </c>
      <c r="N112" s="54">
        <f t="shared" si="107"/>
        <v>70</v>
      </c>
      <c r="O112" s="54">
        <f t="shared" si="112"/>
        <v>628.32000000000005</v>
      </c>
      <c r="P112" s="55">
        <f t="shared" si="113"/>
        <v>628.32000000000005</v>
      </c>
      <c r="Q112" s="56"/>
      <c r="R112" s="44"/>
    </row>
    <row r="113" spans="1:18" s="3" customFormat="1">
      <c r="A113" s="45">
        <f>IF(I113&lt;&gt;"",1+MAX($A$9:A112),"")</f>
        <v>71</v>
      </c>
      <c r="B113" s="46"/>
      <c r="C113" s="46"/>
      <c r="D113" s="47"/>
      <c r="E113" s="59" t="s">
        <v>137</v>
      </c>
      <c r="F113" s="65">
        <v>30.38</v>
      </c>
      <c r="G113" s="50">
        <v>0.1</v>
      </c>
      <c r="H113" s="51">
        <f t="shared" ref="H113:H114" si="114">(1+G113)*F113</f>
        <v>33.417999999999999</v>
      </c>
      <c r="I113" s="67" t="s">
        <v>45</v>
      </c>
      <c r="J113" s="53">
        <v>23</v>
      </c>
      <c r="K113" s="53">
        <f t="shared" si="110"/>
        <v>768.61400000000003</v>
      </c>
      <c r="L113" s="70">
        <v>0.12</v>
      </c>
      <c r="M113" s="68">
        <f t="shared" si="111"/>
        <v>4.0101599999999999</v>
      </c>
      <c r="N113" s="54">
        <f t="shared" si="107"/>
        <v>70</v>
      </c>
      <c r="O113" s="54">
        <f t="shared" si="112"/>
        <v>280.71120000000002</v>
      </c>
      <c r="P113" s="55">
        <f t="shared" si="113"/>
        <v>1049.3252</v>
      </c>
      <c r="Q113" s="56"/>
      <c r="R113" s="44"/>
    </row>
    <row r="114" spans="1:18" s="3" customFormat="1">
      <c r="A114" s="45">
        <f>IF(I114&lt;&gt;"",1+MAX($A$9:A113),"")</f>
        <v>72</v>
      </c>
      <c r="B114" s="46"/>
      <c r="C114" s="46"/>
      <c r="D114" s="47"/>
      <c r="E114" s="59" t="s">
        <v>138</v>
      </c>
      <c r="F114" s="65">
        <v>30.38</v>
      </c>
      <c r="G114" s="50">
        <v>0.1</v>
      </c>
      <c r="H114" s="51">
        <f t="shared" si="114"/>
        <v>33.417999999999999</v>
      </c>
      <c r="I114" s="67" t="s">
        <v>45</v>
      </c>
      <c r="J114" s="53">
        <v>0.66</v>
      </c>
      <c r="K114" s="53">
        <f t="shared" si="110"/>
        <v>22.055879999999998</v>
      </c>
      <c r="L114" s="70">
        <v>2.5999999999999999E-2</v>
      </c>
      <c r="M114" s="68">
        <f t="shared" si="111"/>
        <v>0.86886799999999997</v>
      </c>
      <c r="N114" s="54">
        <f t="shared" si="107"/>
        <v>70</v>
      </c>
      <c r="O114" s="54">
        <f t="shared" si="112"/>
        <v>60.82076</v>
      </c>
      <c r="P114" s="55">
        <f t="shared" si="113"/>
        <v>82.876639999999995</v>
      </c>
      <c r="Q114" s="56"/>
      <c r="R114" s="44"/>
    </row>
    <row r="115" spans="1:18" s="3" customFormat="1">
      <c r="A115" s="45" t="str">
        <f>IF(I115&lt;&gt;"",1+MAX($A$9:A114),"")</f>
        <v/>
      </c>
      <c r="B115" s="46"/>
      <c r="C115" s="46"/>
      <c r="D115" s="47"/>
      <c r="E115" s="57" t="s">
        <v>139</v>
      </c>
      <c r="F115" s="65"/>
      <c r="G115" s="66"/>
      <c r="H115" s="66"/>
      <c r="I115" s="67"/>
      <c r="J115" s="53"/>
      <c r="K115" s="53"/>
      <c r="L115" s="70"/>
      <c r="M115" s="68"/>
      <c r="N115" s="54"/>
      <c r="O115" s="54"/>
      <c r="P115" s="55"/>
      <c r="Q115" s="56"/>
      <c r="R115" s="44"/>
    </row>
    <row r="116" spans="1:18" s="3" customFormat="1">
      <c r="A116" s="45">
        <f>IF(I116&lt;&gt;"",1+MAX($A$9:A115),"")</f>
        <v>73</v>
      </c>
      <c r="B116" s="46"/>
      <c r="C116" s="46"/>
      <c r="D116" s="47"/>
      <c r="E116" s="59" t="s">
        <v>140</v>
      </c>
      <c r="F116" s="65">
        <v>4869.91</v>
      </c>
      <c r="G116" s="50">
        <v>0.1</v>
      </c>
      <c r="H116" s="51">
        <f t="shared" ref="H116:H120" si="115">(1+G116)*F116</f>
        <v>5356.9009999999998</v>
      </c>
      <c r="I116" s="67" t="s">
        <v>49</v>
      </c>
      <c r="J116" s="53">
        <v>6.75</v>
      </c>
      <c r="K116" s="53">
        <f t="shared" si="110"/>
        <v>36159.081749999998</v>
      </c>
      <c r="L116" s="70">
        <v>4.4999999999999998E-2</v>
      </c>
      <c r="M116" s="68">
        <f t="shared" si="111"/>
        <v>241.06054499999999</v>
      </c>
      <c r="N116" s="54">
        <f t="shared" si="107"/>
        <v>70</v>
      </c>
      <c r="O116" s="54">
        <f t="shared" si="112"/>
        <v>16874.238150000001</v>
      </c>
      <c r="P116" s="55">
        <f t="shared" si="113"/>
        <v>53033.319900000002</v>
      </c>
      <c r="Q116" s="56"/>
      <c r="R116" s="44"/>
    </row>
    <row r="117" spans="1:18" s="3" customFormat="1">
      <c r="A117" s="45">
        <f>IF(I117&lt;&gt;"",1+MAX($A$9:A116),"")</f>
        <v>74</v>
      </c>
      <c r="B117" s="46"/>
      <c r="C117" s="46"/>
      <c r="D117" s="47"/>
      <c r="E117" s="59" t="s">
        <v>141</v>
      </c>
      <c r="F117" s="65">
        <v>4869.91</v>
      </c>
      <c r="G117" s="50">
        <v>0.1</v>
      </c>
      <c r="H117" s="51">
        <f t="shared" si="115"/>
        <v>5356.9009999999998</v>
      </c>
      <c r="I117" s="67" t="s">
        <v>49</v>
      </c>
      <c r="J117" s="53">
        <v>0.45</v>
      </c>
      <c r="K117" s="53">
        <f t="shared" si="110"/>
        <v>2410.60545</v>
      </c>
      <c r="L117" s="70">
        <v>4.0000000000000001E-3</v>
      </c>
      <c r="M117" s="68">
        <f t="shared" si="111"/>
        <v>21.427603999999999</v>
      </c>
      <c r="N117" s="54">
        <f t="shared" si="107"/>
        <v>70</v>
      </c>
      <c r="O117" s="54">
        <f t="shared" si="112"/>
        <v>1499.93228</v>
      </c>
      <c r="P117" s="55">
        <f t="shared" si="113"/>
        <v>3910.53773</v>
      </c>
      <c r="Q117" s="56"/>
      <c r="R117" s="44"/>
    </row>
    <row r="118" spans="1:18" s="3" customFormat="1">
      <c r="A118" s="45">
        <f>IF(I118&lt;&gt;"",1+MAX($A$9:A117),"")</f>
        <v>75</v>
      </c>
      <c r="B118" s="46"/>
      <c r="C118" s="46"/>
      <c r="D118" s="47"/>
      <c r="E118" s="59" t="s">
        <v>142</v>
      </c>
      <c r="F118" s="65">
        <v>743.98</v>
      </c>
      <c r="G118" s="50">
        <v>0.1</v>
      </c>
      <c r="H118" s="51">
        <f t="shared" si="115"/>
        <v>818.37800000000004</v>
      </c>
      <c r="I118" s="67" t="s">
        <v>49</v>
      </c>
      <c r="J118" s="53">
        <v>6.25</v>
      </c>
      <c r="K118" s="53">
        <f t="shared" si="110"/>
        <v>5114.8625000000002</v>
      </c>
      <c r="L118" s="70">
        <v>0.1</v>
      </c>
      <c r="M118" s="68">
        <f t="shared" si="111"/>
        <v>81.837800000000001</v>
      </c>
      <c r="N118" s="54">
        <f t="shared" si="107"/>
        <v>70</v>
      </c>
      <c r="O118" s="54">
        <f t="shared" si="112"/>
        <v>5728.6459999999997</v>
      </c>
      <c r="P118" s="55">
        <f t="shared" si="113"/>
        <v>10843.5085</v>
      </c>
      <c r="Q118" s="56"/>
      <c r="R118" s="44"/>
    </row>
    <row r="119" spans="1:18" s="3" customFormat="1">
      <c r="A119" s="45">
        <f>IF(I119&lt;&gt;"",1+MAX($A$9:A118),"")</f>
        <v>76</v>
      </c>
      <c r="B119" s="46"/>
      <c r="C119" s="46"/>
      <c r="D119" s="47"/>
      <c r="E119" s="59" t="s">
        <v>143</v>
      </c>
      <c r="F119" s="65">
        <v>70.44</v>
      </c>
      <c r="G119" s="50">
        <v>0.1</v>
      </c>
      <c r="H119" s="51">
        <f t="shared" si="115"/>
        <v>77.483999999999995</v>
      </c>
      <c r="I119" s="67" t="s">
        <v>49</v>
      </c>
      <c r="J119" s="53">
        <v>7.25</v>
      </c>
      <c r="K119" s="53">
        <f t="shared" si="110"/>
        <v>561.75900000000001</v>
      </c>
      <c r="L119" s="70">
        <v>0.1</v>
      </c>
      <c r="M119" s="68">
        <f t="shared" si="111"/>
        <v>7.7484000000000002</v>
      </c>
      <c r="N119" s="54">
        <f t="shared" si="107"/>
        <v>70</v>
      </c>
      <c r="O119" s="54">
        <f t="shared" si="112"/>
        <v>542.38800000000003</v>
      </c>
      <c r="P119" s="55">
        <f t="shared" si="113"/>
        <v>1104.1469999999999</v>
      </c>
      <c r="Q119" s="56"/>
      <c r="R119" s="44"/>
    </row>
    <row r="120" spans="1:18" s="3" customFormat="1">
      <c r="A120" s="45">
        <f>IF(I120&lt;&gt;"",1+MAX($A$9:A119),"")</f>
        <v>77</v>
      </c>
      <c r="B120" s="46"/>
      <c r="C120" s="46"/>
      <c r="D120" s="47"/>
      <c r="E120" s="59" t="s">
        <v>144</v>
      </c>
      <c r="F120" s="65">
        <v>128</v>
      </c>
      <c r="G120" s="50">
        <v>0</v>
      </c>
      <c r="H120" s="51">
        <f t="shared" si="115"/>
        <v>128</v>
      </c>
      <c r="I120" s="67" t="s">
        <v>92</v>
      </c>
      <c r="J120" s="53">
        <v>58.24</v>
      </c>
      <c r="K120" s="53">
        <f t="shared" si="110"/>
        <v>7454.72</v>
      </c>
      <c r="L120" s="70">
        <v>0.8</v>
      </c>
      <c r="M120" s="68">
        <f t="shared" si="111"/>
        <v>102.4</v>
      </c>
      <c r="N120" s="54">
        <f t="shared" si="107"/>
        <v>70</v>
      </c>
      <c r="O120" s="54">
        <f t="shared" si="112"/>
        <v>7168</v>
      </c>
      <c r="P120" s="55">
        <f t="shared" si="113"/>
        <v>14622.72</v>
      </c>
      <c r="Q120" s="56"/>
      <c r="R120" s="44"/>
    </row>
    <row r="121" spans="1:18" s="3" customFormat="1">
      <c r="A121" s="45" t="str">
        <f>IF(I121&lt;&gt;"",1+MAX($A$9:A120),"")</f>
        <v/>
      </c>
      <c r="B121" s="46"/>
      <c r="C121" s="46"/>
      <c r="D121" s="47"/>
      <c r="E121" s="57" t="s">
        <v>145</v>
      </c>
      <c r="F121" s="65"/>
      <c r="G121" s="66"/>
      <c r="H121" s="66"/>
      <c r="I121" s="67"/>
      <c r="J121" s="53"/>
      <c r="K121" s="53"/>
      <c r="L121" s="70"/>
      <c r="M121" s="68"/>
      <c r="N121" s="54"/>
      <c r="O121" s="54"/>
      <c r="P121" s="55"/>
      <c r="Q121" s="56"/>
      <c r="R121" s="44"/>
    </row>
    <row r="122" spans="1:18" s="3" customFormat="1">
      <c r="A122" s="45">
        <f>IF(I122&lt;&gt;"",1+MAX($A$9:A121),"")</f>
        <v>78</v>
      </c>
      <c r="B122" s="46"/>
      <c r="C122" s="46"/>
      <c r="D122" s="47"/>
      <c r="E122" s="59" t="s">
        <v>146</v>
      </c>
      <c r="F122" s="65">
        <v>95.17</v>
      </c>
      <c r="G122" s="50">
        <v>0.1</v>
      </c>
      <c r="H122" s="51">
        <f t="shared" ref="H122:H143" si="116">(1+G122)*F122</f>
        <v>104.687</v>
      </c>
      <c r="I122" s="67" t="s">
        <v>45</v>
      </c>
      <c r="J122" s="53">
        <v>1.88</v>
      </c>
      <c r="K122" s="53">
        <f t="shared" si="110"/>
        <v>196.81155999999999</v>
      </c>
      <c r="L122" s="70">
        <v>2.5999999999999999E-2</v>
      </c>
      <c r="M122" s="68">
        <f t="shared" si="111"/>
        <v>2.7218619999999998</v>
      </c>
      <c r="N122" s="54">
        <f t="shared" si="107"/>
        <v>70</v>
      </c>
      <c r="O122" s="54">
        <f t="shared" si="112"/>
        <v>190.53034</v>
      </c>
      <c r="P122" s="55">
        <f t="shared" si="113"/>
        <v>387.34190000000001</v>
      </c>
      <c r="Q122" s="56"/>
      <c r="R122" s="44"/>
    </row>
    <row r="123" spans="1:18" s="3" customFormat="1">
      <c r="A123" s="45">
        <f>IF(I123&lt;&gt;"",1+MAX($A$9:A122),"")</f>
        <v>79</v>
      </c>
      <c r="B123" s="46"/>
      <c r="C123" s="46"/>
      <c r="D123" s="47"/>
      <c r="E123" s="59" t="s">
        <v>147</v>
      </c>
      <c r="F123" s="65">
        <v>95.17</v>
      </c>
      <c r="G123" s="50">
        <v>0.1</v>
      </c>
      <c r="H123" s="51">
        <f t="shared" si="116"/>
        <v>104.687</v>
      </c>
      <c r="I123" s="67" t="s">
        <v>45</v>
      </c>
      <c r="J123" s="53">
        <v>2</v>
      </c>
      <c r="K123" s="53">
        <f t="shared" si="110"/>
        <v>209.374</v>
      </c>
      <c r="L123" s="70">
        <v>2.5999999999999999E-2</v>
      </c>
      <c r="M123" s="68">
        <f t="shared" si="111"/>
        <v>2.7218619999999998</v>
      </c>
      <c r="N123" s="54">
        <f t="shared" si="107"/>
        <v>70</v>
      </c>
      <c r="O123" s="54">
        <f t="shared" si="112"/>
        <v>190.53034</v>
      </c>
      <c r="P123" s="55">
        <f t="shared" si="113"/>
        <v>399.90433999999999</v>
      </c>
      <c r="Q123" s="56"/>
      <c r="R123" s="44"/>
    </row>
    <row r="124" spans="1:18" s="3" customFormat="1">
      <c r="A124" s="45">
        <f>IF(I124&lt;&gt;"",1+MAX($A$9:A123),"")</f>
        <v>80</v>
      </c>
      <c r="B124" s="46"/>
      <c r="C124" s="46"/>
      <c r="D124" s="47"/>
      <c r="E124" s="59" t="s">
        <v>148</v>
      </c>
      <c r="F124" s="65">
        <v>95.17</v>
      </c>
      <c r="G124" s="50">
        <v>0.1</v>
      </c>
      <c r="H124" s="51">
        <f t="shared" si="116"/>
        <v>104.687</v>
      </c>
      <c r="I124" s="67" t="s">
        <v>45</v>
      </c>
      <c r="J124" s="53">
        <v>4.2491666666666701</v>
      </c>
      <c r="K124" s="53">
        <f t="shared" si="110"/>
        <v>444.832510833333</v>
      </c>
      <c r="L124" s="70">
        <v>0.04</v>
      </c>
      <c r="M124" s="68">
        <f t="shared" si="111"/>
        <v>4.1874799999999999</v>
      </c>
      <c r="N124" s="54">
        <f t="shared" si="107"/>
        <v>70</v>
      </c>
      <c r="O124" s="54">
        <f t="shared" si="112"/>
        <v>293.12360000000001</v>
      </c>
      <c r="P124" s="55">
        <f t="shared" si="113"/>
        <v>737.95611083333301</v>
      </c>
      <c r="Q124" s="56"/>
      <c r="R124" s="44"/>
    </row>
    <row r="125" spans="1:18" s="3" customFormat="1">
      <c r="A125" s="45">
        <f>IF(I125&lt;&gt;"",1+MAX($A$9:A124),"")</f>
        <v>81</v>
      </c>
      <c r="B125" s="46"/>
      <c r="C125" s="46"/>
      <c r="D125" s="47"/>
      <c r="E125" s="59" t="s">
        <v>149</v>
      </c>
      <c r="F125" s="65">
        <v>95.17</v>
      </c>
      <c r="G125" s="50">
        <v>0.1</v>
      </c>
      <c r="H125" s="51">
        <f t="shared" si="116"/>
        <v>104.687</v>
      </c>
      <c r="I125" s="67" t="s">
        <v>45</v>
      </c>
      <c r="J125" s="53">
        <v>4.5</v>
      </c>
      <c r="K125" s="53">
        <f t="shared" si="110"/>
        <v>471.0915</v>
      </c>
      <c r="L125" s="70">
        <v>0.04</v>
      </c>
      <c r="M125" s="68">
        <f t="shared" si="111"/>
        <v>4.1874799999999999</v>
      </c>
      <c r="N125" s="54">
        <f t="shared" si="107"/>
        <v>70</v>
      </c>
      <c r="O125" s="54">
        <f t="shared" si="112"/>
        <v>293.12360000000001</v>
      </c>
      <c r="P125" s="55">
        <f t="shared" si="113"/>
        <v>764.21510000000001</v>
      </c>
      <c r="Q125" s="56"/>
      <c r="R125" s="44"/>
    </row>
    <row r="126" spans="1:18" s="3" customFormat="1">
      <c r="A126" s="45">
        <f>IF(I126&lt;&gt;"",1+MAX($A$9:A125),"")</f>
        <v>82</v>
      </c>
      <c r="B126" s="46"/>
      <c r="C126" s="46"/>
      <c r="D126" s="47"/>
      <c r="E126" s="59" t="s">
        <v>150</v>
      </c>
      <c r="F126" s="65">
        <v>95.17</v>
      </c>
      <c r="G126" s="50">
        <v>0.1</v>
      </c>
      <c r="H126" s="51">
        <f t="shared" si="116"/>
        <v>104.687</v>
      </c>
      <c r="I126" s="67" t="s">
        <v>45</v>
      </c>
      <c r="J126" s="53">
        <v>7.36</v>
      </c>
      <c r="K126" s="53">
        <f t="shared" si="110"/>
        <v>770.49631999999997</v>
      </c>
      <c r="L126" s="70">
        <v>0.06</v>
      </c>
      <c r="M126" s="68">
        <f t="shared" si="111"/>
        <v>6.2812200000000002</v>
      </c>
      <c r="N126" s="54">
        <f t="shared" si="107"/>
        <v>70</v>
      </c>
      <c r="O126" s="54">
        <f t="shared" si="112"/>
        <v>439.68540000000002</v>
      </c>
      <c r="P126" s="55">
        <f t="shared" si="113"/>
        <v>1210.18172</v>
      </c>
      <c r="Q126" s="56"/>
      <c r="R126" s="44"/>
    </row>
    <row r="127" spans="1:18" s="3" customFormat="1">
      <c r="A127" s="45">
        <f>IF(I127&lt;&gt;"",1+MAX($A$9:A126),"")</f>
        <v>83</v>
      </c>
      <c r="B127" s="46"/>
      <c r="C127" s="46"/>
      <c r="D127" s="47"/>
      <c r="E127" s="59" t="s">
        <v>151</v>
      </c>
      <c r="F127" s="65">
        <v>95.17</v>
      </c>
      <c r="G127" s="50">
        <v>0.1</v>
      </c>
      <c r="H127" s="51">
        <f t="shared" si="116"/>
        <v>104.68700000000001</v>
      </c>
      <c r="I127" s="67" t="s">
        <v>49</v>
      </c>
      <c r="J127" s="120">
        <v>0.99</v>
      </c>
      <c r="K127" s="53">
        <f t="shared" si="110"/>
        <v>103.64013000000001</v>
      </c>
      <c r="L127" s="70">
        <v>8.0000000000000002E-3</v>
      </c>
      <c r="M127" s="68">
        <f t="shared" si="111"/>
        <v>0.83749600000000013</v>
      </c>
      <c r="N127" s="54">
        <f t="shared" si="107"/>
        <v>70</v>
      </c>
      <c r="O127" s="54">
        <f t="shared" si="112"/>
        <v>58.624720000000011</v>
      </c>
      <c r="P127" s="55">
        <f t="shared" si="113"/>
        <v>162.26485000000002</v>
      </c>
      <c r="Q127" s="56"/>
      <c r="R127" s="44"/>
    </row>
    <row r="128" spans="1:18" s="3" customFormat="1">
      <c r="A128" s="45">
        <f>IF(I128&lt;&gt;"",1+MAX($A$9:A127),"")</f>
        <v>84</v>
      </c>
      <c r="B128" s="46"/>
      <c r="C128" s="46"/>
      <c r="D128" s="47"/>
      <c r="E128" s="59" t="s">
        <v>152</v>
      </c>
      <c r="F128" s="65">
        <v>400</v>
      </c>
      <c r="G128" s="50">
        <v>0.1</v>
      </c>
      <c r="H128" s="51">
        <f t="shared" si="116"/>
        <v>440</v>
      </c>
      <c r="I128" s="67" t="s">
        <v>45</v>
      </c>
      <c r="J128" s="53">
        <v>1.88</v>
      </c>
      <c r="K128" s="53">
        <f t="shared" si="110"/>
        <v>827.2</v>
      </c>
      <c r="L128" s="70">
        <v>2.5999999999999999E-2</v>
      </c>
      <c r="M128" s="68">
        <f t="shared" si="111"/>
        <v>11.44</v>
      </c>
      <c r="N128" s="54">
        <f t="shared" si="107"/>
        <v>70</v>
      </c>
      <c r="O128" s="54">
        <f t="shared" si="112"/>
        <v>800.8</v>
      </c>
      <c r="P128" s="55">
        <f t="shared" si="113"/>
        <v>1628</v>
      </c>
      <c r="Q128" s="56"/>
      <c r="R128" s="44"/>
    </row>
    <row r="129" spans="1:18" s="3" customFormat="1">
      <c r="A129" s="45">
        <f>IF(I129&lt;&gt;"",1+MAX($A$9:A128),"")</f>
        <v>85</v>
      </c>
      <c r="B129" s="46"/>
      <c r="C129" s="46"/>
      <c r="D129" s="47"/>
      <c r="E129" s="59" t="s">
        <v>153</v>
      </c>
      <c r="F129" s="65">
        <v>116.73</v>
      </c>
      <c r="G129" s="50">
        <v>0.1</v>
      </c>
      <c r="H129" s="51">
        <f t="shared" si="116"/>
        <v>128.40299999999999</v>
      </c>
      <c r="I129" s="67" t="s">
        <v>45</v>
      </c>
      <c r="J129" s="53">
        <v>2.1575000000000002</v>
      </c>
      <c r="K129" s="53">
        <f t="shared" si="110"/>
        <v>277.0294725</v>
      </c>
      <c r="L129" s="70">
        <v>0.04</v>
      </c>
      <c r="M129" s="68">
        <f t="shared" si="111"/>
        <v>5.13612</v>
      </c>
      <c r="N129" s="54">
        <f t="shared" si="107"/>
        <v>70</v>
      </c>
      <c r="O129" s="54">
        <f t="shared" si="112"/>
        <v>359.52839999999998</v>
      </c>
      <c r="P129" s="55">
        <f t="shared" si="113"/>
        <v>636.55787250000003</v>
      </c>
      <c r="Q129" s="56"/>
      <c r="R129" s="44"/>
    </row>
    <row r="130" spans="1:18" s="3" customFormat="1">
      <c r="A130" s="45">
        <f>IF(I130&lt;&gt;"",1+MAX($A$9:A129),"")</f>
        <v>86</v>
      </c>
      <c r="B130" s="46"/>
      <c r="C130" s="46"/>
      <c r="D130" s="47"/>
      <c r="E130" s="59" t="s">
        <v>154</v>
      </c>
      <c r="F130" s="65">
        <v>400</v>
      </c>
      <c r="G130" s="50">
        <v>0.1</v>
      </c>
      <c r="H130" s="51">
        <f t="shared" si="116"/>
        <v>440</v>
      </c>
      <c r="I130" s="67" t="s">
        <v>45</v>
      </c>
      <c r="J130" s="53">
        <v>2.4980000000000002</v>
      </c>
      <c r="K130" s="53">
        <f t="shared" si="110"/>
        <v>1099.1199999999999</v>
      </c>
      <c r="L130" s="70">
        <v>4.3999999999999997E-2</v>
      </c>
      <c r="M130" s="68">
        <f t="shared" si="111"/>
        <v>19.36</v>
      </c>
      <c r="N130" s="54">
        <f t="shared" si="107"/>
        <v>70</v>
      </c>
      <c r="O130" s="54">
        <f t="shared" si="112"/>
        <v>1355.2</v>
      </c>
      <c r="P130" s="55">
        <f t="shared" si="113"/>
        <v>2454.3200000000002</v>
      </c>
      <c r="Q130" s="56"/>
      <c r="R130" s="44"/>
    </row>
    <row r="131" spans="1:18" s="3" customFormat="1">
      <c r="A131" s="45">
        <f>IF(I131&lt;&gt;"",1+MAX($A$9:A130),"")</f>
        <v>87</v>
      </c>
      <c r="B131" s="46"/>
      <c r="C131" s="46"/>
      <c r="D131" s="47"/>
      <c r="E131" s="59" t="s">
        <v>155</v>
      </c>
      <c r="F131" s="65">
        <v>180</v>
      </c>
      <c r="G131" s="50">
        <v>0.1</v>
      </c>
      <c r="H131" s="51">
        <f t="shared" si="116"/>
        <v>198</v>
      </c>
      <c r="I131" s="67" t="s">
        <v>45</v>
      </c>
      <c r="J131" s="53">
        <v>2.16333333333333</v>
      </c>
      <c r="K131" s="53">
        <f t="shared" si="110"/>
        <v>428.34</v>
      </c>
      <c r="L131" s="70">
        <v>4.2000000000000003E-2</v>
      </c>
      <c r="M131" s="68">
        <f t="shared" si="111"/>
        <v>8.3160000000000007</v>
      </c>
      <c r="N131" s="54">
        <f t="shared" si="107"/>
        <v>70</v>
      </c>
      <c r="O131" s="54">
        <f t="shared" si="112"/>
        <v>582.12</v>
      </c>
      <c r="P131" s="55">
        <f t="shared" si="113"/>
        <v>1010.46</v>
      </c>
      <c r="Q131" s="56"/>
      <c r="R131" s="44"/>
    </row>
    <row r="132" spans="1:18" s="3" customFormat="1">
      <c r="A132" s="45">
        <f>IF(I132&lt;&gt;"",1+MAX($A$9:A131),"")</f>
        <v>88</v>
      </c>
      <c r="B132" s="46"/>
      <c r="C132" s="46"/>
      <c r="D132" s="47"/>
      <c r="E132" s="59" t="s">
        <v>156</v>
      </c>
      <c r="F132" s="65">
        <v>64.13</v>
      </c>
      <c r="G132" s="50">
        <v>0.1</v>
      </c>
      <c r="H132" s="51">
        <f t="shared" si="116"/>
        <v>70.543000000000006</v>
      </c>
      <c r="I132" s="67" t="s">
        <v>45</v>
      </c>
      <c r="J132" s="53">
        <v>2.15</v>
      </c>
      <c r="K132" s="53">
        <f t="shared" si="110"/>
        <v>151.66745</v>
      </c>
      <c r="L132" s="70">
        <v>2.5999999999999999E-2</v>
      </c>
      <c r="M132" s="68">
        <f t="shared" si="111"/>
        <v>1.8341179999999999</v>
      </c>
      <c r="N132" s="54">
        <f t="shared" si="107"/>
        <v>70</v>
      </c>
      <c r="O132" s="54">
        <f t="shared" si="112"/>
        <v>128.38826</v>
      </c>
      <c r="P132" s="55">
        <f t="shared" si="113"/>
        <v>280.05570999999998</v>
      </c>
      <c r="Q132" s="56"/>
      <c r="R132" s="44"/>
    </row>
    <row r="133" spans="1:18" s="3" customFormat="1">
      <c r="A133" s="45">
        <f>IF(I133&lt;&gt;"",1+MAX($A$9:A132),"")</f>
        <v>89</v>
      </c>
      <c r="B133" s="46"/>
      <c r="C133" s="46"/>
      <c r="D133" s="47"/>
      <c r="E133" s="59" t="s">
        <v>157</v>
      </c>
      <c r="F133" s="65">
        <v>347</v>
      </c>
      <c r="G133" s="50">
        <v>0.1</v>
      </c>
      <c r="H133" s="51">
        <f t="shared" si="116"/>
        <v>381.7</v>
      </c>
      <c r="I133" s="67" t="s">
        <v>45</v>
      </c>
      <c r="J133" s="53">
        <v>2.2858333333333301</v>
      </c>
      <c r="K133" s="53">
        <f t="shared" si="110"/>
        <v>872.50258333333295</v>
      </c>
      <c r="L133" s="70">
        <v>2.5999999999999999E-2</v>
      </c>
      <c r="M133" s="68">
        <f t="shared" si="111"/>
        <v>9.9242000000000008</v>
      </c>
      <c r="N133" s="54">
        <f t="shared" si="107"/>
        <v>70</v>
      </c>
      <c r="O133" s="54">
        <f t="shared" si="112"/>
        <v>694.69399999999996</v>
      </c>
      <c r="P133" s="55">
        <f t="shared" si="113"/>
        <v>1567.19658333333</v>
      </c>
      <c r="Q133" s="56"/>
      <c r="R133" s="44"/>
    </row>
    <row r="134" spans="1:18" s="3" customFormat="1">
      <c r="A134" s="45">
        <f>IF(I134&lt;&gt;"",1+MAX($A$9:A133),"")</f>
        <v>90</v>
      </c>
      <c r="B134" s="46"/>
      <c r="C134" s="46"/>
      <c r="D134" s="47"/>
      <c r="E134" s="59" t="s">
        <v>158</v>
      </c>
      <c r="F134" s="65">
        <v>283.42</v>
      </c>
      <c r="G134" s="50">
        <v>0.1</v>
      </c>
      <c r="H134" s="51">
        <f t="shared" si="116"/>
        <v>311.762</v>
      </c>
      <c r="I134" s="67" t="s">
        <v>45</v>
      </c>
      <c r="J134" s="53">
        <v>6.75</v>
      </c>
      <c r="K134" s="53">
        <f t="shared" si="110"/>
        <v>2104.3935000000001</v>
      </c>
      <c r="L134" s="70">
        <v>4.3999999999999997E-2</v>
      </c>
      <c r="M134" s="68">
        <f t="shared" si="111"/>
        <v>13.717528</v>
      </c>
      <c r="N134" s="54">
        <f t="shared" si="107"/>
        <v>70</v>
      </c>
      <c r="O134" s="54">
        <f t="shared" si="112"/>
        <v>960.22695999999996</v>
      </c>
      <c r="P134" s="55">
        <f t="shared" si="113"/>
        <v>3064.6204600000001</v>
      </c>
      <c r="Q134" s="56"/>
      <c r="R134" s="44"/>
    </row>
    <row r="135" spans="1:18" s="3" customFormat="1">
      <c r="A135" s="45">
        <f>IF(I135&lt;&gt;"",1+MAX($A$9:A134),"")</f>
        <v>91</v>
      </c>
      <c r="B135" s="46"/>
      <c r="C135" s="46"/>
      <c r="D135" s="47"/>
      <c r="E135" s="59" t="s">
        <v>159</v>
      </c>
      <c r="F135" s="65">
        <v>283.42</v>
      </c>
      <c r="G135" s="50">
        <v>0.1</v>
      </c>
      <c r="H135" s="51">
        <f t="shared" si="116"/>
        <v>311.762</v>
      </c>
      <c r="I135" s="67" t="s">
        <v>45</v>
      </c>
      <c r="J135" s="53">
        <v>0.67</v>
      </c>
      <c r="K135" s="53">
        <f t="shared" si="110"/>
        <v>208.88054</v>
      </c>
      <c r="L135" s="70">
        <v>2.5999999999999999E-2</v>
      </c>
      <c r="M135" s="68">
        <f t="shared" si="111"/>
        <v>8.1058120000000002</v>
      </c>
      <c r="N135" s="54">
        <f t="shared" si="107"/>
        <v>70</v>
      </c>
      <c r="O135" s="54">
        <f t="shared" si="112"/>
        <v>567.40683999999999</v>
      </c>
      <c r="P135" s="55">
        <f t="shared" si="113"/>
        <v>776.28737999999998</v>
      </c>
      <c r="Q135" s="56"/>
      <c r="R135" s="44"/>
    </row>
    <row r="136" spans="1:18" s="3" customFormat="1">
      <c r="A136" s="45">
        <f>IF(I136&lt;&gt;"",1+MAX($A$9:A135),"")</f>
        <v>92</v>
      </c>
      <c r="B136" s="46"/>
      <c r="C136" s="46"/>
      <c r="D136" s="47"/>
      <c r="E136" s="59" t="s">
        <v>160</v>
      </c>
      <c r="F136" s="65">
        <v>283.42</v>
      </c>
      <c r="G136" s="50">
        <v>0.1</v>
      </c>
      <c r="H136" s="51">
        <f t="shared" si="116"/>
        <v>311.762</v>
      </c>
      <c r="I136" s="67" t="s">
        <v>45</v>
      </c>
      <c r="J136" s="53">
        <v>0.67</v>
      </c>
      <c r="K136" s="53">
        <f t="shared" si="110"/>
        <v>208.88054</v>
      </c>
      <c r="L136" s="70">
        <v>2.5999999999999999E-2</v>
      </c>
      <c r="M136" s="68">
        <f t="shared" si="111"/>
        <v>8.1058120000000002</v>
      </c>
      <c r="N136" s="54">
        <f t="shared" si="107"/>
        <v>70</v>
      </c>
      <c r="O136" s="54">
        <f t="shared" si="112"/>
        <v>567.40683999999999</v>
      </c>
      <c r="P136" s="55">
        <f t="shared" si="113"/>
        <v>776.28737999999998</v>
      </c>
      <c r="Q136" s="56"/>
      <c r="R136" s="44"/>
    </row>
    <row r="137" spans="1:18" s="3" customFormat="1">
      <c r="A137" s="45">
        <f>IF(I137&lt;&gt;"",1+MAX($A$9:A136),"")</f>
        <v>93</v>
      </c>
      <c r="B137" s="46"/>
      <c r="C137" s="46"/>
      <c r="D137" s="47"/>
      <c r="E137" s="59" t="s">
        <v>161</v>
      </c>
      <c r="F137" s="65">
        <v>283.42</v>
      </c>
      <c r="G137" s="50">
        <v>0.1</v>
      </c>
      <c r="H137" s="51">
        <f t="shared" si="116"/>
        <v>311.762</v>
      </c>
      <c r="I137" s="67" t="s">
        <v>45</v>
      </c>
      <c r="J137" s="53">
        <v>1.292</v>
      </c>
      <c r="K137" s="53">
        <f t="shared" si="110"/>
        <v>402.79650400000003</v>
      </c>
      <c r="L137" s="70">
        <v>3.7999999999999999E-2</v>
      </c>
      <c r="M137" s="68">
        <f t="shared" si="111"/>
        <v>11.846956</v>
      </c>
      <c r="N137" s="54">
        <f t="shared" si="107"/>
        <v>70</v>
      </c>
      <c r="O137" s="54">
        <f t="shared" si="112"/>
        <v>829.28692000000001</v>
      </c>
      <c r="P137" s="55">
        <f t="shared" si="113"/>
        <v>1232.0834239999999</v>
      </c>
      <c r="Q137" s="56"/>
      <c r="R137" s="44"/>
    </row>
    <row r="138" spans="1:18" s="3" customFormat="1">
      <c r="A138" s="45">
        <f>IF(I138&lt;&gt;"",1+MAX($A$9:A137),"")</f>
        <v>94</v>
      </c>
      <c r="B138" s="46"/>
      <c r="C138" s="46"/>
      <c r="D138" s="47"/>
      <c r="E138" s="59" t="s">
        <v>162</v>
      </c>
      <c r="F138" s="65">
        <v>139.94</v>
      </c>
      <c r="G138" s="50">
        <v>0.1</v>
      </c>
      <c r="H138" s="51">
        <f t="shared" si="116"/>
        <v>153.934</v>
      </c>
      <c r="I138" s="67" t="s">
        <v>45</v>
      </c>
      <c r="J138" s="53">
        <v>2.82</v>
      </c>
      <c r="K138" s="53">
        <f t="shared" si="110"/>
        <v>434.09388000000001</v>
      </c>
      <c r="L138" s="70">
        <v>0.04</v>
      </c>
      <c r="M138" s="68">
        <f t="shared" si="111"/>
        <v>6.1573599999999997</v>
      </c>
      <c r="N138" s="54">
        <f t="shared" si="107"/>
        <v>70</v>
      </c>
      <c r="O138" s="54">
        <f t="shared" si="112"/>
        <v>431.01519999999999</v>
      </c>
      <c r="P138" s="55">
        <f t="shared" si="113"/>
        <v>865.10907999999995</v>
      </c>
      <c r="Q138" s="56"/>
      <c r="R138" s="44"/>
    </row>
    <row r="139" spans="1:18" s="3" customFormat="1">
      <c r="A139" s="45">
        <f>IF(I139&lt;&gt;"",1+MAX($A$9:A138),"")</f>
        <v>95</v>
      </c>
      <c r="B139" s="46"/>
      <c r="C139" s="46"/>
      <c r="D139" s="47"/>
      <c r="E139" s="59" t="s">
        <v>163</v>
      </c>
      <c r="F139" s="65">
        <v>139.94</v>
      </c>
      <c r="G139" s="50">
        <v>0.1</v>
      </c>
      <c r="H139" s="51">
        <f t="shared" si="116"/>
        <v>153.934</v>
      </c>
      <c r="I139" s="67" t="s">
        <v>45</v>
      </c>
      <c r="J139" s="53">
        <v>0.65</v>
      </c>
      <c r="K139" s="53">
        <f t="shared" si="110"/>
        <v>100.05710000000001</v>
      </c>
      <c r="L139" s="70">
        <v>2.1999999999999999E-2</v>
      </c>
      <c r="M139" s="68">
        <f t="shared" si="111"/>
        <v>3.3865479999999999</v>
      </c>
      <c r="N139" s="54">
        <f t="shared" si="107"/>
        <v>70</v>
      </c>
      <c r="O139" s="54">
        <f t="shared" si="112"/>
        <v>237.05835999999999</v>
      </c>
      <c r="P139" s="55">
        <f t="shared" si="113"/>
        <v>337.11545999999998</v>
      </c>
      <c r="Q139" s="56"/>
      <c r="R139" s="44"/>
    </row>
    <row r="140" spans="1:18" s="3" customFormat="1">
      <c r="A140" s="45">
        <f>IF(I140&lt;&gt;"",1+MAX($A$9:A139),"")</f>
        <v>96</v>
      </c>
      <c r="B140" s="46"/>
      <c r="C140" s="46"/>
      <c r="D140" s="47"/>
      <c r="E140" s="59" t="s">
        <v>164</v>
      </c>
      <c r="F140" s="65">
        <v>162.61000000000001</v>
      </c>
      <c r="G140" s="50">
        <v>0.1</v>
      </c>
      <c r="H140" s="51">
        <f t="shared" si="116"/>
        <v>178.87100000000001</v>
      </c>
      <c r="I140" s="67" t="s">
        <v>45</v>
      </c>
      <c r="J140" s="53">
        <v>9.9991666666666692</v>
      </c>
      <c r="K140" s="53">
        <f t="shared" si="110"/>
        <v>1788.5609408333301</v>
      </c>
      <c r="L140" s="70">
        <v>5.1999999999999998E-2</v>
      </c>
      <c r="M140" s="68">
        <f t="shared" si="111"/>
        <v>9.3012920000000001</v>
      </c>
      <c r="N140" s="54">
        <f t="shared" si="107"/>
        <v>70</v>
      </c>
      <c r="O140" s="54">
        <f t="shared" si="112"/>
        <v>651.09043999999994</v>
      </c>
      <c r="P140" s="55">
        <f t="shared" si="113"/>
        <v>2439.6513808333302</v>
      </c>
      <c r="Q140" s="56"/>
      <c r="R140" s="44"/>
    </row>
    <row r="141" spans="1:18" s="3" customFormat="1">
      <c r="A141" s="45">
        <f>IF(I141&lt;&gt;"",1+MAX($A$9:A140),"")</f>
        <v>97</v>
      </c>
      <c r="B141" s="46"/>
      <c r="C141" s="46"/>
      <c r="D141" s="47"/>
      <c r="E141" s="59" t="s">
        <v>165</v>
      </c>
      <c r="F141" s="65">
        <v>162.61000000000001</v>
      </c>
      <c r="G141" s="50">
        <v>0.1</v>
      </c>
      <c r="H141" s="51">
        <f t="shared" si="116"/>
        <v>178.87100000000001</v>
      </c>
      <c r="I141" s="67" t="s">
        <v>45</v>
      </c>
      <c r="J141" s="53">
        <v>1.3325</v>
      </c>
      <c r="K141" s="53">
        <f t="shared" si="110"/>
        <v>238.3456075</v>
      </c>
      <c r="L141" s="70">
        <v>2.5000000000000001E-2</v>
      </c>
      <c r="M141" s="68">
        <f t="shared" si="111"/>
        <v>4.4717750000000001</v>
      </c>
      <c r="N141" s="54">
        <f t="shared" si="107"/>
        <v>70</v>
      </c>
      <c r="O141" s="54">
        <f t="shared" si="112"/>
        <v>313.02424999999999</v>
      </c>
      <c r="P141" s="55">
        <f t="shared" si="113"/>
        <v>551.36985749999997</v>
      </c>
      <c r="Q141" s="56"/>
      <c r="R141" s="44"/>
    </row>
    <row r="142" spans="1:18" s="3" customFormat="1" ht="31.5">
      <c r="A142" s="45">
        <f>IF(I142&lt;&gt;"",1+MAX($A$9:A141),"")</f>
        <v>98</v>
      </c>
      <c r="B142" s="46"/>
      <c r="C142" s="46"/>
      <c r="D142" s="47"/>
      <c r="E142" s="69" t="s">
        <v>166</v>
      </c>
      <c r="F142" s="65">
        <v>190.53</v>
      </c>
      <c r="G142" s="50">
        <v>0.1</v>
      </c>
      <c r="H142" s="51">
        <f t="shared" si="116"/>
        <v>209.583</v>
      </c>
      <c r="I142" s="67" t="s">
        <v>45</v>
      </c>
      <c r="J142" s="53">
        <v>2.52</v>
      </c>
      <c r="K142" s="53">
        <f t="shared" si="110"/>
        <v>528.14916000000005</v>
      </c>
      <c r="L142" s="70">
        <v>6.5000000000000002E-2</v>
      </c>
      <c r="M142" s="68">
        <f t="shared" si="111"/>
        <v>13.622895</v>
      </c>
      <c r="N142" s="54">
        <f t="shared" si="107"/>
        <v>70</v>
      </c>
      <c r="O142" s="54">
        <f t="shared" si="112"/>
        <v>953.60265000000004</v>
      </c>
      <c r="P142" s="55">
        <f t="shared" si="113"/>
        <v>1481.75181</v>
      </c>
      <c r="Q142" s="56"/>
      <c r="R142" s="44"/>
    </row>
    <row r="143" spans="1:18" s="3" customFormat="1" ht="31.5">
      <c r="A143" s="45">
        <f>IF(I143&lt;&gt;"",1+MAX($A$9:A142),"")</f>
        <v>99</v>
      </c>
      <c r="B143" s="46"/>
      <c r="C143" s="46"/>
      <c r="D143" s="47"/>
      <c r="E143" s="69" t="s">
        <v>167</v>
      </c>
      <c r="F143" s="65">
        <v>64</v>
      </c>
      <c r="G143" s="50">
        <v>0.1</v>
      </c>
      <c r="H143" s="51">
        <f t="shared" si="116"/>
        <v>70.400000000000006</v>
      </c>
      <c r="I143" s="67" t="s">
        <v>45</v>
      </c>
      <c r="J143" s="53">
        <v>2.2400000000000002</v>
      </c>
      <c r="K143" s="53">
        <f t="shared" si="110"/>
        <v>157.696</v>
      </c>
      <c r="L143" s="70">
        <v>5.5E-2</v>
      </c>
      <c r="M143" s="68">
        <f t="shared" si="111"/>
        <v>3.8719999999999999</v>
      </c>
      <c r="N143" s="54">
        <f t="shared" si="107"/>
        <v>70</v>
      </c>
      <c r="O143" s="54">
        <f t="shared" si="112"/>
        <v>271.04000000000002</v>
      </c>
      <c r="P143" s="55">
        <f t="shared" si="113"/>
        <v>428.73599999999999</v>
      </c>
      <c r="Q143" s="56"/>
      <c r="R143" s="44"/>
    </row>
    <row r="144" spans="1:18" s="3" customFormat="1" ht="18" customHeight="1">
      <c r="A144" s="35" t="str">
        <f>IF(I144&lt;&gt;"",1+MAX($A$9:A143),"")</f>
        <v/>
      </c>
      <c r="B144" s="36"/>
      <c r="C144" s="36"/>
      <c r="D144" s="37" t="s">
        <v>168</v>
      </c>
      <c r="E144" s="38" t="s">
        <v>169</v>
      </c>
      <c r="F144" s="36"/>
      <c r="G144" s="60"/>
      <c r="H144" s="61"/>
      <c r="I144" s="36"/>
      <c r="J144" s="41"/>
      <c r="K144" s="41"/>
      <c r="L144" s="71"/>
      <c r="M144" s="41"/>
      <c r="N144" s="62">
        <v>58</v>
      </c>
      <c r="O144" s="63"/>
      <c r="P144" s="64"/>
      <c r="Q144" s="43">
        <f>SUM(P145:P166)</f>
        <v>52347.040679999998</v>
      </c>
      <c r="R144" s="44"/>
    </row>
    <row r="145" spans="1:18" s="3" customFormat="1" ht="31.5">
      <c r="A145" s="45" t="str">
        <f>IF(I145&lt;&gt;"",1+MAX($A$9:A144),"")</f>
        <v/>
      </c>
      <c r="B145" s="46"/>
      <c r="C145" s="46"/>
      <c r="D145" s="47"/>
      <c r="E145" s="57" t="s">
        <v>170</v>
      </c>
      <c r="F145" s="66"/>
      <c r="G145" s="66"/>
      <c r="H145" s="66"/>
      <c r="I145" s="67"/>
      <c r="J145" s="53"/>
      <c r="K145" s="53"/>
      <c r="L145" s="73" t="s">
        <v>61</v>
      </c>
      <c r="M145" s="54" t="str">
        <f t="shared" ref="M145" si="117">IF(F145=0,"",K145*H145)</f>
        <v/>
      </c>
      <c r="N145" s="54"/>
      <c r="O145" s="54" t="str">
        <f t="shared" ref="O145" si="118">IF(F145=0,"",L145+M145)</f>
        <v/>
      </c>
      <c r="P145" s="55"/>
      <c r="Q145" s="56"/>
      <c r="R145" s="44"/>
    </row>
    <row r="146" spans="1:18" s="3" customFormat="1">
      <c r="A146" s="45">
        <f>IF(I146&lt;&gt;"",1+MAX($A$9:A145),"")</f>
        <v>100</v>
      </c>
      <c r="B146" s="46"/>
      <c r="C146" s="46"/>
      <c r="D146" s="47"/>
      <c r="E146" s="59" t="s">
        <v>171</v>
      </c>
      <c r="F146" s="66">
        <v>1</v>
      </c>
      <c r="G146" s="50">
        <v>0</v>
      </c>
      <c r="H146" s="51">
        <f t="shared" ref="H146" si="119">(1+G146)*F146</f>
        <v>1</v>
      </c>
      <c r="I146" s="67" t="s">
        <v>92</v>
      </c>
      <c r="J146" s="53">
        <v>2279.6999999999998</v>
      </c>
      <c r="K146" s="53">
        <f>J146*H146</f>
        <v>2279.6999999999998</v>
      </c>
      <c r="L146" s="70">
        <v>4.5</v>
      </c>
      <c r="M146" s="68">
        <f t="shared" ref="M146" si="120">L146*H146</f>
        <v>4.5</v>
      </c>
      <c r="N146" s="54">
        <f>N$144</f>
        <v>58</v>
      </c>
      <c r="O146" s="54">
        <f t="shared" ref="O146" si="121">M146*N146</f>
        <v>261</v>
      </c>
      <c r="P146" s="55">
        <f t="shared" ref="P146" si="122">O146+K146</f>
        <v>2540.6999999999998</v>
      </c>
      <c r="Q146" s="56"/>
      <c r="R146" s="44"/>
    </row>
    <row r="147" spans="1:18" s="3" customFormat="1">
      <c r="A147" s="45" t="str">
        <f>IF(I147&lt;&gt;"",1+MAX($A$9:A146),"")</f>
        <v/>
      </c>
      <c r="B147" s="46"/>
      <c r="C147" s="46"/>
      <c r="D147" s="47"/>
      <c r="E147" s="57" t="s">
        <v>172</v>
      </c>
      <c r="F147" s="66"/>
      <c r="G147" s="66"/>
      <c r="H147" s="66"/>
      <c r="I147" s="67"/>
      <c r="J147" s="53"/>
      <c r="K147" s="53"/>
      <c r="L147" s="70"/>
      <c r="M147" s="68"/>
      <c r="N147" s="54"/>
      <c r="O147" s="54"/>
      <c r="P147" s="55"/>
      <c r="Q147" s="56"/>
      <c r="R147" s="44"/>
    </row>
    <row r="148" spans="1:18" s="3" customFormat="1">
      <c r="A148" s="45">
        <f>IF(I148&lt;&gt;"",1+MAX($A$9:A147),"")</f>
        <v>101</v>
      </c>
      <c r="B148" s="46"/>
      <c r="C148" s="46"/>
      <c r="D148" s="47"/>
      <c r="E148" s="59" t="s">
        <v>173</v>
      </c>
      <c r="F148" s="66">
        <v>3</v>
      </c>
      <c r="G148" s="50">
        <v>0</v>
      </c>
      <c r="H148" s="51">
        <f t="shared" ref="H148:H152" si="123">(1+G148)*F148</f>
        <v>3</v>
      </c>
      <c r="I148" s="67" t="s">
        <v>92</v>
      </c>
      <c r="J148" s="53">
        <v>1417.36</v>
      </c>
      <c r="K148" s="53">
        <f t="shared" ref="K148:K166" si="124">J148*H148</f>
        <v>4252.08</v>
      </c>
      <c r="L148" s="70">
        <v>5.9359999999999999</v>
      </c>
      <c r="M148" s="68">
        <f t="shared" ref="M148:M166" si="125">L148*H148</f>
        <v>17.808</v>
      </c>
      <c r="N148" s="54">
        <f t="shared" ref="N148:N166" si="126">N$144</f>
        <v>58</v>
      </c>
      <c r="O148" s="54">
        <f t="shared" ref="O148:O166" si="127">M148*N148</f>
        <v>1032.864</v>
      </c>
      <c r="P148" s="55">
        <f t="shared" ref="P148:P166" si="128">O148+K148</f>
        <v>5284.9440000000004</v>
      </c>
      <c r="Q148" s="56"/>
      <c r="R148" s="44"/>
    </row>
    <row r="149" spans="1:18" s="3" customFormat="1">
      <c r="A149" s="45">
        <f>IF(I149&lt;&gt;"",1+MAX($A$9:A148),"")</f>
        <v>102</v>
      </c>
      <c r="B149" s="46"/>
      <c r="C149" s="46"/>
      <c r="D149" s="47"/>
      <c r="E149" s="59" t="s">
        <v>174</v>
      </c>
      <c r="F149" s="66">
        <v>11</v>
      </c>
      <c r="G149" s="50">
        <v>0</v>
      </c>
      <c r="H149" s="51">
        <f t="shared" si="123"/>
        <v>11</v>
      </c>
      <c r="I149" s="67" t="s">
        <v>92</v>
      </c>
      <c r="J149" s="53">
        <v>1063.02</v>
      </c>
      <c r="K149" s="53">
        <f t="shared" ref="K149:K151" si="129">J149*H149</f>
        <v>11693.22</v>
      </c>
      <c r="L149" s="70">
        <v>4.452</v>
      </c>
      <c r="M149" s="68">
        <f t="shared" si="125"/>
        <v>48.972000000000001</v>
      </c>
      <c r="N149" s="54">
        <f t="shared" si="126"/>
        <v>58</v>
      </c>
      <c r="O149" s="54">
        <f t="shared" si="127"/>
        <v>2840.3760000000002</v>
      </c>
      <c r="P149" s="55">
        <f t="shared" si="128"/>
        <v>14533.596</v>
      </c>
      <c r="Q149" s="56"/>
      <c r="R149" s="44"/>
    </row>
    <row r="150" spans="1:18" s="3" customFormat="1">
      <c r="A150" s="45">
        <f>IF(I150&lt;&gt;"",1+MAX($A$9:A149),"")</f>
        <v>103</v>
      </c>
      <c r="B150" s="46"/>
      <c r="C150" s="46"/>
      <c r="D150" s="47"/>
      <c r="E150" s="59" t="s">
        <v>175</v>
      </c>
      <c r="F150" s="66">
        <v>1</v>
      </c>
      <c r="G150" s="50">
        <v>0</v>
      </c>
      <c r="H150" s="51">
        <f t="shared" si="123"/>
        <v>1</v>
      </c>
      <c r="I150" s="67" t="s">
        <v>92</v>
      </c>
      <c r="J150" s="53">
        <v>942.5444</v>
      </c>
      <c r="K150" s="53">
        <f t="shared" si="129"/>
        <v>942.5444</v>
      </c>
      <c r="L150" s="70">
        <v>3.9474399999999998</v>
      </c>
      <c r="M150" s="68">
        <f t="shared" si="125"/>
        <v>3.9474399999999998</v>
      </c>
      <c r="N150" s="54">
        <f t="shared" si="126"/>
        <v>58</v>
      </c>
      <c r="O150" s="54">
        <f t="shared" si="127"/>
        <v>228.95151999999999</v>
      </c>
      <c r="P150" s="55">
        <f t="shared" si="128"/>
        <v>1171.4959200000001</v>
      </c>
      <c r="Q150" s="56"/>
      <c r="R150" s="44"/>
    </row>
    <row r="151" spans="1:18" s="3" customFormat="1">
      <c r="A151" s="45">
        <f>IF(I151&lt;&gt;"",1+MAX($A$9:A150),"")</f>
        <v>104</v>
      </c>
      <c r="B151" s="46"/>
      <c r="C151" s="46"/>
      <c r="D151" s="47"/>
      <c r="E151" s="59" t="s">
        <v>176</v>
      </c>
      <c r="F151" s="66">
        <v>2</v>
      </c>
      <c r="G151" s="50">
        <v>0</v>
      </c>
      <c r="H151" s="51">
        <f t="shared" si="123"/>
        <v>2</v>
      </c>
      <c r="I151" s="67" t="s">
        <v>92</v>
      </c>
      <c r="J151" s="53">
        <v>2293.5</v>
      </c>
      <c r="K151" s="53">
        <f t="shared" si="129"/>
        <v>4587</v>
      </c>
      <c r="L151" s="70">
        <v>5.2125000000000004</v>
      </c>
      <c r="M151" s="68">
        <f t="shared" si="125"/>
        <v>10.425000000000001</v>
      </c>
      <c r="N151" s="54">
        <f t="shared" si="126"/>
        <v>58</v>
      </c>
      <c r="O151" s="54">
        <f t="shared" si="127"/>
        <v>604.65</v>
      </c>
      <c r="P151" s="55">
        <f t="shared" si="128"/>
        <v>5191.6499999999996</v>
      </c>
      <c r="Q151" s="56"/>
      <c r="R151" s="44"/>
    </row>
    <row r="152" spans="1:18" s="3" customFormat="1">
      <c r="A152" s="45">
        <f>IF(I152&lt;&gt;"",1+MAX($A$9:A151),"")</f>
        <v>105</v>
      </c>
      <c r="B152" s="46"/>
      <c r="C152" s="46"/>
      <c r="D152" s="47"/>
      <c r="E152" s="59" t="s">
        <v>177</v>
      </c>
      <c r="F152" s="66">
        <v>1</v>
      </c>
      <c r="G152" s="50">
        <v>0</v>
      </c>
      <c r="H152" s="51">
        <f t="shared" si="123"/>
        <v>1</v>
      </c>
      <c r="I152" s="67" t="s">
        <v>92</v>
      </c>
      <c r="J152" s="53">
        <v>1834.8</v>
      </c>
      <c r="K152" s="53">
        <f t="shared" ref="K152" si="130">J152*H152</f>
        <v>1834.8</v>
      </c>
      <c r="L152" s="70">
        <v>4.17</v>
      </c>
      <c r="M152" s="68">
        <f t="shared" si="125"/>
        <v>4.17</v>
      </c>
      <c r="N152" s="54">
        <f t="shared" si="126"/>
        <v>58</v>
      </c>
      <c r="O152" s="54">
        <f t="shared" si="127"/>
        <v>241.86</v>
      </c>
      <c r="P152" s="55">
        <f t="shared" si="128"/>
        <v>2076.66</v>
      </c>
      <c r="Q152" s="56"/>
      <c r="R152" s="44"/>
    </row>
    <row r="153" spans="1:18" s="3" customFormat="1">
      <c r="A153" s="45" t="str">
        <f>IF(I153&lt;&gt;"",1+MAX($A$9:A152),"")</f>
        <v/>
      </c>
      <c r="B153" s="46"/>
      <c r="C153" s="46"/>
      <c r="D153" s="47"/>
      <c r="E153" s="57" t="s">
        <v>178</v>
      </c>
      <c r="F153" s="66"/>
      <c r="G153" s="66"/>
      <c r="H153" s="66"/>
      <c r="I153" s="67"/>
      <c r="J153" s="53"/>
      <c r="K153" s="53"/>
      <c r="L153" s="70"/>
      <c r="M153" s="68"/>
      <c r="N153" s="54"/>
      <c r="O153" s="54"/>
      <c r="P153" s="55"/>
      <c r="Q153" s="56"/>
      <c r="R153" s="44"/>
    </row>
    <row r="154" spans="1:18" s="3" customFormat="1" ht="129.75" customHeight="1">
      <c r="A154" s="45">
        <f>IF(I154&lt;&gt;"",1+MAX($A$9:A153),"")</f>
        <v>106</v>
      </c>
      <c r="B154" s="46"/>
      <c r="C154" s="46"/>
      <c r="D154" s="47"/>
      <c r="E154" s="106" t="s">
        <v>179</v>
      </c>
      <c r="F154" s="66">
        <v>2</v>
      </c>
      <c r="G154" s="50">
        <v>0</v>
      </c>
      <c r="H154" s="51">
        <f t="shared" ref="H154:H161" si="131">(1+G154)*F154</f>
        <v>2</v>
      </c>
      <c r="I154" s="67" t="s">
        <v>92</v>
      </c>
      <c r="J154" s="53">
        <v>633.1</v>
      </c>
      <c r="K154" s="53">
        <f t="shared" si="124"/>
        <v>1266.2</v>
      </c>
      <c r="L154" s="70">
        <v>1.2331000000000001</v>
      </c>
      <c r="M154" s="68">
        <f t="shared" si="125"/>
        <v>2.4662000000000002</v>
      </c>
      <c r="N154" s="54">
        <f t="shared" si="126"/>
        <v>58</v>
      </c>
      <c r="O154" s="54">
        <f t="shared" si="127"/>
        <v>143.03960000000001</v>
      </c>
      <c r="P154" s="55">
        <f t="shared" si="128"/>
        <v>1409.2396000000001</v>
      </c>
      <c r="Q154" s="56"/>
      <c r="R154" s="44"/>
    </row>
    <row r="155" spans="1:18" s="3" customFormat="1" ht="102.75" customHeight="1">
      <c r="A155" s="45">
        <f>IF(I155&lt;&gt;"",1+MAX($A$9:A154),"")</f>
        <v>107</v>
      </c>
      <c r="B155" s="46"/>
      <c r="C155" s="46"/>
      <c r="D155" s="47"/>
      <c r="E155" s="106" t="s">
        <v>180</v>
      </c>
      <c r="F155" s="66">
        <v>3</v>
      </c>
      <c r="G155" s="50">
        <v>0</v>
      </c>
      <c r="H155" s="51">
        <f t="shared" si="131"/>
        <v>3</v>
      </c>
      <c r="I155" s="67" t="s">
        <v>92</v>
      </c>
      <c r="J155" s="53">
        <v>262.10000000000002</v>
      </c>
      <c r="K155" s="53">
        <f t="shared" si="124"/>
        <v>786.3</v>
      </c>
      <c r="L155" s="70">
        <v>0.86209999999999998</v>
      </c>
      <c r="M155" s="68">
        <f t="shared" si="125"/>
        <v>2.5863</v>
      </c>
      <c r="N155" s="54">
        <f t="shared" si="126"/>
        <v>58</v>
      </c>
      <c r="O155" s="54">
        <f t="shared" si="127"/>
        <v>150.00540000000001</v>
      </c>
      <c r="P155" s="55">
        <f t="shared" si="128"/>
        <v>936.30539999999996</v>
      </c>
      <c r="Q155" s="56"/>
      <c r="R155" s="44"/>
    </row>
    <row r="156" spans="1:18" s="3" customFormat="1" ht="99.75" customHeight="1">
      <c r="A156" s="45">
        <f>IF(I156&lt;&gt;"",1+MAX($A$9:A155),"")</f>
        <v>108</v>
      </c>
      <c r="B156" s="46"/>
      <c r="C156" s="46"/>
      <c r="D156" s="47"/>
      <c r="E156" s="106" t="s">
        <v>181</v>
      </c>
      <c r="F156" s="66">
        <v>1</v>
      </c>
      <c r="G156" s="50">
        <v>0</v>
      </c>
      <c r="H156" s="51">
        <f t="shared" si="131"/>
        <v>1</v>
      </c>
      <c r="I156" s="67" t="s">
        <v>92</v>
      </c>
      <c r="J156" s="53">
        <v>305.39</v>
      </c>
      <c r="K156" s="53">
        <f t="shared" si="124"/>
        <v>305.39</v>
      </c>
      <c r="L156" s="70">
        <v>0.90539000000000003</v>
      </c>
      <c r="M156" s="68">
        <f t="shared" si="125"/>
        <v>0.90539000000000003</v>
      </c>
      <c r="N156" s="54">
        <f t="shared" si="126"/>
        <v>58</v>
      </c>
      <c r="O156" s="54">
        <f t="shared" si="127"/>
        <v>52.512619999999998</v>
      </c>
      <c r="P156" s="55">
        <f t="shared" si="128"/>
        <v>357.90262000000001</v>
      </c>
      <c r="Q156" s="56"/>
      <c r="R156" s="44"/>
    </row>
    <row r="157" spans="1:18" s="3" customFormat="1" ht="115.5" customHeight="1">
      <c r="A157" s="45">
        <f>IF(I157&lt;&gt;"",1+MAX($A$9:A156),"")</f>
        <v>109</v>
      </c>
      <c r="B157" s="46"/>
      <c r="C157" s="46"/>
      <c r="D157" s="47"/>
      <c r="E157" s="106" t="s">
        <v>182</v>
      </c>
      <c r="F157" s="66">
        <v>3</v>
      </c>
      <c r="G157" s="50">
        <v>0</v>
      </c>
      <c r="H157" s="51">
        <f t="shared" si="131"/>
        <v>3</v>
      </c>
      <c r="I157" s="67" t="s">
        <v>92</v>
      </c>
      <c r="J157" s="53">
        <v>1093.0999999999999</v>
      </c>
      <c r="K157" s="53">
        <f t="shared" si="124"/>
        <v>3279.3</v>
      </c>
      <c r="L157" s="70">
        <v>1.6931</v>
      </c>
      <c r="M157" s="68">
        <f t="shared" si="125"/>
        <v>5.0792999999999999</v>
      </c>
      <c r="N157" s="54">
        <f t="shared" si="126"/>
        <v>58</v>
      </c>
      <c r="O157" s="54">
        <f t="shared" si="127"/>
        <v>294.5994</v>
      </c>
      <c r="P157" s="55">
        <f t="shared" si="128"/>
        <v>3573.8993999999998</v>
      </c>
      <c r="Q157" s="56"/>
      <c r="R157" s="44"/>
    </row>
    <row r="158" spans="1:18" s="3" customFormat="1" ht="126">
      <c r="A158" s="45">
        <f>IF(I158&lt;&gt;"",1+MAX($A$9:A157),"")</f>
        <v>110</v>
      </c>
      <c r="B158" s="46"/>
      <c r="C158" s="46"/>
      <c r="D158" s="47"/>
      <c r="E158" s="106" t="s">
        <v>183</v>
      </c>
      <c r="F158" s="66">
        <v>3</v>
      </c>
      <c r="G158" s="50">
        <v>0</v>
      </c>
      <c r="H158" s="51">
        <f t="shared" si="131"/>
        <v>3</v>
      </c>
      <c r="I158" s="67" t="s">
        <v>92</v>
      </c>
      <c r="J158" s="53">
        <v>567.6</v>
      </c>
      <c r="K158" s="53">
        <f t="shared" si="124"/>
        <v>1702.8</v>
      </c>
      <c r="L158" s="70">
        <v>1.1676</v>
      </c>
      <c r="M158" s="68">
        <f t="shared" si="125"/>
        <v>3.5028000000000001</v>
      </c>
      <c r="N158" s="54">
        <f t="shared" si="126"/>
        <v>58</v>
      </c>
      <c r="O158" s="54">
        <f t="shared" si="127"/>
        <v>203.16239999999999</v>
      </c>
      <c r="P158" s="55">
        <f t="shared" si="128"/>
        <v>1905.9623999999999</v>
      </c>
      <c r="Q158" s="56"/>
      <c r="R158" s="44"/>
    </row>
    <row r="159" spans="1:18" s="3" customFormat="1" ht="78.75">
      <c r="A159" s="45">
        <f>IF(I159&lt;&gt;"",1+MAX($A$9:A158),"")</f>
        <v>111</v>
      </c>
      <c r="B159" s="46"/>
      <c r="C159" s="46"/>
      <c r="D159" s="47"/>
      <c r="E159" s="106" t="s">
        <v>184</v>
      </c>
      <c r="F159" s="66">
        <v>1</v>
      </c>
      <c r="G159" s="50">
        <v>0</v>
      </c>
      <c r="H159" s="51">
        <f t="shared" si="131"/>
        <v>1</v>
      </c>
      <c r="I159" s="67" t="s">
        <v>92</v>
      </c>
      <c r="J159" s="53">
        <v>383.6</v>
      </c>
      <c r="K159" s="53">
        <f t="shared" si="124"/>
        <v>383.6</v>
      </c>
      <c r="L159" s="70">
        <v>0.98360000000000003</v>
      </c>
      <c r="M159" s="68">
        <f t="shared" si="125"/>
        <v>0.98360000000000003</v>
      </c>
      <c r="N159" s="54">
        <f t="shared" si="126"/>
        <v>58</v>
      </c>
      <c r="O159" s="54">
        <f t="shared" si="127"/>
        <v>57.0488</v>
      </c>
      <c r="P159" s="55">
        <f t="shared" si="128"/>
        <v>440.64879999999999</v>
      </c>
      <c r="Q159" s="56"/>
      <c r="R159" s="44"/>
    </row>
    <row r="160" spans="1:18" s="3" customFormat="1" ht="126">
      <c r="A160" s="45">
        <f>IF(I160&lt;&gt;"",1+MAX($A$9:A159),"")</f>
        <v>112</v>
      </c>
      <c r="B160" s="46"/>
      <c r="C160" s="46"/>
      <c r="D160" s="47"/>
      <c r="E160" s="106" t="s">
        <v>185</v>
      </c>
      <c r="F160" s="66">
        <v>1</v>
      </c>
      <c r="G160" s="50">
        <v>0</v>
      </c>
      <c r="H160" s="51">
        <f t="shared" si="131"/>
        <v>1</v>
      </c>
      <c r="I160" s="67" t="s">
        <v>92</v>
      </c>
      <c r="J160" s="53">
        <v>567.6</v>
      </c>
      <c r="K160" s="53">
        <f t="shared" si="124"/>
        <v>567.6</v>
      </c>
      <c r="L160" s="70">
        <v>1.1676</v>
      </c>
      <c r="M160" s="68">
        <f t="shared" si="125"/>
        <v>1.1676</v>
      </c>
      <c r="N160" s="54">
        <f t="shared" si="126"/>
        <v>58</v>
      </c>
      <c r="O160" s="54">
        <f t="shared" si="127"/>
        <v>67.720799999999997</v>
      </c>
      <c r="P160" s="55">
        <f t="shared" si="128"/>
        <v>635.32079999999996</v>
      </c>
      <c r="Q160" s="56"/>
      <c r="R160" s="44"/>
    </row>
    <row r="161" spans="1:18" s="3" customFormat="1" ht="99.75" customHeight="1">
      <c r="A161" s="45">
        <f>IF(I161&lt;&gt;"",1+MAX($A$9:A160),"")</f>
        <v>113</v>
      </c>
      <c r="B161" s="46"/>
      <c r="C161" s="46"/>
      <c r="D161" s="47"/>
      <c r="E161" s="106" t="s">
        <v>186</v>
      </c>
      <c r="F161" s="66">
        <v>1</v>
      </c>
      <c r="G161" s="50">
        <v>0</v>
      </c>
      <c r="H161" s="51">
        <f t="shared" si="131"/>
        <v>1</v>
      </c>
      <c r="I161" s="67" t="s">
        <v>92</v>
      </c>
      <c r="J161" s="53">
        <v>522.6</v>
      </c>
      <c r="K161" s="53">
        <f t="shared" si="124"/>
        <v>522.6</v>
      </c>
      <c r="L161" s="70">
        <v>1.1226</v>
      </c>
      <c r="M161" s="68">
        <f t="shared" si="125"/>
        <v>1.1226</v>
      </c>
      <c r="N161" s="54">
        <f t="shared" si="126"/>
        <v>58</v>
      </c>
      <c r="O161" s="54">
        <f t="shared" si="127"/>
        <v>65.110799999999998</v>
      </c>
      <c r="P161" s="55">
        <f t="shared" si="128"/>
        <v>587.71079999999995</v>
      </c>
      <c r="Q161" s="56"/>
      <c r="R161" s="44"/>
    </row>
    <row r="162" spans="1:18" s="3" customFormat="1">
      <c r="A162" s="45" t="str">
        <f>IF(I162&lt;&gt;"",1+MAX($A$9:A161),"")</f>
        <v/>
      </c>
      <c r="B162" s="46"/>
      <c r="C162" s="46"/>
      <c r="D162" s="47"/>
      <c r="E162" s="57" t="s">
        <v>187</v>
      </c>
      <c r="F162" s="66"/>
      <c r="G162" s="66"/>
      <c r="H162" s="66"/>
      <c r="I162" s="67"/>
      <c r="J162" s="53"/>
      <c r="K162" s="53"/>
      <c r="L162" s="70"/>
      <c r="M162" s="68"/>
      <c r="N162" s="54"/>
      <c r="O162" s="54"/>
      <c r="P162" s="55"/>
      <c r="Q162" s="56"/>
      <c r="R162" s="44"/>
    </row>
    <row r="163" spans="1:18" s="3" customFormat="1">
      <c r="A163" s="45">
        <f>IF(I163&lt;&gt;"",1+MAX($A$9:A162),"")</f>
        <v>114</v>
      </c>
      <c r="B163" s="46"/>
      <c r="C163" s="46"/>
      <c r="D163" s="47"/>
      <c r="E163" s="59" t="s">
        <v>188</v>
      </c>
      <c r="F163" s="66">
        <v>4</v>
      </c>
      <c r="G163" s="50">
        <v>0</v>
      </c>
      <c r="H163" s="51">
        <f t="shared" ref="H163:H166" si="132">(1+G163)*F163</f>
        <v>4</v>
      </c>
      <c r="I163" s="67" t="s">
        <v>92</v>
      </c>
      <c r="J163" s="53">
        <v>1143.8994</v>
      </c>
      <c r="K163" s="53">
        <f t="shared" si="124"/>
        <v>4575.5976000000001</v>
      </c>
      <c r="L163" s="70">
        <v>5.4103349999999999</v>
      </c>
      <c r="M163" s="68">
        <f t="shared" si="125"/>
        <v>21.64134</v>
      </c>
      <c r="N163" s="54">
        <f t="shared" si="126"/>
        <v>58</v>
      </c>
      <c r="O163" s="54">
        <f t="shared" si="127"/>
        <v>1255.1977199999999</v>
      </c>
      <c r="P163" s="55">
        <f t="shared" si="128"/>
        <v>5830.7953200000002</v>
      </c>
      <c r="Q163" s="56"/>
      <c r="R163" s="44"/>
    </row>
    <row r="164" spans="1:18" s="3" customFormat="1">
      <c r="A164" s="45">
        <f>IF(I164&lt;&gt;"",1+MAX($A$9:A163),"")</f>
        <v>115</v>
      </c>
      <c r="B164" s="46"/>
      <c r="C164" s="46"/>
      <c r="D164" s="47"/>
      <c r="E164" s="59" t="s">
        <v>189</v>
      </c>
      <c r="F164" s="66">
        <v>2</v>
      </c>
      <c r="G164" s="50">
        <v>0</v>
      </c>
      <c r="H164" s="51">
        <f t="shared" si="132"/>
        <v>2</v>
      </c>
      <c r="I164" s="67" t="s">
        <v>92</v>
      </c>
      <c r="J164" s="53">
        <v>1143.8994</v>
      </c>
      <c r="K164" s="53">
        <f t="shared" ref="K164:K165" si="133">J164*H164</f>
        <v>2287.7988</v>
      </c>
      <c r="L164" s="70">
        <v>5.4103349999999999</v>
      </c>
      <c r="M164" s="68">
        <f t="shared" si="125"/>
        <v>10.82067</v>
      </c>
      <c r="N164" s="54">
        <f t="shared" si="126"/>
        <v>58</v>
      </c>
      <c r="O164" s="54">
        <f t="shared" si="127"/>
        <v>627.59885999999995</v>
      </c>
      <c r="P164" s="55">
        <f t="shared" si="128"/>
        <v>2915.3976600000001</v>
      </c>
      <c r="Q164" s="56"/>
      <c r="R164" s="44"/>
    </row>
    <row r="165" spans="1:18" s="3" customFormat="1" ht="47.25">
      <c r="A165" s="45">
        <f>IF(I165&lt;&gt;"",1+MAX($A$9:A164),"")</f>
        <v>116</v>
      </c>
      <c r="B165" s="46"/>
      <c r="C165" s="46"/>
      <c r="D165" s="47"/>
      <c r="E165" s="69" t="s">
        <v>190</v>
      </c>
      <c r="F165" s="66">
        <v>4</v>
      </c>
      <c r="G165" s="50">
        <v>0</v>
      </c>
      <c r="H165" s="51">
        <f t="shared" si="132"/>
        <v>4</v>
      </c>
      <c r="I165" s="67" t="s">
        <v>92</v>
      </c>
      <c r="J165" s="53">
        <v>436.96260000000001</v>
      </c>
      <c r="K165" s="53">
        <f t="shared" si="133"/>
        <v>1747.8504</v>
      </c>
      <c r="L165" s="70">
        <v>2.0667149999999999</v>
      </c>
      <c r="M165" s="68">
        <f t="shared" si="125"/>
        <v>8.2668599999999994</v>
      </c>
      <c r="N165" s="54">
        <f t="shared" si="126"/>
        <v>58</v>
      </c>
      <c r="O165" s="54">
        <f t="shared" si="127"/>
        <v>479.47788000000003</v>
      </c>
      <c r="P165" s="55">
        <f t="shared" si="128"/>
        <v>2227.3282800000002</v>
      </c>
      <c r="Q165" s="56"/>
      <c r="R165" s="44"/>
    </row>
    <row r="166" spans="1:18" s="3" customFormat="1">
      <c r="A166" s="45">
        <f>IF(I166&lt;&gt;"",1+MAX($A$9:A165),"")</f>
        <v>117</v>
      </c>
      <c r="B166" s="46"/>
      <c r="C166" s="46"/>
      <c r="D166" s="47"/>
      <c r="E166" s="59" t="s">
        <v>191</v>
      </c>
      <c r="F166" s="66">
        <v>4</v>
      </c>
      <c r="G166" s="50">
        <v>0</v>
      </c>
      <c r="H166" s="51">
        <f t="shared" si="132"/>
        <v>4</v>
      </c>
      <c r="I166" s="67" t="s">
        <v>92</v>
      </c>
      <c r="J166" s="53">
        <v>147.6225</v>
      </c>
      <c r="K166" s="53">
        <f t="shared" si="124"/>
        <v>590.49</v>
      </c>
      <c r="L166" s="70">
        <v>0.59048999999999996</v>
      </c>
      <c r="M166" s="68">
        <f t="shared" si="125"/>
        <v>2.3619599999999998</v>
      </c>
      <c r="N166" s="54">
        <f t="shared" si="126"/>
        <v>58</v>
      </c>
      <c r="O166" s="54">
        <f t="shared" si="127"/>
        <v>136.99368000000001</v>
      </c>
      <c r="P166" s="55">
        <f t="shared" si="128"/>
        <v>727.48368000000005</v>
      </c>
      <c r="Q166" s="56"/>
      <c r="R166" s="44"/>
    </row>
    <row r="167" spans="1:18" s="3" customFormat="1" ht="18" customHeight="1">
      <c r="A167" s="35" t="str">
        <f>IF(I167&lt;&gt;"",1+MAX($A$9:A166),"")</f>
        <v/>
      </c>
      <c r="B167" s="36"/>
      <c r="C167" s="36"/>
      <c r="D167" s="37" t="s">
        <v>192</v>
      </c>
      <c r="E167" s="38" t="s">
        <v>193</v>
      </c>
      <c r="F167" s="36"/>
      <c r="G167" s="60"/>
      <c r="H167" s="61"/>
      <c r="I167" s="36"/>
      <c r="J167" s="41"/>
      <c r="K167" s="41"/>
      <c r="L167" s="71"/>
      <c r="M167" s="41"/>
      <c r="N167" s="62">
        <v>60</v>
      </c>
      <c r="O167" s="63"/>
      <c r="P167" s="64"/>
      <c r="Q167" s="43">
        <f>SUM(P168:P318)</f>
        <v>171649.61711881499</v>
      </c>
      <c r="R167" s="44"/>
    </row>
    <row r="168" spans="1:18" s="3" customFormat="1">
      <c r="A168" s="45" t="str">
        <f>IF(I168&lt;&gt;"",1+MAX($A$9:A167),"")</f>
        <v/>
      </c>
      <c r="B168" s="46"/>
      <c r="C168" s="46"/>
      <c r="D168" s="47"/>
      <c r="E168" s="57" t="s">
        <v>194</v>
      </c>
      <c r="F168" s="65"/>
      <c r="G168" s="66"/>
      <c r="H168" s="66"/>
      <c r="I168" s="67"/>
      <c r="J168" s="53"/>
      <c r="K168" s="53"/>
      <c r="L168" s="73" t="s">
        <v>61</v>
      </c>
      <c r="M168" s="54" t="str">
        <f t="shared" ref="M168" si="134">IF(F168=0,"",K168*H168)</f>
        <v/>
      </c>
      <c r="N168" s="54"/>
      <c r="O168" s="54" t="str">
        <f t="shared" ref="O168" si="135">IF(F168=0,"",L168+M168)</f>
        <v/>
      </c>
      <c r="P168" s="55"/>
      <c r="Q168" s="56"/>
      <c r="R168" s="44"/>
    </row>
    <row r="169" spans="1:18" s="3" customFormat="1">
      <c r="A169" s="45" t="str">
        <f>IF(I169&lt;&gt;"",1+MAX($A$9:A168),"")</f>
        <v/>
      </c>
      <c r="B169" s="46"/>
      <c r="C169" s="46"/>
      <c r="D169" s="47"/>
      <c r="E169" s="100" t="s">
        <v>195</v>
      </c>
      <c r="F169" s="65"/>
      <c r="G169" s="66"/>
      <c r="H169" s="66"/>
      <c r="I169" s="67"/>
      <c r="J169" s="53"/>
      <c r="K169" s="53"/>
      <c r="L169" s="70"/>
      <c r="M169" s="68"/>
      <c r="N169" s="54"/>
      <c r="O169" s="54"/>
      <c r="P169" s="55"/>
      <c r="Q169" s="56"/>
      <c r="R169" s="44"/>
    </row>
    <row r="170" spans="1:18" s="3" customFormat="1">
      <c r="A170" s="45">
        <f>IF(I170&lt;&gt;"",1+MAX($A$9:A169),"")</f>
        <v>118</v>
      </c>
      <c r="B170" s="46"/>
      <c r="C170" s="46"/>
      <c r="D170" s="47"/>
      <c r="E170" s="59" t="s">
        <v>196</v>
      </c>
      <c r="F170" s="65">
        <v>196.42105263157899</v>
      </c>
      <c r="G170" s="50">
        <v>0.1</v>
      </c>
      <c r="H170" s="51">
        <f t="shared" ref="H170" si="136">(1+G170)*F170</f>
        <v>216.063157894737</v>
      </c>
      <c r="I170" s="67" t="s">
        <v>92</v>
      </c>
      <c r="J170" s="53">
        <v>8.8000000000000007</v>
      </c>
      <c r="K170" s="53">
        <f t="shared" ref="K170" si="137">J170*H170</f>
        <v>1901.35578947368</v>
      </c>
      <c r="L170" s="70">
        <v>0.25</v>
      </c>
      <c r="M170" s="68">
        <f t="shared" ref="M170:M175" si="138">L170*H170</f>
        <v>54.015789473684201</v>
      </c>
      <c r="N170" s="54">
        <f t="shared" ref="N170:N233" si="139">N$167</f>
        <v>60</v>
      </c>
      <c r="O170" s="54">
        <f t="shared" ref="O170:O175" si="140">M170*N170</f>
        <v>3240.9473684210502</v>
      </c>
      <c r="P170" s="55">
        <f t="shared" ref="P170:P175" si="141">O170+K170</f>
        <v>5142.3031578947403</v>
      </c>
      <c r="Q170" s="56"/>
      <c r="R170" s="44"/>
    </row>
    <row r="171" spans="1:18" s="3" customFormat="1">
      <c r="A171" s="45">
        <f>IF(I171&lt;&gt;"",1+MAX($A$9:A170),"")</f>
        <v>119</v>
      </c>
      <c r="B171" s="46"/>
      <c r="C171" s="46"/>
      <c r="D171" s="47"/>
      <c r="E171" s="59" t="s">
        <v>197</v>
      </c>
      <c r="F171" s="65">
        <v>16.244375000000002</v>
      </c>
      <c r="G171" s="50">
        <v>0.1</v>
      </c>
      <c r="H171" s="51">
        <f t="shared" ref="H171:H172" si="142">(1+G171)*F171</f>
        <v>17.868812500000001</v>
      </c>
      <c r="I171" s="67" t="s">
        <v>92</v>
      </c>
      <c r="J171" s="53">
        <v>17.440000000000001</v>
      </c>
      <c r="K171" s="53">
        <f>1.09*R171</f>
        <v>0</v>
      </c>
      <c r="L171" s="70">
        <v>0.4</v>
      </c>
      <c r="M171" s="68">
        <f t="shared" si="138"/>
        <v>7.1475249999999999</v>
      </c>
      <c r="N171" s="54">
        <f t="shared" si="139"/>
        <v>60</v>
      </c>
      <c r="O171" s="54">
        <f t="shared" si="140"/>
        <v>428.85149999999999</v>
      </c>
      <c r="P171" s="55">
        <f t="shared" si="141"/>
        <v>428.85149999999999</v>
      </c>
      <c r="Q171" s="56"/>
      <c r="R171" s="44"/>
    </row>
    <row r="172" spans="1:18" s="3" customFormat="1">
      <c r="A172" s="45">
        <f>IF(I172&lt;&gt;"",1+MAX($A$9:A171),"")</f>
        <v>120</v>
      </c>
      <c r="B172" s="46"/>
      <c r="C172" s="46"/>
      <c r="D172" s="47"/>
      <c r="E172" s="59" t="s">
        <v>198</v>
      </c>
      <c r="F172" s="65">
        <v>32.488750000000003</v>
      </c>
      <c r="G172" s="50">
        <v>0.1</v>
      </c>
      <c r="H172" s="51">
        <f t="shared" si="142"/>
        <v>35.737625000000001</v>
      </c>
      <c r="I172" s="67" t="s">
        <v>92</v>
      </c>
      <c r="J172" s="53">
        <v>14.08</v>
      </c>
      <c r="K172" s="53">
        <f t="shared" ref="K172:K175" si="143">J172*H172</f>
        <v>503.18576000000002</v>
      </c>
      <c r="L172" s="70">
        <v>0.4</v>
      </c>
      <c r="M172" s="68">
        <f t="shared" si="138"/>
        <v>14.29505</v>
      </c>
      <c r="N172" s="54">
        <f t="shared" si="139"/>
        <v>60</v>
      </c>
      <c r="O172" s="54">
        <f t="shared" si="140"/>
        <v>857.70299999999997</v>
      </c>
      <c r="P172" s="55">
        <f t="shared" si="141"/>
        <v>1360.88876</v>
      </c>
      <c r="Q172" s="56"/>
      <c r="R172" s="44"/>
    </row>
    <row r="173" spans="1:18" s="3" customFormat="1">
      <c r="A173" s="45">
        <f>IF(I173&lt;&gt;"",1+MAX($A$9:A172),"")</f>
        <v>121</v>
      </c>
      <c r="B173" s="46"/>
      <c r="C173" s="46"/>
      <c r="D173" s="47"/>
      <c r="E173" s="59" t="s">
        <v>199</v>
      </c>
      <c r="F173" s="65">
        <v>64.977500000000006</v>
      </c>
      <c r="G173" s="50">
        <v>0.1</v>
      </c>
      <c r="H173" s="51">
        <f t="shared" ref="H173:H176" si="144">(1+G173)*F173</f>
        <v>71.475250000000003</v>
      </c>
      <c r="I173" s="67" t="s">
        <v>121</v>
      </c>
      <c r="J173" s="53">
        <v>19.2</v>
      </c>
      <c r="K173" s="53">
        <f t="shared" si="143"/>
        <v>1372.3248000000001</v>
      </c>
      <c r="L173" s="70">
        <v>0.66666666666666696</v>
      </c>
      <c r="M173" s="68">
        <f t="shared" si="138"/>
        <v>47.650166666666699</v>
      </c>
      <c r="N173" s="54">
        <f t="shared" si="139"/>
        <v>60</v>
      </c>
      <c r="O173" s="54">
        <f t="shared" si="140"/>
        <v>2859.01</v>
      </c>
      <c r="P173" s="55">
        <f t="shared" si="141"/>
        <v>4231.3347999999996</v>
      </c>
      <c r="Q173" s="56"/>
      <c r="R173" s="44"/>
    </row>
    <row r="174" spans="1:18" s="3" customFormat="1">
      <c r="A174" s="45">
        <f>IF(I174&lt;&gt;"",1+MAX($A$9:A173),"")</f>
        <v>122</v>
      </c>
      <c r="B174" s="46"/>
      <c r="C174" s="46"/>
      <c r="D174" s="47"/>
      <c r="E174" s="59" t="s">
        <v>200</v>
      </c>
      <c r="F174" s="65">
        <v>64.977500000000006</v>
      </c>
      <c r="G174" s="50">
        <v>0.1</v>
      </c>
      <c r="H174" s="51">
        <f t="shared" si="144"/>
        <v>71.475250000000003</v>
      </c>
      <c r="I174" s="67" t="s">
        <v>121</v>
      </c>
      <c r="J174" s="53">
        <v>53.96</v>
      </c>
      <c r="K174" s="53">
        <f t="shared" si="143"/>
        <v>3856.80449</v>
      </c>
      <c r="L174" s="70">
        <v>0.66666666666666696</v>
      </c>
      <c r="M174" s="68">
        <f t="shared" si="138"/>
        <v>47.650166666666699</v>
      </c>
      <c r="N174" s="54">
        <f t="shared" si="139"/>
        <v>60</v>
      </c>
      <c r="O174" s="54">
        <f t="shared" si="140"/>
        <v>2859.01</v>
      </c>
      <c r="P174" s="55">
        <f t="shared" si="141"/>
        <v>6715.8144899999998</v>
      </c>
      <c r="Q174" s="56"/>
      <c r="R174" s="44"/>
    </row>
    <row r="175" spans="1:18" s="3" customFormat="1">
      <c r="A175" s="45">
        <f>IF(I175&lt;&gt;"",1+MAX($A$9:A174),"")</f>
        <v>123</v>
      </c>
      <c r="B175" s="46"/>
      <c r="C175" s="46"/>
      <c r="D175" s="47"/>
      <c r="E175" s="59" t="s">
        <v>201</v>
      </c>
      <c r="F175" s="65">
        <v>645</v>
      </c>
      <c r="G175" s="50">
        <v>0.1</v>
      </c>
      <c r="H175" s="51">
        <f t="shared" si="144"/>
        <v>709.5</v>
      </c>
      <c r="I175" s="67" t="s">
        <v>49</v>
      </c>
      <c r="J175" s="53">
        <v>5.8</v>
      </c>
      <c r="K175" s="53">
        <f t="shared" si="143"/>
        <v>4115.1000000000004</v>
      </c>
      <c r="L175" s="70">
        <v>1.3333333333333299E-2</v>
      </c>
      <c r="M175" s="68">
        <f t="shared" si="138"/>
        <v>9.4600000000000009</v>
      </c>
      <c r="N175" s="54">
        <f t="shared" si="139"/>
        <v>60</v>
      </c>
      <c r="O175" s="54">
        <f t="shared" si="140"/>
        <v>567.6</v>
      </c>
      <c r="P175" s="55">
        <f t="shared" si="141"/>
        <v>4682.7</v>
      </c>
      <c r="Q175" s="56"/>
      <c r="R175" s="44"/>
    </row>
    <row r="176" spans="1:18" s="3" customFormat="1">
      <c r="A176" s="45">
        <f>IF(I176&lt;&gt;"",1+MAX($A$9:A175),"")</f>
        <v>124</v>
      </c>
      <c r="B176" s="46"/>
      <c r="C176" s="46"/>
      <c r="D176" s="47"/>
      <c r="E176" s="59" t="s">
        <v>202</v>
      </c>
      <c r="F176" s="65">
        <v>519.82000000000005</v>
      </c>
      <c r="G176" s="50">
        <v>0.1</v>
      </c>
      <c r="H176" s="51">
        <f t="shared" si="144"/>
        <v>571.80200000000002</v>
      </c>
      <c r="I176" s="67" t="s">
        <v>45</v>
      </c>
      <c r="J176" s="53">
        <v>0.13200000000000001</v>
      </c>
      <c r="K176" s="53">
        <f t="shared" ref="K176:K224" si="145">J176*H176</f>
        <v>75.477863999999997</v>
      </c>
      <c r="L176" s="70">
        <v>1.3333333333333299E-2</v>
      </c>
      <c r="M176" s="68">
        <f t="shared" ref="M176:M239" si="146">L176*H176</f>
        <v>7.6240266666666701</v>
      </c>
      <c r="N176" s="54">
        <f t="shared" si="139"/>
        <v>60</v>
      </c>
      <c r="O176" s="54">
        <f t="shared" ref="O176:O239" si="147">M176*N176</f>
        <v>457.44159999999999</v>
      </c>
      <c r="P176" s="55">
        <f t="shared" ref="P176:P239" si="148">O176+K176</f>
        <v>532.91946399999995</v>
      </c>
      <c r="Q176" s="56"/>
      <c r="R176" s="44"/>
    </row>
    <row r="177" spans="1:18" s="3" customFormat="1">
      <c r="A177" s="45" t="str">
        <f>IF(I177&lt;&gt;"",1+MAX($A$9:A176),"")</f>
        <v/>
      </c>
      <c r="B177" s="46"/>
      <c r="C177" s="46"/>
      <c r="D177" s="47"/>
      <c r="E177" s="100" t="s">
        <v>203</v>
      </c>
      <c r="F177" s="65"/>
      <c r="G177" s="66"/>
      <c r="H177" s="66"/>
      <c r="I177" s="67"/>
      <c r="J177" s="53"/>
      <c r="K177" s="53"/>
      <c r="L177" s="70"/>
      <c r="M177" s="68"/>
      <c r="N177" s="54"/>
      <c r="O177" s="54"/>
      <c r="P177" s="55"/>
      <c r="Q177" s="56"/>
      <c r="R177" s="44"/>
    </row>
    <row r="178" spans="1:18" s="3" customFormat="1">
      <c r="A178" s="45">
        <f>IF(I178&lt;&gt;"",1+MAX($A$9:A177),"")</f>
        <v>125</v>
      </c>
      <c r="B178" s="46"/>
      <c r="C178" s="46"/>
      <c r="D178" s="47"/>
      <c r="E178" s="59" t="s">
        <v>204</v>
      </c>
      <c r="F178" s="65">
        <v>31.210526315789501</v>
      </c>
      <c r="G178" s="50">
        <v>0.1</v>
      </c>
      <c r="H178" s="51">
        <f t="shared" ref="H178:H180" si="149">(1+G178)*F178</f>
        <v>34.331578947368399</v>
      </c>
      <c r="I178" s="67" t="s">
        <v>92</v>
      </c>
      <c r="J178" s="53">
        <v>10.56</v>
      </c>
      <c r="K178" s="53">
        <f t="shared" ref="K178" si="150">J178*H178</f>
        <v>362.54147368421098</v>
      </c>
      <c r="L178" s="70">
        <v>0.3</v>
      </c>
      <c r="M178" s="68">
        <f t="shared" si="146"/>
        <v>10.299473684210501</v>
      </c>
      <c r="N178" s="54">
        <f t="shared" si="139"/>
        <v>60</v>
      </c>
      <c r="O178" s="54">
        <f t="shared" si="147"/>
        <v>617.96842105263204</v>
      </c>
      <c r="P178" s="55">
        <f t="shared" si="148"/>
        <v>980.50989473684206</v>
      </c>
      <c r="Q178" s="56"/>
      <c r="R178" s="44"/>
    </row>
    <row r="179" spans="1:18" s="3" customFormat="1">
      <c r="A179" s="45">
        <f>IF(I179&lt;&gt;"",1+MAX($A$9:A178),"")</f>
        <v>126</v>
      </c>
      <c r="B179" s="46"/>
      <c r="C179" s="46"/>
      <c r="D179" s="47"/>
      <c r="E179" s="59" t="s">
        <v>197</v>
      </c>
      <c r="F179" s="65">
        <v>2.51125</v>
      </c>
      <c r="G179" s="50">
        <v>0.1</v>
      </c>
      <c r="H179" s="51">
        <f t="shared" si="149"/>
        <v>2.762375</v>
      </c>
      <c r="I179" s="67" t="s">
        <v>92</v>
      </c>
      <c r="J179" s="53">
        <v>17.440000000000001</v>
      </c>
      <c r="K179" s="53">
        <f>1.09*R179</f>
        <v>0</v>
      </c>
      <c r="L179" s="70">
        <v>0.4</v>
      </c>
      <c r="M179" s="68">
        <f t="shared" si="146"/>
        <v>1.1049500000000001</v>
      </c>
      <c r="N179" s="54">
        <f t="shared" si="139"/>
        <v>60</v>
      </c>
      <c r="O179" s="54">
        <f t="shared" si="147"/>
        <v>66.296999999999997</v>
      </c>
      <c r="P179" s="55">
        <f t="shared" si="148"/>
        <v>66.296999999999997</v>
      </c>
      <c r="Q179" s="56"/>
      <c r="R179" s="44"/>
    </row>
    <row r="180" spans="1:18" s="3" customFormat="1">
      <c r="A180" s="45">
        <f>IF(I180&lt;&gt;"",1+MAX($A$9:A179),"")</f>
        <v>127</v>
      </c>
      <c r="B180" s="46"/>
      <c r="C180" s="46"/>
      <c r="D180" s="47"/>
      <c r="E180" s="59" t="s">
        <v>198</v>
      </c>
      <c r="F180" s="65">
        <v>5.0225</v>
      </c>
      <c r="G180" s="50">
        <v>0.1</v>
      </c>
      <c r="H180" s="51">
        <f t="shared" si="149"/>
        <v>5.52475</v>
      </c>
      <c r="I180" s="67" t="s">
        <v>92</v>
      </c>
      <c r="J180" s="53">
        <v>14.08</v>
      </c>
      <c r="K180" s="53">
        <f t="shared" ref="K180:K181" si="151">J180*H180</f>
        <v>77.788480000000007</v>
      </c>
      <c r="L180" s="70">
        <v>0.4</v>
      </c>
      <c r="M180" s="68">
        <f t="shared" si="146"/>
        <v>2.2099000000000002</v>
      </c>
      <c r="N180" s="54">
        <f t="shared" si="139"/>
        <v>60</v>
      </c>
      <c r="O180" s="54">
        <f t="shared" si="147"/>
        <v>132.59399999999999</v>
      </c>
      <c r="P180" s="55">
        <f t="shared" si="148"/>
        <v>210.38247999999999</v>
      </c>
      <c r="Q180" s="56"/>
      <c r="R180" s="44"/>
    </row>
    <row r="181" spans="1:18" s="3" customFormat="1">
      <c r="A181" s="45">
        <f>IF(I181&lt;&gt;"",1+MAX($A$9:A180),"")</f>
        <v>128</v>
      </c>
      <c r="B181" s="46"/>
      <c r="C181" s="46"/>
      <c r="D181" s="47"/>
      <c r="E181" s="59" t="s">
        <v>199</v>
      </c>
      <c r="F181" s="65">
        <v>10.376485000000001</v>
      </c>
      <c r="G181" s="50">
        <v>0.1</v>
      </c>
      <c r="H181" s="51">
        <f t="shared" ref="H181:H184" si="152">(1+G181)*F181</f>
        <v>11.4141335</v>
      </c>
      <c r="I181" s="67" t="s">
        <v>121</v>
      </c>
      <c r="J181" s="53">
        <v>19.2</v>
      </c>
      <c r="K181" s="53">
        <f t="shared" si="151"/>
        <v>219.15136319999999</v>
      </c>
      <c r="L181" s="70">
        <v>0.66666666666666696</v>
      </c>
      <c r="M181" s="68">
        <f t="shared" si="146"/>
        <v>7.6094223333333302</v>
      </c>
      <c r="N181" s="54">
        <f t="shared" si="139"/>
        <v>60</v>
      </c>
      <c r="O181" s="54">
        <f t="shared" si="147"/>
        <v>456.56533999999999</v>
      </c>
      <c r="P181" s="55">
        <f t="shared" si="148"/>
        <v>675.71670319999998</v>
      </c>
      <c r="Q181" s="56"/>
      <c r="R181" s="44"/>
    </row>
    <row r="182" spans="1:18" s="3" customFormat="1">
      <c r="A182" s="45">
        <f>IF(I182&lt;&gt;"",1+MAX($A$9:A181),"")</f>
        <v>129</v>
      </c>
      <c r="B182" s="46"/>
      <c r="C182" s="46"/>
      <c r="D182" s="47"/>
      <c r="E182" s="59" t="s">
        <v>205</v>
      </c>
      <c r="F182" s="65">
        <v>10.376485000000001</v>
      </c>
      <c r="G182" s="50">
        <v>0.1</v>
      </c>
      <c r="H182" s="51">
        <f t="shared" si="152"/>
        <v>11.4141335</v>
      </c>
      <c r="I182" s="67" t="s">
        <v>121</v>
      </c>
      <c r="J182" s="53">
        <f>0.61275*32</f>
        <v>19.608000000000001</v>
      </c>
      <c r="K182" s="53">
        <f t="shared" si="145"/>
        <v>223.808329668</v>
      </c>
      <c r="L182" s="70">
        <v>0.66666666666666696</v>
      </c>
      <c r="M182" s="68">
        <f t="shared" si="146"/>
        <v>7.6094223333333302</v>
      </c>
      <c r="N182" s="54">
        <f t="shared" si="139"/>
        <v>60</v>
      </c>
      <c r="O182" s="54">
        <f t="shared" si="147"/>
        <v>456.56533999999999</v>
      </c>
      <c r="P182" s="55">
        <f t="shared" si="148"/>
        <v>680.37366966800005</v>
      </c>
      <c r="Q182" s="56"/>
      <c r="R182" s="44"/>
    </row>
    <row r="183" spans="1:18" s="3" customFormat="1">
      <c r="A183" s="45">
        <f>IF(I183&lt;&gt;"",1+MAX($A$9:A182),"")</f>
        <v>130</v>
      </c>
      <c r="B183" s="46"/>
      <c r="C183" s="46"/>
      <c r="D183" s="47"/>
      <c r="E183" s="59" t="s">
        <v>206</v>
      </c>
      <c r="F183" s="65">
        <v>415.05939999999998</v>
      </c>
      <c r="G183" s="50">
        <v>0.1</v>
      </c>
      <c r="H183" s="51">
        <f t="shared" si="152"/>
        <v>456.56533999999999</v>
      </c>
      <c r="I183" s="67" t="s">
        <v>49</v>
      </c>
      <c r="J183" s="53">
        <v>0.78</v>
      </c>
      <c r="K183" s="53">
        <f t="shared" si="145"/>
        <v>356.1209652</v>
      </c>
      <c r="L183" s="70">
        <v>8.3333333333333297E-3</v>
      </c>
      <c r="M183" s="68">
        <f t="shared" si="146"/>
        <v>3.80471116666667</v>
      </c>
      <c r="N183" s="54">
        <f t="shared" si="139"/>
        <v>60</v>
      </c>
      <c r="O183" s="54">
        <f t="shared" si="147"/>
        <v>228.28267</v>
      </c>
      <c r="P183" s="55">
        <f t="shared" si="148"/>
        <v>584.40363520000005</v>
      </c>
      <c r="Q183" s="56"/>
      <c r="R183" s="44"/>
    </row>
    <row r="184" spans="1:18" s="3" customFormat="1">
      <c r="A184" s="45">
        <f>IF(I184&lt;&gt;"",1+MAX($A$9:A183),"")</f>
        <v>131</v>
      </c>
      <c r="B184" s="46"/>
      <c r="C184" s="46"/>
      <c r="D184" s="47"/>
      <c r="E184" s="59" t="s">
        <v>202</v>
      </c>
      <c r="F184" s="65">
        <v>80.36</v>
      </c>
      <c r="G184" s="50">
        <v>0.1</v>
      </c>
      <c r="H184" s="51">
        <f t="shared" si="152"/>
        <v>88.396000000000001</v>
      </c>
      <c r="I184" s="67" t="s">
        <v>45</v>
      </c>
      <c r="J184" s="53">
        <v>0.13200000000000001</v>
      </c>
      <c r="K184" s="53">
        <f t="shared" ref="K184" si="153">J184*H184</f>
        <v>11.668272</v>
      </c>
      <c r="L184" s="70">
        <v>1.3333333333333299E-2</v>
      </c>
      <c r="M184" s="68">
        <f t="shared" si="146"/>
        <v>1.17861333333333</v>
      </c>
      <c r="N184" s="54">
        <f t="shared" si="139"/>
        <v>60</v>
      </c>
      <c r="O184" s="54">
        <f t="shared" si="147"/>
        <v>70.716800000000006</v>
      </c>
      <c r="P184" s="55">
        <f t="shared" si="148"/>
        <v>82.385071999999994</v>
      </c>
      <c r="Q184" s="56"/>
      <c r="R184" s="44"/>
    </row>
    <row r="185" spans="1:18" s="3" customFormat="1">
      <c r="A185" s="45" t="str">
        <f>IF(I185&lt;&gt;"",1+MAX($A$9:A184),"")</f>
        <v/>
      </c>
      <c r="B185" s="46"/>
      <c r="C185" s="46"/>
      <c r="D185" s="47"/>
      <c r="E185" s="100" t="s">
        <v>207</v>
      </c>
      <c r="F185" s="65"/>
      <c r="G185" s="66"/>
      <c r="H185" s="66"/>
      <c r="I185" s="67"/>
      <c r="J185" s="53"/>
      <c r="K185" s="53"/>
      <c r="L185" s="70"/>
      <c r="M185" s="68"/>
      <c r="N185" s="54"/>
      <c r="O185" s="54"/>
      <c r="P185" s="55"/>
      <c r="Q185" s="56"/>
      <c r="R185" s="44"/>
    </row>
    <row r="186" spans="1:18" s="3" customFormat="1">
      <c r="A186" s="45">
        <f>IF(I186&lt;&gt;"",1+MAX($A$9:A185),"")</f>
        <v>132</v>
      </c>
      <c r="B186" s="46"/>
      <c r="C186" s="46"/>
      <c r="D186" s="47"/>
      <c r="E186" s="59" t="s">
        <v>204</v>
      </c>
      <c r="F186" s="65">
        <v>9</v>
      </c>
      <c r="G186" s="50">
        <v>0.1</v>
      </c>
      <c r="H186" s="51">
        <f t="shared" ref="H186:H188" si="154">(1+G186)*F186</f>
        <v>9.9</v>
      </c>
      <c r="I186" s="67" t="s">
        <v>92</v>
      </c>
      <c r="J186" s="53">
        <v>10.56</v>
      </c>
      <c r="K186" s="53">
        <f t="shared" ref="K186" si="155">J186*H186</f>
        <v>104.544</v>
      </c>
      <c r="L186" s="70">
        <v>0.3</v>
      </c>
      <c r="M186" s="68">
        <f t="shared" si="146"/>
        <v>2.97</v>
      </c>
      <c r="N186" s="54">
        <f t="shared" si="139"/>
        <v>60</v>
      </c>
      <c r="O186" s="54">
        <f t="shared" si="147"/>
        <v>178.2</v>
      </c>
      <c r="P186" s="55">
        <f t="shared" si="148"/>
        <v>282.74400000000003</v>
      </c>
      <c r="Q186" s="56"/>
      <c r="R186" s="44"/>
    </row>
    <row r="187" spans="1:18" s="3" customFormat="1">
      <c r="A187" s="45">
        <f>IF(I187&lt;&gt;"",1+MAX($A$9:A186),"")</f>
        <v>133</v>
      </c>
      <c r="B187" s="46"/>
      <c r="C187" s="46"/>
      <c r="D187" s="47"/>
      <c r="E187" s="59" t="s">
        <v>197</v>
      </c>
      <c r="F187" s="65">
        <v>0.66500000000000004</v>
      </c>
      <c r="G187" s="50">
        <v>0.1</v>
      </c>
      <c r="H187" s="51">
        <f t="shared" si="154"/>
        <v>0.73150000000000004</v>
      </c>
      <c r="I187" s="67" t="s">
        <v>92</v>
      </c>
      <c r="J187" s="53">
        <v>17.440000000000001</v>
      </c>
      <c r="K187" s="53">
        <f>1.09*R187</f>
        <v>0</v>
      </c>
      <c r="L187" s="70">
        <v>0.4</v>
      </c>
      <c r="M187" s="68">
        <f t="shared" si="146"/>
        <v>0.29260000000000003</v>
      </c>
      <c r="N187" s="54">
        <f t="shared" si="139"/>
        <v>60</v>
      </c>
      <c r="O187" s="54">
        <f t="shared" si="147"/>
        <v>17.556000000000001</v>
      </c>
      <c r="P187" s="55">
        <f t="shared" si="148"/>
        <v>17.556000000000001</v>
      </c>
      <c r="Q187" s="56"/>
      <c r="R187" s="44"/>
    </row>
    <row r="188" spans="1:18" s="3" customFormat="1">
      <c r="A188" s="45">
        <f>IF(I188&lt;&gt;"",1+MAX($A$9:A187),"")</f>
        <v>134</v>
      </c>
      <c r="B188" s="46"/>
      <c r="C188" s="46"/>
      <c r="D188" s="47"/>
      <c r="E188" s="59" t="s">
        <v>198</v>
      </c>
      <c r="F188" s="65">
        <v>1.33</v>
      </c>
      <c r="G188" s="50">
        <v>0.1</v>
      </c>
      <c r="H188" s="51">
        <f t="shared" si="154"/>
        <v>1.4630000000000001</v>
      </c>
      <c r="I188" s="67" t="s">
        <v>92</v>
      </c>
      <c r="J188" s="53">
        <v>14.08</v>
      </c>
      <c r="K188" s="53">
        <f t="shared" ref="K188:K191" si="156">J188*H188</f>
        <v>20.599039999999999</v>
      </c>
      <c r="L188" s="70">
        <v>0.4</v>
      </c>
      <c r="M188" s="68">
        <f t="shared" si="146"/>
        <v>0.58520000000000005</v>
      </c>
      <c r="N188" s="54">
        <f t="shared" si="139"/>
        <v>60</v>
      </c>
      <c r="O188" s="54">
        <f t="shared" si="147"/>
        <v>35.112000000000002</v>
      </c>
      <c r="P188" s="55">
        <f t="shared" si="148"/>
        <v>55.711039999999997</v>
      </c>
      <c r="Q188" s="56"/>
      <c r="R188" s="44"/>
    </row>
    <row r="189" spans="1:18" s="3" customFormat="1">
      <c r="A189" s="45">
        <f>IF(I189&lt;&gt;"",1+MAX($A$9:A188),"")</f>
        <v>135</v>
      </c>
      <c r="B189" s="46"/>
      <c r="C189" s="46"/>
      <c r="D189" s="47"/>
      <c r="E189" s="59" t="s">
        <v>199</v>
      </c>
      <c r="F189" s="65">
        <v>2.7477800000000001</v>
      </c>
      <c r="G189" s="50">
        <v>0.1</v>
      </c>
      <c r="H189" s="51">
        <f t="shared" ref="H189:H192" si="157">(1+G189)*F189</f>
        <v>3.0225580000000001</v>
      </c>
      <c r="I189" s="67" t="s">
        <v>121</v>
      </c>
      <c r="J189" s="53">
        <v>19.2</v>
      </c>
      <c r="K189" s="53">
        <f t="shared" si="156"/>
        <v>58.0331136</v>
      </c>
      <c r="L189" s="70">
        <v>0.66666666666666696</v>
      </c>
      <c r="M189" s="68">
        <f t="shared" si="146"/>
        <v>2.01503866666667</v>
      </c>
      <c r="N189" s="54">
        <f t="shared" si="139"/>
        <v>60</v>
      </c>
      <c r="O189" s="54">
        <f t="shared" si="147"/>
        <v>120.90232</v>
      </c>
      <c r="P189" s="55">
        <f t="shared" si="148"/>
        <v>178.93543360000001</v>
      </c>
      <c r="Q189" s="56"/>
      <c r="R189" s="44"/>
    </row>
    <row r="190" spans="1:18" s="3" customFormat="1">
      <c r="A190" s="45">
        <f>IF(I190&lt;&gt;"",1+MAX($A$9:A189),"")</f>
        <v>136</v>
      </c>
      <c r="B190" s="46"/>
      <c r="C190" s="46"/>
      <c r="D190" s="47"/>
      <c r="E190" s="59" t="s">
        <v>205</v>
      </c>
      <c r="F190" s="65">
        <v>2.7477800000000001</v>
      </c>
      <c r="G190" s="50">
        <v>0.1</v>
      </c>
      <c r="H190" s="51">
        <f t="shared" si="157"/>
        <v>3.0225580000000001</v>
      </c>
      <c r="I190" s="67" t="s">
        <v>121</v>
      </c>
      <c r="J190" s="53">
        <f>0.61275*32</f>
        <v>19.608000000000001</v>
      </c>
      <c r="K190" s="53">
        <f t="shared" si="156"/>
        <v>59.266317264000001</v>
      </c>
      <c r="L190" s="70">
        <v>0.66666666666666696</v>
      </c>
      <c r="M190" s="68">
        <f t="shared" si="146"/>
        <v>2.01503866666667</v>
      </c>
      <c r="N190" s="54">
        <f t="shared" si="139"/>
        <v>60</v>
      </c>
      <c r="O190" s="54">
        <f t="shared" si="147"/>
        <v>120.90232</v>
      </c>
      <c r="P190" s="55">
        <f t="shared" si="148"/>
        <v>180.16863726400001</v>
      </c>
      <c r="Q190" s="56"/>
      <c r="R190" s="44"/>
    </row>
    <row r="191" spans="1:18" s="3" customFormat="1">
      <c r="A191" s="45">
        <f>IF(I191&lt;&gt;"",1+MAX($A$9:A190),"")</f>
        <v>137</v>
      </c>
      <c r="B191" s="46"/>
      <c r="C191" s="46"/>
      <c r="D191" s="47"/>
      <c r="E191" s="59" t="s">
        <v>206</v>
      </c>
      <c r="F191" s="65">
        <v>109.91119999999999</v>
      </c>
      <c r="G191" s="50">
        <v>0.1</v>
      </c>
      <c r="H191" s="51">
        <f t="shared" si="157"/>
        <v>120.90232</v>
      </c>
      <c r="I191" s="67" t="s">
        <v>49</v>
      </c>
      <c r="J191" s="53">
        <v>0.78</v>
      </c>
      <c r="K191" s="53">
        <f t="shared" si="156"/>
        <v>94.303809599999994</v>
      </c>
      <c r="L191" s="70">
        <v>8.3333333333333297E-3</v>
      </c>
      <c r="M191" s="68">
        <f t="shared" si="146"/>
        <v>1.0075193333333301</v>
      </c>
      <c r="N191" s="54">
        <f t="shared" si="139"/>
        <v>60</v>
      </c>
      <c r="O191" s="54">
        <f t="shared" si="147"/>
        <v>60.451160000000002</v>
      </c>
      <c r="P191" s="55">
        <f t="shared" si="148"/>
        <v>154.75496960000001</v>
      </c>
      <c r="Q191" s="56"/>
      <c r="R191" s="44"/>
    </row>
    <row r="192" spans="1:18" s="3" customFormat="1">
      <c r="A192" s="45">
        <f>IF(I192&lt;&gt;"",1+MAX($A$9:A191),"")</f>
        <v>138</v>
      </c>
      <c r="B192" s="46"/>
      <c r="C192" s="46"/>
      <c r="D192" s="47"/>
      <c r="E192" s="59" t="s">
        <v>202</v>
      </c>
      <c r="F192" s="65">
        <v>21.28</v>
      </c>
      <c r="G192" s="50">
        <v>0.1</v>
      </c>
      <c r="H192" s="51">
        <f t="shared" si="157"/>
        <v>23.408000000000001</v>
      </c>
      <c r="I192" s="67" t="s">
        <v>45</v>
      </c>
      <c r="J192" s="53">
        <v>0.13200000000000001</v>
      </c>
      <c r="K192" s="53">
        <f t="shared" ref="K192" si="158">J192*H192</f>
        <v>3.0898560000000002</v>
      </c>
      <c r="L192" s="70">
        <v>1.3333333333333299E-2</v>
      </c>
      <c r="M192" s="68">
        <f t="shared" si="146"/>
        <v>0.31210666666666698</v>
      </c>
      <c r="N192" s="54">
        <f t="shared" si="139"/>
        <v>60</v>
      </c>
      <c r="O192" s="54">
        <f t="shared" si="147"/>
        <v>18.726400000000002</v>
      </c>
      <c r="P192" s="55">
        <f t="shared" si="148"/>
        <v>21.816255999999999</v>
      </c>
      <c r="Q192" s="56"/>
      <c r="R192" s="44"/>
    </row>
    <row r="193" spans="1:18" s="3" customFormat="1">
      <c r="A193" s="45" t="str">
        <f>IF(I193&lt;&gt;"",1+MAX($A$9:A192),"")</f>
        <v/>
      </c>
      <c r="B193" s="46"/>
      <c r="C193" s="46"/>
      <c r="D193" s="47"/>
      <c r="E193" s="100" t="s">
        <v>208</v>
      </c>
      <c r="F193" s="65"/>
      <c r="G193" s="66"/>
      <c r="H193" s="66"/>
      <c r="I193" s="67"/>
      <c r="J193" s="53"/>
      <c r="K193" s="53"/>
      <c r="L193" s="70"/>
      <c r="M193" s="68"/>
      <c r="N193" s="54"/>
      <c r="O193" s="54"/>
      <c r="P193" s="55"/>
      <c r="Q193" s="56"/>
      <c r="R193" s="44"/>
    </row>
    <row r="194" spans="1:18" s="3" customFormat="1">
      <c r="A194" s="45">
        <f>IF(I194&lt;&gt;"",1+MAX($A$9:A193),"")</f>
        <v>139</v>
      </c>
      <c r="B194" s="46"/>
      <c r="C194" s="46"/>
      <c r="D194" s="47"/>
      <c r="E194" s="59" t="s">
        <v>204</v>
      </c>
      <c r="F194" s="65">
        <v>19.187969924811998</v>
      </c>
      <c r="G194" s="50">
        <v>0.1</v>
      </c>
      <c r="H194" s="51">
        <f t="shared" ref="H194:H196" si="159">(1+G194)*F194</f>
        <v>21.1067669172932</v>
      </c>
      <c r="I194" s="67" t="s">
        <v>92</v>
      </c>
      <c r="J194" s="53">
        <v>10.56</v>
      </c>
      <c r="K194" s="53">
        <f t="shared" ref="K194" si="160">J194*H194</f>
        <v>222.88745864661701</v>
      </c>
      <c r="L194" s="70">
        <v>0.3</v>
      </c>
      <c r="M194" s="68">
        <f t="shared" si="146"/>
        <v>6.3320300751879701</v>
      </c>
      <c r="N194" s="54">
        <f t="shared" si="139"/>
        <v>60</v>
      </c>
      <c r="O194" s="54">
        <f t="shared" si="147"/>
        <v>379.92180451127803</v>
      </c>
      <c r="P194" s="55">
        <f t="shared" si="148"/>
        <v>602.80926315789497</v>
      </c>
      <c r="Q194" s="56"/>
      <c r="R194" s="44"/>
    </row>
    <row r="195" spans="1:18" s="3" customFormat="1">
      <c r="A195" s="45">
        <f>IF(I195&lt;&gt;"",1+MAX($A$9:A194),"")</f>
        <v>140</v>
      </c>
      <c r="B195" s="46"/>
      <c r="C195" s="46"/>
      <c r="D195" s="47"/>
      <c r="E195" s="59" t="s">
        <v>197</v>
      </c>
      <c r="F195" s="65">
        <v>1.5118750000000001</v>
      </c>
      <c r="G195" s="50">
        <v>0.1</v>
      </c>
      <c r="H195" s="51">
        <f t="shared" si="159"/>
        <v>1.6630625000000001</v>
      </c>
      <c r="I195" s="67" t="s">
        <v>92</v>
      </c>
      <c r="J195" s="53">
        <v>17.440000000000001</v>
      </c>
      <c r="K195" s="53">
        <f>1.09*R195</f>
        <v>0</v>
      </c>
      <c r="L195" s="70">
        <v>0.4</v>
      </c>
      <c r="M195" s="68">
        <f t="shared" si="146"/>
        <v>0.66522499999999996</v>
      </c>
      <c r="N195" s="54">
        <f t="shared" si="139"/>
        <v>60</v>
      </c>
      <c r="O195" s="54">
        <f t="shared" si="147"/>
        <v>39.913499999999999</v>
      </c>
      <c r="P195" s="55">
        <f t="shared" si="148"/>
        <v>39.913499999999999</v>
      </c>
      <c r="Q195" s="56"/>
      <c r="R195" s="44"/>
    </row>
    <row r="196" spans="1:18" s="3" customFormat="1">
      <c r="A196" s="45">
        <f>IF(I196&lt;&gt;"",1+MAX($A$9:A195),"")</f>
        <v>141</v>
      </c>
      <c r="B196" s="46"/>
      <c r="C196" s="46"/>
      <c r="D196" s="47"/>
      <c r="E196" s="59" t="s">
        <v>198</v>
      </c>
      <c r="F196" s="65">
        <v>3.0237500000000002</v>
      </c>
      <c r="G196" s="50">
        <v>0.1</v>
      </c>
      <c r="H196" s="51">
        <f t="shared" si="159"/>
        <v>3.3261250000000002</v>
      </c>
      <c r="I196" s="67" t="s">
        <v>92</v>
      </c>
      <c r="J196" s="53">
        <v>14.08</v>
      </c>
      <c r="K196" s="53">
        <f t="shared" ref="K196:K198" si="161">J196*H196</f>
        <v>46.83184</v>
      </c>
      <c r="L196" s="70">
        <v>0.4</v>
      </c>
      <c r="M196" s="68">
        <f t="shared" si="146"/>
        <v>1.3304499999999999</v>
      </c>
      <c r="N196" s="54">
        <f t="shared" si="139"/>
        <v>60</v>
      </c>
      <c r="O196" s="54">
        <f t="shared" si="147"/>
        <v>79.826999999999998</v>
      </c>
      <c r="P196" s="55">
        <f t="shared" si="148"/>
        <v>126.65884</v>
      </c>
      <c r="Q196" s="56"/>
      <c r="R196" s="44"/>
    </row>
    <row r="197" spans="1:18" s="3" customFormat="1">
      <c r="A197" s="45">
        <f>IF(I197&lt;&gt;"",1+MAX($A$9:A196),"")</f>
        <v>142</v>
      </c>
      <c r="B197" s="46"/>
      <c r="C197" s="46"/>
      <c r="D197" s="47"/>
      <c r="E197" s="59" t="s">
        <v>205</v>
      </c>
      <c r="F197" s="65">
        <v>6.2470675</v>
      </c>
      <c r="G197" s="50">
        <v>0.1</v>
      </c>
      <c r="H197" s="51">
        <f t="shared" ref="H197:H199" si="162">(1+G197)*F197</f>
        <v>6.8717742499999996</v>
      </c>
      <c r="I197" s="67" t="s">
        <v>121</v>
      </c>
      <c r="J197" s="53">
        <f>0.61275*32</f>
        <v>19.608000000000001</v>
      </c>
      <c r="K197" s="53">
        <f t="shared" si="161"/>
        <v>134.741749494</v>
      </c>
      <c r="L197" s="70">
        <v>0.66666666666666696</v>
      </c>
      <c r="M197" s="68">
        <f t="shared" si="146"/>
        <v>4.5811828333333304</v>
      </c>
      <c r="N197" s="54">
        <f t="shared" si="139"/>
        <v>60</v>
      </c>
      <c r="O197" s="54">
        <f t="shared" si="147"/>
        <v>274.87097</v>
      </c>
      <c r="P197" s="55">
        <f t="shared" si="148"/>
        <v>409.61271949399998</v>
      </c>
      <c r="Q197" s="56"/>
      <c r="R197" s="44"/>
    </row>
    <row r="198" spans="1:18" s="3" customFormat="1">
      <c r="A198" s="45">
        <f>IF(I198&lt;&gt;"",1+MAX($A$9:A197),"")</f>
        <v>143</v>
      </c>
      <c r="B198" s="46"/>
      <c r="C198" s="46"/>
      <c r="D198" s="47"/>
      <c r="E198" s="59" t="s">
        <v>206</v>
      </c>
      <c r="F198" s="65">
        <v>249.8827</v>
      </c>
      <c r="G198" s="50">
        <v>0.1</v>
      </c>
      <c r="H198" s="51">
        <f t="shared" si="162"/>
        <v>274.87097</v>
      </c>
      <c r="I198" s="67" t="s">
        <v>49</v>
      </c>
      <c r="J198" s="53">
        <v>0.78</v>
      </c>
      <c r="K198" s="53">
        <f t="shared" si="161"/>
        <v>214.3993566</v>
      </c>
      <c r="L198" s="70">
        <v>8.3333333333333297E-3</v>
      </c>
      <c r="M198" s="68">
        <f t="shared" si="146"/>
        <v>2.2905914166666701</v>
      </c>
      <c r="N198" s="54">
        <f t="shared" si="139"/>
        <v>60</v>
      </c>
      <c r="O198" s="54">
        <f t="shared" si="147"/>
        <v>137.435485</v>
      </c>
      <c r="P198" s="55">
        <f t="shared" si="148"/>
        <v>351.8348416</v>
      </c>
      <c r="Q198" s="56"/>
      <c r="R198" s="44"/>
    </row>
    <row r="199" spans="1:18" s="3" customFormat="1">
      <c r="A199" s="45">
        <f>IF(I199&lt;&gt;"",1+MAX($A$9:A198),"")</f>
        <v>144</v>
      </c>
      <c r="B199" s="46"/>
      <c r="C199" s="46"/>
      <c r="D199" s="47"/>
      <c r="E199" s="59" t="s">
        <v>202</v>
      </c>
      <c r="F199" s="65">
        <v>48.38</v>
      </c>
      <c r="G199" s="50">
        <v>0.1</v>
      </c>
      <c r="H199" s="51">
        <f t="shared" si="162"/>
        <v>53.218000000000004</v>
      </c>
      <c r="I199" s="67" t="s">
        <v>45</v>
      </c>
      <c r="J199" s="53">
        <v>0.13200000000000001</v>
      </c>
      <c r="K199" s="53">
        <f t="shared" ref="K199" si="163">J199*H199</f>
        <v>7.0247760000000001</v>
      </c>
      <c r="L199" s="70">
        <v>1.3333333333333299E-2</v>
      </c>
      <c r="M199" s="68">
        <f t="shared" si="146"/>
        <v>0.70957333333333295</v>
      </c>
      <c r="N199" s="54">
        <f t="shared" si="139"/>
        <v>60</v>
      </c>
      <c r="O199" s="54">
        <f t="shared" si="147"/>
        <v>42.574399999999997</v>
      </c>
      <c r="P199" s="55">
        <f t="shared" si="148"/>
        <v>49.599176</v>
      </c>
      <c r="Q199" s="56"/>
      <c r="R199" s="44"/>
    </row>
    <row r="200" spans="1:18" s="3" customFormat="1">
      <c r="A200" s="45" t="str">
        <f>IF(I200&lt;&gt;"",1+MAX($A$9:A199),"")</f>
        <v/>
      </c>
      <c r="B200" s="46"/>
      <c r="C200" s="46"/>
      <c r="D200" s="47"/>
      <c r="E200" s="100" t="s">
        <v>209</v>
      </c>
      <c r="F200" s="65"/>
      <c r="G200" s="66"/>
      <c r="H200" s="66"/>
      <c r="I200" s="67"/>
      <c r="J200" s="53"/>
      <c r="K200" s="53"/>
      <c r="L200" s="70"/>
      <c r="M200" s="68"/>
      <c r="N200" s="54"/>
      <c r="O200" s="54"/>
      <c r="P200" s="55"/>
      <c r="Q200" s="56"/>
      <c r="R200" s="44"/>
    </row>
    <row r="201" spans="1:18" s="3" customFormat="1">
      <c r="A201" s="45">
        <f>IF(I201&lt;&gt;"",1+MAX($A$9:A200),"")</f>
        <v>145</v>
      </c>
      <c r="B201" s="46"/>
      <c r="C201" s="46"/>
      <c r="D201" s="47"/>
      <c r="E201" s="59" t="s">
        <v>204</v>
      </c>
      <c r="F201" s="65">
        <v>75.9924812030075</v>
      </c>
      <c r="G201" s="50">
        <v>0.1</v>
      </c>
      <c r="H201" s="51">
        <f t="shared" ref="H201:H203" si="164">(1+G201)*F201</f>
        <v>83.5917293233083</v>
      </c>
      <c r="I201" s="67" t="s">
        <v>92</v>
      </c>
      <c r="J201" s="53">
        <v>10.56</v>
      </c>
      <c r="K201" s="53">
        <f t="shared" ref="K201" si="165">J201*H201</f>
        <v>882.72866165413495</v>
      </c>
      <c r="L201" s="70">
        <v>0.3</v>
      </c>
      <c r="M201" s="68">
        <f t="shared" si="146"/>
        <v>25.0775187969925</v>
      </c>
      <c r="N201" s="54">
        <f t="shared" si="139"/>
        <v>60</v>
      </c>
      <c r="O201" s="54">
        <f t="shared" si="147"/>
        <v>1504.6511278195501</v>
      </c>
      <c r="P201" s="55">
        <f t="shared" si="148"/>
        <v>2387.3797894736799</v>
      </c>
      <c r="Q201" s="56"/>
      <c r="R201" s="44"/>
    </row>
    <row r="202" spans="1:18" s="3" customFormat="1">
      <c r="A202" s="45">
        <f>IF(I202&lt;&gt;"",1+MAX($A$9:A201),"")</f>
        <v>146</v>
      </c>
      <c r="B202" s="46"/>
      <c r="C202" s="46"/>
      <c r="D202" s="47"/>
      <c r="E202" s="59" t="s">
        <v>197</v>
      </c>
      <c r="F202" s="65">
        <v>6.2337499999999997</v>
      </c>
      <c r="G202" s="50">
        <v>0.1</v>
      </c>
      <c r="H202" s="51">
        <f t="shared" si="164"/>
        <v>6.8571249999999999</v>
      </c>
      <c r="I202" s="67" t="s">
        <v>92</v>
      </c>
      <c r="J202" s="53">
        <v>17.440000000000001</v>
      </c>
      <c r="K202" s="53">
        <f>1.09*R202</f>
        <v>0</v>
      </c>
      <c r="L202" s="70">
        <v>0.4</v>
      </c>
      <c r="M202" s="68">
        <f t="shared" si="146"/>
        <v>2.7428499999999998</v>
      </c>
      <c r="N202" s="54">
        <f t="shared" si="139"/>
        <v>60</v>
      </c>
      <c r="O202" s="54">
        <f t="shared" si="147"/>
        <v>164.571</v>
      </c>
      <c r="P202" s="55">
        <f t="shared" si="148"/>
        <v>164.571</v>
      </c>
      <c r="Q202" s="56"/>
      <c r="R202" s="44"/>
    </row>
    <row r="203" spans="1:18" s="3" customFormat="1">
      <c r="A203" s="45">
        <f>IF(I203&lt;&gt;"",1+MAX($A$9:A202),"")</f>
        <v>147</v>
      </c>
      <c r="B203" s="46"/>
      <c r="C203" s="46"/>
      <c r="D203" s="47"/>
      <c r="E203" s="59" t="s">
        <v>198</v>
      </c>
      <c r="F203" s="65">
        <v>12.467499999999999</v>
      </c>
      <c r="G203" s="50">
        <v>0.1</v>
      </c>
      <c r="H203" s="51">
        <f t="shared" si="164"/>
        <v>13.71425</v>
      </c>
      <c r="I203" s="67" t="s">
        <v>92</v>
      </c>
      <c r="J203" s="53">
        <v>14.08</v>
      </c>
      <c r="K203" s="53">
        <f t="shared" ref="K203:K205" si="166">J203*H203</f>
        <v>193.09664000000001</v>
      </c>
      <c r="L203" s="70">
        <v>0.4</v>
      </c>
      <c r="M203" s="68">
        <f t="shared" si="146"/>
        <v>5.4856999999999996</v>
      </c>
      <c r="N203" s="54">
        <f t="shared" si="139"/>
        <v>60</v>
      </c>
      <c r="O203" s="54">
        <f t="shared" si="147"/>
        <v>329.142</v>
      </c>
      <c r="P203" s="55">
        <f t="shared" si="148"/>
        <v>522.23864000000003</v>
      </c>
      <c r="Q203" s="56"/>
      <c r="R203" s="44"/>
    </row>
    <row r="204" spans="1:18" s="3" customFormat="1">
      <c r="A204" s="45">
        <f>IF(I204&lt;&gt;"",1+MAX($A$9:A203),"")</f>
        <v>148</v>
      </c>
      <c r="B204" s="46"/>
      <c r="C204" s="46"/>
      <c r="D204" s="47"/>
      <c r="E204" s="59" t="s">
        <v>199</v>
      </c>
      <c r="F204" s="65">
        <v>51.515709999999999</v>
      </c>
      <c r="G204" s="50">
        <v>0.1</v>
      </c>
      <c r="H204" s="51">
        <f t="shared" ref="H204:H205" si="167">(1+G204)*F204</f>
        <v>56.667281000000003</v>
      </c>
      <c r="I204" s="67" t="s">
        <v>121</v>
      </c>
      <c r="J204" s="53">
        <v>19.2</v>
      </c>
      <c r="K204" s="53">
        <f t="shared" si="166"/>
        <v>1088.0117952000001</v>
      </c>
      <c r="L204" s="70">
        <v>0.66666666666666696</v>
      </c>
      <c r="M204" s="68">
        <f t="shared" si="146"/>
        <v>37.7781873333333</v>
      </c>
      <c r="N204" s="54">
        <f t="shared" si="139"/>
        <v>60</v>
      </c>
      <c r="O204" s="54">
        <f t="shared" si="147"/>
        <v>2266.6912400000001</v>
      </c>
      <c r="P204" s="55">
        <f t="shared" si="148"/>
        <v>3354.7030352000002</v>
      </c>
      <c r="Q204" s="56"/>
      <c r="R204" s="44"/>
    </row>
    <row r="205" spans="1:18" s="3" customFormat="1">
      <c r="A205" s="45">
        <f>IF(I205&lt;&gt;"",1+MAX($A$9:A204),"")</f>
        <v>149</v>
      </c>
      <c r="B205" s="46"/>
      <c r="C205" s="46"/>
      <c r="D205" s="47"/>
      <c r="E205" s="59" t="s">
        <v>202</v>
      </c>
      <c r="F205" s="65">
        <v>398.96</v>
      </c>
      <c r="G205" s="50">
        <v>0.1</v>
      </c>
      <c r="H205" s="51">
        <f t="shared" si="167"/>
        <v>438.85599999999999</v>
      </c>
      <c r="I205" s="67" t="s">
        <v>45</v>
      </c>
      <c r="J205" s="53">
        <v>0.13200000000000001</v>
      </c>
      <c r="K205" s="53">
        <f t="shared" si="166"/>
        <v>57.928992000000001</v>
      </c>
      <c r="L205" s="70">
        <v>1.3333333333333299E-2</v>
      </c>
      <c r="M205" s="68">
        <f t="shared" si="146"/>
        <v>5.8514133333333298</v>
      </c>
      <c r="N205" s="54">
        <f t="shared" si="139"/>
        <v>60</v>
      </c>
      <c r="O205" s="54">
        <f t="shared" si="147"/>
        <v>351.08479999999997</v>
      </c>
      <c r="P205" s="55">
        <f t="shared" si="148"/>
        <v>409.01379200000002</v>
      </c>
      <c r="Q205" s="56"/>
      <c r="R205" s="44"/>
    </row>
    <row r="206" spans="1:18" s="3" customFormat="1">
      <c r="A206" s="45" t="str">
        <f>IF(I206&lt;&gt;"",1+MAX($A$9:A205),"")</f>
        <v/>
      </c>
      <c r="B206" s="46"/>
      <c r="C206" s="46"/>
      <c r="D206" s="47"/>
      <c r="E206" s="100" t="s">
        <v>210</v>
      </c>
      <c r="F206" s="65"/>
      <c r="G206" s="66"/>
      <c r="H206" s="66"/>
      <c r="I206" s="67"/>
      <c r="J206" s="53"/>
      <c r="K206" s="53"/>
      <c r="L206" s="70"/>
      <c r="M206" s="68"/>
      <c r="N206" s="54"/>
      <c r="O206" s="54"/>
      <c r="P206" s="55"/>
      <c r="Q206" s="56"/>
      <c r="R206" s="44"/>
    </row>
    <row r="207" spans="1:18" s="3" customFormat="1">
      <c r="A207" s="45">
        <f>IF(I207&lt;&gt;"",1+MAX($A$9:A206),"")</f>
        <v>150</v>
      </c>
      <c r="B207" s="46"/>
      <c r="C207" s="46"/>
      <c r="D207" s="47"/>
      <c r="E207" s="59" t="s">
        <v>204</v>
      </c>
      <c r="F207" s="65">
        <v>95.736842105263193</v>
      </c>
      <c r="G207" s="50">
        <v>0.1</v>
      </c>
      <c r="H207" s="51">
        <f t="shared" ref="H207:H209" si="168">(1+G207)*F207</f>
        <v>105.31052631578901</v>
      </c>
      <c r="I207" s="67" t="s">
        <v>92</v>
      </c>
      <c r="J207" s="53">
        <v>10.56</v>
      </c>
      <c r="K207" s="53">
        <f t="shared" ref="K207" si="169">J207*H207</f>
        <v>1112.0791578947401</v>
      </c>
      <c r="L207" s="70">
        <v>0.3</v>
      </c>
      <c r="M207" s="68">
        <f t="shared" si="146"/>
        <v>31.593157894736802</v>
      </c>
      <c r="N207" s="54">
        <f t="shared" si="139"/>
        <v>60</v>
      </c>
      <c r="O207" s="54">
        <f t="shared" si="147"/>
        <v>1895.5894736842099</v>
      </c>
      <c r="P207" s="55">
        <f t="shared" si="148"/>
        <v>3007.6686315789502</v>
      </c>
      <c r="Q207" s="56"/>
      <c r="R207" s="44"/>
    </row>
    <row r="208" spans="1:18" s="3" customFormat="1">
      <c r="A208" s="45">
        <f>IF(I208&lt;&gt;"",1+MAX($A$9:A207),"")</f>
        <v>151</v>
      </c>
      <c r="B208" s="46"/>
      <c r="C208" s="46"/>
      <c r="D208" s="47"/>
      <c r="E208" s="59" t="s">
        <v>197</v>
      </c>
      <c r="F208" s="65">
        <v>7.875</v>
      </c>
      <c r="G208" s="50">
        <v>0.1</v>
      </c>
      <c r="H208" s="51">
        <f t="shared" si="168"/>
        <v>8.6624999999999996</v>
      </c>
      <c r="I208" s="67" t="s">
        <v>92</v>
      </c>
      <c r="J208" s="53">
        <v>17.440000000000001</v>
      </c>
      <c r="K208" s="53">
        <f>1.09*R208</f>
        <v>0</v>
      </c>
      <c r="L208" s="70">
        <v>0.4</v>
      </c>
      <c r="M208" s="68">
        <f t="shared" si="146"/>
        <v>3.4649999999999999</v>
      </c>
      <c r="N208" s="54">
        <f t="shared" si="139"/>
        <v>60</v>
      </c>
      <c r="O208" s="54">
        <f t="shared" si="147"/>
        <v>207.9</v>
      </c>
      <c r="P208" s="55">
        <f t="shared" si="148"/>
        <v>207.9</v>
      </c>
      <c r="Q208" s="56"/>
      <c r="R208" s="44"/>
    </row>
    <row r="209" spans="1:18" s="3" customFormat="1">
      <c r="A209" s="45">
        <f>IF(I209&lt;&gt;"",1+MAX($A$9:A208),"")</f>
        <v>152</v>
      </c>
      <c r="B209" s="46"/>
      <c r="C209" s="46"/>
      <c r="D209" s="47"/>
      <c r="E209" s="59" t="s">
        <v>198</v>
      </c>
      <c r="F209" s="65">
        <v>15.75</v>
      </c>
      <c r="G209" s="50">
        <v>0.1</v>
      </c>
      <c r="H209" s="51">
        <f t="shared" si="168"/>
        <v>17.324999999999999</v>
      </c>
      <c r="I209" s="67" t="s">
        <v>92</v>
      </c>
      <c r="J209" s="53">
        <v>14.08</v>
      </c>
      <c r="K209" s="53">
        <f t="shared" ref="K209:K211" si="170">J209*H209</f>
        <v>243.93600000000001</v>
      </c>
      <c r="L209" s="70">
        <v>0.4</v>
      </c>
      <c r="M209" s="68">
        <f t="shared" si="146"/>
        <v>6.93</v>
      </c>
      <c r="N209" s="54">
        <f t="shared" si="139"/>
        <v>60</v>
      </c>
      <c r="O209" s="54">
        <f t="shared" si="147"/>
        <v>415.8</v>
      </c>
      <c r="P209" s="55">
        <f t="shared" si="148"/>
        <v>659.73599999999999</v>
      </c>
      <c r="Q209" s="56"/>
      <c r="R209" s="44"/>
    </row>
    <row r="210" spans="1:18" s="3" customFormat="1">
      <c r="A210" s="45">
        <f>IF(I210&lt;&gt;"",1+MAX($A$9:A209),"")</f>
        <v>153</v>
      </c>
      <c r="B210" s="46"/>
      <c r="C210" s="46"/>
      <c r="D210" s="47"/>
      <c r="E210" s="59" t="s">
        <v>199</v>
      </c>
      <c r="F210" s="65">
        <v>32.539499999999997</v>
      </c>
      <c r="G210" s="50">
        <v>0.1</v>
      </c>
      <c r="H210" s="51">
        <f t="shared" ref="H210:H211" si="171">(1+G210)*F210</f>
        <v>35.79345</v>
      </c>
      <c r="I210" s="67" t="s">
        <v>121</v>
      </c>
      <c r="J210" s="53">
        <v>19.2</v>
      </c>
      <c r="K210" s="53">
        <f t="shared" si="170"/>
        <v>687.23424</v>
      </c>
      <c r="L210" s="70">
        <v>0.66666666666666696</v>
      </c>
      <c r="M210" s="68">
        <f t="shared" si="146"/>
        <v>23.862300000000001</v>
      </c>
      <c r="N210" s="54">
        <f t="shared" si="139"/>
        <v>60</v>
      </c>
      <c r="O210" s="54">
        <f t="shared" si="147"/>
        <v>1431.7380000000001</v>
      </c>
      <c r="P210" s="55">
        <f t="shared" si="148"/>
        <v>2118.9722400000001</v>
      </c>
      <c r="Q210" s="56"/>
      <c r="R210" s="44"/>
    </row>
    <row r="211" spans="1:18" s="3" customFormat="1">
      <c r="A211" s="45">
        <f>IF(I211&lt;&gt;"",1+MAX($A$9:A210),"")</f>
        <v>154</v>
      </c>
      <c r="B211" s="46"/>
      <c r="C211" s="46"/>
      <c r="D211" s="47"/>
      <c r="E211" s="59" t="s">
        <v>202</v>
      </c>
      <c r="F211" s="65">
        <v>252</v>
      </c>
      <c r="G211" s="50">
        <v>0.1</v>
      </c>
      <c r="H211" s="51">
        <f t="shared" si="171"/>
        <v>277.2</v>
      </c>
      <c r="I211" s="67" t="s">
        <v>45</v>
      </c>
      <c r="J211" s="53">
        <v>0.13200000000000001</v>
      </c>
      <c r="K211" s="53">
        <f t="shared" si="170"/>
        <v>36.590400000000002</v>
      </c>
      <c r="L211" s="70">
        <v>1.3333333333333299E-2</v>
      </c>
      <c r="M211" s="68">
        <f t="shared" si="146"/>
        <v>3.6960000000000002</v>
      </c>
      <c r="N211" s="54">
        <f t="shared" si="139"/>
        <v>60</v>
      </c>
      <c r="O211" s="54">
        <f t="shared" si="147"/>
        <v>221.76</v>
      </c>
      <c r="P211" s="55">
        <f t="shared" si="148"/>
        <v>258.35039999999998</v>
      </c>
      <c r="Q211" s="56"/>
      <c r="R211" s="44"/>
    </row>
    <row r="212" spans="1:18" s="3" customFormat="1">
      <c r="A212" s="45" t="str">
        <f>IF(I212&lt;&gt;"",1+MAX($A$9:A211),"")</f>
        <v/>
      </c>
      <c r="B212" s="46"/>
      <c r="C212" s="46"/>
      <c r="D212" s="47"/>
      <c r="E212" s="100" t="s">
        <v>211</v>
      </c>
      <c r="F212" s="65"/>
      <c r="G212" s="66"/>
      <c r="H212" s="66"/>
      <c r="I212" s="67"/>
      <c r="J212" s="53"/>
      <c r="K212" s="53"/>
      <c r="L212" s="70"/>
      <c r="M212" s="68"/>
      <c r="N212" s="54"/>
      <c r="O212" s="54"/>
      <c r="P212" s="55"/>
      <c r="Q212" s="56"/>
      <c r="R212" s="44"/>
    </row>
    <row r="213" spans="1:18" s="3" customFormat="1">
      <c r="A213" s="45">
        <f>IF(I213&lt;&gt;"",1+MAX($A$9:A212),"")</f>
        <v>155</v>
      </c>
      <c r="B213" s="46"/>
      <c r="C213" s="46"/>
      <c r="D213" s="47"/>
      <c r="E213" s="59" t="s">
        <v>204</v>
      </c>
      <c r="F213" s="65">
        <v>29.458646616541401</v>
      </c>
      <c r="G213" s="50">
        <v>0.1</v>
      </c>
      <c r="H213" s="51">
        <f t="shared" ref="H213:H215" si="172">(1+G213)*F213</f>
        <v>32.4045112781955</v>
      </c>
      <c r="I213" s="67" t="s">
        <v>92</v>
      </c>
      <c r="J213" s="53">
        <v>10.56</v>
      </c>
      <c r="K213" s="53">
        <f t="shared" ref="K213" si="173">J213*H213</f>
        <v>342.19163909774397</v>
      </c>
      <c r="L213" s="70">
        <v>0.3</v>
      </c>
      <c r="M213" s="68">
        <f t="shared" si="146"/>
        <v>9.7213533834586396</v>
      </c>
      <c r="N213" s="54">
        <f t="shared" si="139"/>
        <v>60</v>
      </c>
      <c r="O213" s="54">
        <f t="shared" si="147"/>
        <v>583.28120300751903</v>
      </c>
      <c r="P213" s="55">
        <f t="shared" si="148"/>
        <v>925.472842105263</v>
      </c>
      <c r="Q213" s="56"/>
      <c r="R213" s="44"/>
    </row>
    <row r="214" spans="1:18" s="3" customFormat="1">
      <c r="A214" s="45">
        <f>IF(I214&lt;&gt;"",1+MAX($A$9:A213),"")</f>
        <v>156</v>
      </c>
      <c r="B214" s="46"/>
      <c r="C214" s="46"/>
      <c r="D214" s="47"/>
      <c r="E214" s="59" t="s">
        <v>197</v>
      </c>
      <c r="F214" s="65">
        <v>2.3656250000000001</v>
      </c>
      <c r="G214" s="50">
        <v>0.1</v>
      </c>
      <c r="H214" s="51">
        <f t="shared" si="172"/>
        <v>2.6021874999999999</v>
      </c>
      <c r="I214" s="67" t="s">
        <v>92</v>
      </c>
      <c r="J214" s="53">
        <v>17.440000000000001</v>
      </c>
      <c r="K214" s="53">
        <f>1.09*R214</f>
        <v>0</v>
      </c>
      <c r="L214" s="70">
        <v>0.4</v>
      </c>
      <c r="M214" s="68">
        <f t="shared" si="146"/>
        <v>1.040875</v>
      </c>
      <c r="N214" s="54">
        <f t="shared" si="139"/>
        <v>60</v>
      </c>
      <c r="O214" s="54">
        <f t="shared" si="147"/>
        <v>62.452500000000001</v>
      </c>
      <c r="P214" s="55">
        <f t="shared" si="148"/>
        <v>62.452500000000001</v>
      </c>
      <c r="Q214" s="56"/>
      <c r="R214" s="44"/>
    </row>
    <row r="215" spans="1:18" s="3" customFormat="1">
      <c r="A215" s="45">
        <f>IF(I215&lt;&gt;"",1+MAX($A$9:A214),"")</f>
        <v>157</v>
      </c>
      <c r="B215" s="46"/>
      <c r="C215" s="46"/>
      <c r="D215" s="47"/>
      <c r="E215" s="59" t="s">
        <v>198</v>
      </c>
      <c r="F215" s="65">
        <v>4.7312500000000002</v>
      </c>
      <c r="G215" s="50">
        <v>0.1</v>
      </c>
      <c r="H215" s="51">
        <f t="shared" si="172"/>
        <v>5.2043749999999998</v>
      </c>
      <c r="I215" s="67" t="s">
        <v>92</v>
      </c>
      <c r="J215" s="53">
        <v>14.08</v>
      </c>
      <c r="K215" s="53">
        <f t="shared" ref="K215:K216" si="174">J215*H215</f>
        <v>73.277600000000007</v>
      </c>
      <c r="L215" s="70">
        <v>0.4</v>
      </c>
      <c r="M215" s="68">
        <f t="shared" si="146"/>
        <v>2.08175</v>
      </c>
      <c r="N215" s="54">
        <f t="shared" si="139"/>
        <v>60</v>
      </c>
      <c r="O215" s="54">
        <f t="shared" si="147"/>
        <v>124.905</v>
      </c>
      <c r="P215" s="55">
        <f t="shared" si="148"/>
        <v>198.18260000000001</v>
      </c>
      <c r="Q215" s="56"/>
      <c r="R215" s="44"/>
    </row>
    <row r="216" spans="1:18" s="3" customFormat="1">
      <c r="A216" s="45">
        <f>IF(I216&lt;&gt;"",1+MAX($A$9:A215),"")</f>
        <v>158</v>
      </c>
      <c r="B216" s="46"/>
      <c r="C216" s="46"/>
      <c r="D216" s="47"/>
      <c r="E216" s="59" t="s">
        <v>199</v>
      </c>
      <c r="F216" s="65">
        <v>19.549524999999999</v>
      </c>
      <c r="G216" s="50">
        <v>0.1</v>
      </c>
      <c r="H216" s="51">
        <f t="shared" ref="H216:H218" si="175">(1+G216)*F216</f>
        <v>21.5044775</v>
      </c>
      <c r="I216" s="67" t="s">
        <v>121</v>
      </c>
      <c r="J216" s="53">
        <v>19.2</v>
      </c>
      <c r="K216" s="53">
        <f t="shared" si="174"/>
        <v>412.88596799999999</v>
      </c>
      <c r="L216" s="70">
        <v>0.66666666666666696</v>
      </c>
      <c r="M216" s="68">
        <f t="shared" si="146"/>
        <v>14.336318333333301</v>
      </c>
      <c r="N216" s="54">
        <f t="shared" si="139"/>
        <v>60</v>
      </c>
      <c r="O216" s="54">
        <f t="shared" si="147"/>
        <v>860.17909999999995</v>
      </c>
      <c r="P216" s="55">
        <f t="shared" si="148"/>
        <v>1273.0650680000001</v>
      </c>
      <c r="Q216" s="56"/>
      <c r="R216" s="44"/>
    </row>
    <row r="217" spans="1:18" s="3" customFormat="1">
      <c r="A217" s="45">
        <f>IF(I217&lt;&gt;"",1+MAX($A$9:A216),"")</f>
        <v>159</v>
      </c>
      <c r="B217" s="46"/>
      <c r="C217" s="46"/>
      <c r="D217" s="47"/>
      <c r="E217" s="59" t="s">
        <v>212</v>
      </c>
      <c r="F217" s="65">
        <v>390.9905</v>
      </c>
      <c r="G217" s="50">
        <v>0.1</v>
      </c>
      <c r="H217" s="51">
        <f t="shared" si="175"/>
        <v>430.08954999999997</v>
      </c>
      <c r="I217" s="67" t="s">
        <v>49</v>
      </c>
      <c r="J217" s="53">
        <v>1.04513191375385</v>
      </c>
      <c r="K217" s="53">
        <f t="shared" si="145"/>
        <v>449.50031447703202</v>
      </c>
      <c r="L217" s="70">
        <v>1.3333333333333299E-2</v>
      </c>
      <c r="M217" s="68">
        <f t="shared" si="146"/>
        <v>5.7345273333333298</v>
      </c>
      <c r="N217" s="54">
        <f t="shared" si="139"/>
        <v>60</v>
      </c>
      <c r="O217" s="54">
        <f t="shared" si="147"/>
        <v>344.07164</v>
      </c>
      <c r="P217" s="55">
        <f t="shared" si="148"/>
        <v>793.57195447703202</v>
      </c>
      <c r="Q217" s="56"/>
      <c r="R217" s="44"/>
    </row>
    <row r="218" spans="1:18" s="3" customFormat="1">
      <c r="A218" s="45">
        <f>IF(I218&lt;&gt;"",1+MAX($A$9:A217),"")</f>
        <v>160</v>
      </c>
      <c r="B218" s="46"/>
      <c r="C218" s="46"/>
      <c r="D218" s="47"/>
      <c r="E218" s="59" t="s">
        <v>202</v>
      </c>
      <c r="F218" s="65">
        <v>151.4</v>
      </c>
      <c r="G218" s="50">
        <v>0.1</v>
      </c>
      <c r="H218" s="51">
        <f t="shared" si="175"/>
        <v>166.54</v>
      </c>
      <c r="I218" s="67" t="s">
        <v>45</v>
      </c>
      <c r="J218" s="53">
        <v>0.13200000000000001</v>
      </c>
      <c r="K218" s="53">
        <f t="shared" ref="K218" si="176">J218*H218</f>
        <v>21.983280000000001</v>
      </c>
      <c r="L218" s="70">
        <v>1.3333333333333299E-2</v>
      </c>
      <c r="M218" s="68">
        <f t="shared" si="146"/>
        <v>2.2205333333333299</v>
      </c>
      <c r="N218" s="54">
        <f t="shared" si="139"/>
        <v>60</v>
      </c>
      <c r="O218" s="54">
        <f t="shared" si="147"/>
        <v>133.232</v>
      </c>
      <c r="P218" s="55">
        <f t="shared" si="148"/>
        <v>155.21528000000001</v>
      </c>
      <c r="Q218" s="56"/>
      <c r="R218" s="44"/>
    </row>
    <row r="219" spans="1:18" s="3" customFormat="1">
      <c r="A219" s="45" t="str">
        <f>IF(I219&lt;&gt;"",1+MAX($A$9:A218),"")</f>
        <v/>
      </c>
      <c r="B219" s="46"/>
      <c r="C219" s="46"/>
      <c r="D219" s="47"/>
      <c r="E219" s="100" t="s">
        <v>213</v>
      </c>
      <c r="F219" s="65"/>
      <c r="G219" s="66"/>
      <c r="H219" s="66"/>
      <c r="I219" s="67"/>
      <c r="J219" s="53"/>
      <c r="K219" s="53"/>
      <c r="L219" s="70"/>
      <c r="M219" s="68"/>
      <c r="N219" s="54"/>
      <c r="O219" s="54"/>
      <c r="P219" s="55"/>
      <c r="Q219" s="56"/>
      <c r="R219" s="44"/>
    </row>
    <row r="220" spans="1:18" s="3" customFormat="1">
      <c r="A220" s="45">
        <f>IF(I220&lt;&gt;"",1+MAX($A$9:A219),"")</f>
        <v>161</v>
      </c>
      <c r="B220" s="46"/>
      <c r="C220" s="46"/>
      <c r="D220" s="47"/>
      <c r="E220" s="59" t="s">
        <v>204</v>
      </c>
      <c r="F220" s="65">
        <v>11.2932330827068</v>
      </c>
      <c r="G220" s="50">
        <v>0.1</v>
      </c>
      <c r="H220" s="51">
        <f t="shared" ref="H220:H222" si="177">(1+G220)*F220</f>
        <v>12.4225563909774</v>
      </c>
      <c r="I220" s="67" t="s">
        <v>92</v>
      </c>
      <c r="J220" s="53">
        <v>10.56</v>
      </c>
      <c r="K220" s="53">
        <f t="shared" ref="K220" si="178">J220*H220</f>
        <v>131.18219548872199</v>
      </c>
      <c r="L220" s="70">
        <v>0.3</v>
      </c>
      <c r="M220" s="68">
        <f t="shared" si="146"/>
        <v>3.7267669172932298</v>
      </c>
      <c r="N220" s="54">
        <f t="shared" si="139"/>
        <v>60</v>
      </c>
      <c r="O220" s="54">
        <f t="shared" si="147"/>
        <v>223.60601503759401</v>
      </c>
      <c r="P220" s="55">
        <f t="shared" si="148"/>
        <v>354.78821052631599</v>
      </c>
      <c r="Q220" s="56"/>
      <c r="R220" s="44"/>
    </row>
    <row r="221" spans="1:18" s="3" customFormat="1">
      <c r="A221" s="45">
        <f>IF(I221&lt;&gt;"",1+MAX($A$9:A220),"")</f>
        <v>162</v>
      </c>
      <c r="B221" s="46"/>
      <c r="C221" s="46"/>
      <c r="D221" s="47"/>
      <c r="E221" s="59" t="s">
        <v>197</v>
      </c>
      <c r="F221" s="65">
        <v>0.85562499999999997</v>
      </c>
      <c r="G221" s="50">
        <v>0.1</v>
      </c>
      <c r="H221" s="51">
        <f t="shared" si="177"/>
        <v>0.94118749999999995</v>
      </c>
      <c r="I221" s="67" t="s">
        <v>92</v>
      </c>
      <c r="J221" s="53">
        <v>17.440000000000001</v>
      </c>
      <c r="K221" s="53">
        <f>1.09*R221</f>
        <v>0</v>
      </c>
      <c r="L221" s="70">
        <v>0.4</v>
      </c>
      <c r="M221" s="68">
        <f t="shared" si="146"/>
        <v>0.376475</v>
      </c>
      <c r="N221" s="54">
        <f t="shared" si="139"/>
        <v>60</v>
      </c>
      <c r="O221" s="54">
        <f t="shared" si="147"/>
        <v>22.5885</v>
      </c>
      <c r="P221" s="55">
        <f t="shared" si="148"/>
        <v>22.5885</v>
      </c>
      <c r="Q221" s="56"/>
      <c r="R221" s="44"/>
    </row>
    <row r="222" spans="1:18" s="3" customFormat="1">
      <c r="A222" s="45">
        <f>IF(I222&lt;&gt;"",1+MAX($A$9:A221),"")</f>
        <v>163</v>
      </c>
      <c r="B222" s="46"/>
      <c r="C222" s="46"/>
      <c r="D222" s="47"/>
      <c r="E222" s="59" t="s">
        <v>198</v>
      </c>
      <c r="F222" s="65">
        <v>1.7112499999999999</v>
      </c>
      <c r="G222" s="50">
        <v>0.1</v>
      </c>
      <c r="H222" s="51">
        <f t="shared" si="177"/>
        <v>1.8823749999999999</v>
      </c>
      <c r="I222" s="67" t="s">
        <v>92</v>
      </c>
      <c r="J222" s="53">
        <v>14.08</v>
      </c>
      <c r="K222" s="53">
        <f t="shared" ref="K222:K223" si="179">J222*H222</f>
        <v>26.50384</v>
      </c>
      <c r="L222" s="70">
        <v>0.4</v>
      </c>
      <c r="M222" s="68">
        <f t="shared" si="146"/>
        <v>0.75295000000000001</v>
      </c>
      <c r="N222" s="54">
        <f t="shared" si="139"/>
        <v>60</v>
      </c>
      <c r="O222" s="54">
        <f t="shared" si="147"/>
        <v>45.177</v>
      </c>
      <c r="P222" s="55">
        <f t="shared" si="148"/>
        <v>71.680840000000003</v>
      </c>
      <c r="Q222" s="56"/>
      <c r="R222" s="44"/>
    </row>
    <row r="223" spans="1:18" s="3" customFormat="1">
      <c r="A223" s="45">
        <f>IF(I223&lt;&gt;"",1+MAX($A$9:A222),"")</f>
        <v>164</v>
      </c>
      <c r="B223" s="46"/>
      <c r="C223" s="46"/>
      <c r="D223" s="47"/>
      <c r="E223" s="59" t="s">
        <v>199</v>
      </c>
      <c r="F223" s="65">
        <v>3.5354424999999998</v>
      </c>
      <c r="G223" s="50">
        <v>0.1</v>
      </c>
      <c r="H223" s="51">
        <f t="shared" ref="H223:H226" si="180">(1+G223)*F223</f>
        <v>3.8889867499999999</v>
      </c>
      <c r="I223" s="67" t="s">
        <v>121</v>
      </c>
      <c r="J223" s="53">
        <v>19.2</v>
      </c>
      <c r="K223" s="53">
        <f t="shared" si="179"/>
        <v>74.668545600000002</v>
      </c>
      <c r="L223" s="70">
        <v>0.66666666666666696</v>
      </c>
      <c r="M223" s="68">
        <f t="shared" si="146"/>
        <v>2.5926578333333299</v>
      </c>
      <c r="N223" s="54">
        <f t="shared" si="139"/>
        <v>60</v>
      </c>
      <c r="O223" s="54">
        <f t="shared" si="147"/>
        <v>155.55947</v>
      </c>
      <c r="P223" s="55">
        <f t="shared" si="148"/>
        <v>230.22801559999999</v>
      </c>
      <c r="Q223" s="56"/>
      <c r="R223" s="44"/>
    </row>
    <row r="224" spans="1:18" s="3" customFormat="1">
      <c r="A224" s="45">
        <f>IF(I224&lt;&gt;"",1+MAX($A$9:A223),"")</f>
        <v>165</v>
      </c>
      <c r="B224" s="46"/>
      <c r="C224" s="46"/>
      <c r="D224" s="47"/>
      <c r="E224" s="59" t="s">
        <v>214</v>
      </c>
      <c r="F224" s="65">
        <v>3.5354424999999998</v>
      </c>
      <c r="G224" s="50">
        <v>0.1</v>
      </c>
      <c r="H224" s="51">
        <f t="shared" si="180"/>
        <v>3.8889867499999999</v>
      </c>
      <c r="I224" s="67" t="s">
        <v>121</v>
      </c>
      <c r="J224" s="53">
        <v>53.96</v>
      </c>
      <c r="K224" s="53">
        <f t="shared" si="145"/>
        <v>209.84972503</v>
      </c>
      <c r="L224" s="70">
        <v>0.66666666666666696</v>
      </c>
      <c r="M224" s="68">
        <f t="shared" si="146"/>
        <v>2.5926578333333299</v>
      </c>
      <c r="N224" s="54">
        <f t="shared" si="139"/>
        <v>60</v>
      </c>
      <c r="O224" s="54">
        <f t="shared" si="147"/>
        <v>155.55947</v>
      </c>
      <c r="P224" s="55">
        <f t="shared" si="148"/>
        <v>365.40919502999998</v>
      </c>
      <c r="Q224" s="56"/>
      <c r="R224" s="44"/>
    </row>
    <row r="225" spans="1:18" s="3" customFormat="1">
      <c r="A225" s="45">
        <f>IF(I225&lt;&gt;"",1+MAX($A$9:A224),"")</f>
        <v>166</v>
      </c>
      <c r="B225" s="46"/>
      <c r="C225" s="46"/>
      <c r="D225" s="47"/>
      <c r="E225" s="59" t="s">
        <v>212</v>
      </c>
      <c r="F225" s="65">
        <v>141.4177</v>
      </c>
      <c r="G225" s="50">
        <v>0.1</v>
      </c>
      <c r="H225" s="51">
        <f t="shared" si="180"/>
        <v>155.55947</v>
      </c>
      <c r="I225" s="67" t="s">
        <v>49</v>
      </c>
      <c r="J225" s="53">
        <v>1.04513191375385</v>
      </c>
      <c r="K225" s="53">
        <f t="shared" ref="K225" si="181">J225*H225</f>
        <v>162.58016658363499</v>
      </c>
      <c r="L225" s="70">
        <v>1.3333333333333299E-2</v>
      </c>
      <c r="M225" s="68">
        <f t="shared" si="146"/>
        <v>2.0741262666666702</v>
      </c>
      <c r="N225" s="54">
        <f t="shared" si="139"/>
        <v>60</v>
      </c>
      <c r="O225" s="54">
        <f t="shared" si="147"/>
        <v>124.447576</v>
      </c>
      <c r="P225" s="55">
        <f t="shared" si="148"/>
        <v>287.02774258363502</v>
      </c>
      <c r="Q225" s="56"/>
      <c r="R225" s="44"/>
    </row>
    <row r="226" spans="1:18" s="3" customFormat="1">
      <c r="A226" s="45">
        <f>IF(I226&lt;&gt;"",1+MAX($A$9:A225),"")</f>
        <v>167</v>
      </c>
      <c r="B226" s="46"/>
      <c r="C226" s="46"/>
      <c r="D226" s="47"/>
      <c r="E226" s="59" t="s">
        <v>202</v>
      </c>
      <c r="F226" s="65">
        <v>27.38</v>
      </c>
      <c r="G226" s="50">
        <v>0.1</v>
      </c>
      <c r="H226" s="51">
        <f t="shared" si="180"/>
        <v>30.117999999999999</v>
      </c>
      <c r="I226" s="67" t="s">
        <v>45</v>
      </c>
      <c r="J226" s="53">
        <v>0.13200000000000001</v>
      </c>
      <c r="K226" s="53">
        <f t="shared" ref="K226" si="182">J226*H226</f>
        <v>3.9755760000000002</v>
      </c>
      <c r="L226" s="70">
        <v>1.3333333333333299E-2</v>
      </c>
      <c r="M226" s="68">
        <f t="shared" si="146"/>
        <v>0.401573333333333</v>
      </c>
      <c r="N226" s="54">
        <f t="shared" si="139"/>
        <v>60</v>
      </c>
      <c r="O226" s="54">
        <f t="shared" si="147"/>
        <v>24.0944</v>
      </c>
      <c r="P226" s="55">
        <f t="shared" si="148"/>
        <v>28.069976</v>
      </c>
      <c r="Q226" s="56"/>
      <c r="R226" s="44"/>
    </row>
    <row r="227" spans="1:18" s="3" customFormat="1">
      <c r="A227" s="45" t="str">
        <f>IF(I227&lt;&gt;"",1+MAX($A$9:A226),"")</f>
        <v/>
      </c>
      <c r="B227" s="46"/>
      <c r="C227" s="46"/>
      <c r="D227" s="47"/>
      <c r="E227" s="100" t="s">
        <v>215</v>
      </c>
      <c r="F227" s="65"/>
      <c r="G227" s="66"/>
      <c r="H227" s="66"/>
      <c r="I227" s="67"/>
      <c r="J227" s="53"/>
      <c r="K227" s="53"/>
      <c r="L227" s="70"/>
      <c r="M227" s="68"/>
      <c r="N227" s="54"/>
      <c r="O227" s="54"/>
      <c r="P227" s="55"/>
      <c r="Q227" s="56"/>
      <c r="R227" s="44"/>
    </row>
    <row r="228" spans="1:18" s="3" customFormat="1">
      <c r="A228" s="45">
        <f>IF(I228&lt;&gt;"",1+MAX($A$9:A227),"")</f>
        <v>168</v>
      </c>
      <c r="B228" s="46"/>
      <c r="C228" s="46"/>
      <c r="D228" s="47"/>
      <c r="E228" s="59" t="s">
        <v>204</v>
      </c>
      <c r="F228" s="65">
        <v>31.203007518797001</v>
      </c>
      <c r="G228" s="50">
        <v>0.1</v>
      </c>
      <c r="H228" s="51">
        <f t="shared" ref="H228:H230" si="183">(1+G228)*F228</f>
        <v>34.323308270676698</v>
      </c>
      <c r="I228" s="67" t="s">
        <v>92</v>
      </c>
      <c r="J228" s="53">
        <v>10.56</v>
      </c>
      <c r="K228" s="53">
        <f t="shared" ref="K228" si="184">J228*H228</f>
        <v>362.45413533834602</v>
      </c>
      <c r="L228" s="70">
        <v>0.3</v>
      </c>
      <c r="M228" s="68">
        <f t="shared" si="146"/>
        <v>10.296992481203</v>
      </c>
      <c r="N228" s="54">
        <f t="shared" si="139"/>
        <v>60</v>
      </c>
      <c r="O228" s="54">
        <f t="shared" si="147"/>
        <v>617.81954887218001</v>
      </c>
      <c r="P228" s="55">
        <f t="shared" si="148"/>
        <v>980.27368421052597</v>
      </c>
      <c r="Q228" s="56"/>
      <c r="R228" s="44"/>
    </row>
    <row r="229" spans="1:18" s="3" customFormat="1">
      <c r="A229" s="45">
        <f>IF(I229&lt;&gt;"",1+MAX($A$9:A228),"")</f>
        <v>169</v>
      </c>
      <c r="B229" s="46"/>
      <c r="C229" s="46"/>
      <c r="D229" s="47"/>
      <c r="E229" s="59" t="s">
        <v>197</v>
      </c>
      <c r="F229" s="65">
        <v>2.5106250000000001</v>
      </c>
      <c r="G229" s="50">
        <v>0.1</v>
      </c>
      <c r="H229" s="51">
        <f t="shared" si="183"/>
        <v>2.7616874999999999</v>
      </c>
      <c r="I229" s="67" t="s">
        <v>92</v>
      </c>
      <c r="J229" s="53">
        <v>17.440000000000001</v>
      </c>
      <c r="K229" s="53">
        <f>1.09*R229</f>
        <v>0</v>
      </c>
      <c r="L229" s="70">
        <v>0.4</v>
      </c>
      <c r="M229" s="68">
        <f t="shared" si="146"/>
        <v>1.1046750000000001</v>
      </c>
      <c r="N229" s="54">
        <f t="shared" si="139"/>
        <v>60</v>
      </c>
      <c r="O229" s="54">
        <f t="shared" si="147"/>
        <v>66.280500000000004</v>
      </c>
      <c r="P229" s="55">
        <f t="shared" si="148"/>
        <v>66.280500000000004</v>
      </c>
      <c r="Q229" s="56"/>
      <c r="R229" s="44"/>
    </row>
    <row r="230" spans="1:18" s="3" customFormat="1">
      <c r="A230" s="45">
        <f>IF(I230&lt;&gt;"",1+MAX($A$9:A229),"")</f>
        <v>170</v>
      </c>
      <c r="B230" s="46"/>
      <c r="C230" s="46"/>
      <c r="D230" s="47"/>
      <c r="E230" s="59" t="s">
        <v>198</v>
      </c>
      <c r="F230" s="65">
        <v>5.0212500000000002</v>
      </c>
      <c r="G230" s="50">
        <v>0.1</v>
      </c>
      <c r="H230" s="51">
        <f t="shared" si="183"/>
        <v>5.5233749999999997</v>
      </c>
      <c r="I230" s="67" t="s">
        <v>92</v>
      </c>
      <c r="J230" s="53">
        <v>14.08</v>
      </c>
      <c r="K230" s="53">
        <f t="shared" ref="K230:K232" si="185">J230*H230</f>
        <v>77.769120000000001</v>
      </c>
      <c r="L230" s="70">
        <v>0.4</v>
      </c>
      <c r="M230" s="68">
        <f t="shared" si="146"/>
        <v>2.2093500000000001</v>
      </c>
      <c r="N230" s="54">
        <f t="shared" si="139"/>
        <v>60</v>
      </c>
      <c r="O230" s="54">
        <f t="shared" si="147"/>
        <v>132.56100000000001</v>
      </c>
      <c r="P230" s="55">
        <f t="shared" si="148"/>
        <v>210.33011999999999</v>
      </c>
      <c r="Q230" s="56"/>
      <c r="R230" s="44"/>
    </row>
    <row r="231" spans="1:18" s="3" customFormat="1">
      <c r="A231" s="45">
        <f>IF(I231&lt;&gt;"",1+MAX($A$9:A230),"")</f>
        <v>171</v>
      </c>
      <c r="B231" s="46"/>
      <c r="C231" s="46"/>
      <c r="D231" s="47"/>
      <c r="E231" s="59" t="s">
        <v>199</v>
      </c>
      <c r="F231" s="65">
        <v>20.747805</v>
      </c>
      <c r="G231" s="50">
        <v>0.1</v>
      </c>
      <c r="H231" s="51">
        <f t="shared" ref="H231:H233" si="186">(1+G231)*F231</f>
        <v>22.822585499999999</v>
      </c>
      <c r="I231" s="67" t="s">
        <v>121</v>
      </c>
      <c r="J231" s="53">
        <v>19.2</v>
      </c>
      <c r="K231" s="53">
        <f t="shared" si="185"/>
        <v>438.19364159999998</v>
      </c>
      <c r="L231" s="70">
        <v>0.66666666666666696</v>
      </c>
      <c r="M231" s="68">
        <f t="shared" si="146"/>
        <v>15.215057</v>
      </c>
      <c r="N231" s="54">
        <f t="shared" si="139"/>
        <v>60</v>
      </c>
      <c r="O231" s="54">
        <f t="shared" si="147"/>
        <v>912.90341999999998</v>
      </c>
      <c r="P231" s="55">
        <f t="shared" si="148"/>
        <v>1351.0970616</v>
      </c>
      <c r="Q231" s="56"/>
      <c r="R231" s="44"/>
    </row>
    <row r="232" spans="1:18" s="3" customFormat="1">
      <c r="A232" s="45">
        <f>IF(I232&lt;&gt;"",1+MAX($A$9:A231),"")</f>
        <v>172</v>
      </c>
      <c r="B232" s="46"/>
      <c r="C232" s="46"/>
      <c r="D232" s="47"/>
      <c r="E232" s="59" t="s">
        <v>212</v>
      </c>
      <c r="F232" s="65">
        <v>414.95609999999999</v>
      </c>
      <c r="G232" s="50">
        <v>0.1</v>
      </c>
      <c r="H232" s="51">
        <f t="shared" si="186"/>
        <v>456.45170999999999</v>
      </c>
      <c r="I232" s="67" t="s">
        <v>49</v>
      </c>
      <c r="J232" s="53">
        <v>1.04513191375385</v>
      </c>
      <c r="K232" s="53">
        <f t="shared" si="185"/>
        <v>477.05224920851799</v>
      </c>
      <c r="L232" s="70">
        <v>1.3333333333333299E-2</v>
      </c>
      <c r="M232" s="68">
        <f t="shared" si="146"/>
        <v>6.0860228000000003</v>
      </c>
      <c r="N232" s="54">
        <f t="shared" si="139"/>
        <v>60</v>
      </c>
      <c r="O232" s="54">
        <f t="shared" si="147"/>
        <v>365.16136799999998</v>
      </c>
      <c r="P232" s="55">
        <f t="shared" si="148"/>
        <v>842.21361720851803</v>
      </c>
      <c r="Q232" s="56"/>
      <c r="R232" s="44"/>
    </row>
    <row r="233" spans="1:18" s="3" customFormat="1">
      <c r="A233" s="45">
        <f>IF(I233&lt;&gt;"",1+MAX($A$9:A232),"")</f>
        <v>173</v>
      </c>
      <c r="B233" s="46"/>
      <c r="C233" s="46"/>
      <c r="D233" s="47"/>
      <c r="E233" s="59" t="s">
        <v>202</v>
      </c>
      <c r="F233" s="65">
        <v>160.68</v>
      </c>
      <c r="G233" s="50">
        <v>0.1</v>
      </c>
      <c r="H233" s="51">
        <f t="shared" si="186"/>
        <v>176.74799999999999</v>
      </c>
      <c r="I233" s="67" t="s">
        <v>45</v>
      </c>
      <c r="J233" s="53">
        <v>0.13200000000000001</v>
      </c>
      <c r="K233" s="53">
        <f t="shared" ref="K233" si="187">J233*H233</f>
        <v>23.330736000000002</v>
      </c>
      <c r="L233" s="70">
        <v>1.3333333333333299E-2</v>
      </c>
      <c r="M233" s="68">
        <f t="shared" si="146"/>
        <v>2.3566400000000001</v>
      </c>
      <c r="N233" s="54">
        <f t="shared" si="139"/>
        <v>60</v>
      </c>
      <c r="O233" s="54">
        <f t="shared" si="147"/>
        <v>141.39840000000001</v>
      </c>
      <c r="P233" s="55">
        <f t="shared" si="148"/>
        <v>164.72913600000001</v>
      </c>
      <c r="Q233" s="56"/>
      <c r="R233" s="44"/>
    </row>
    <row r="234" spans="1:18" s="3" customFormat="1">
      <c r="A234" s="45" t="str">
        <f>IF(I234&lt;&gt;"",1+MAX($A$9:A233),"")</f>
        <v/>
      </c>
      <c r="B234" s="46"/>
      <c r="C234" s="46"/>
      <c r="D234" s="47"/>
      <c r="E234" s="100" t="s">
        <v>216</v>
      </c>
      <c r="F234" s="65"/>
      <c r="G234" s="66"/>
      <c r="H234" s="66"/>
      <c r="I234" s="67"/>
      <c r="J234" s="53"/>
      <c r="K234" s="53"/>
      <c r="L234" s="70"/>
      <c r="M234" s="68"/>
      <c r="N234" s="54"/>
      <c r="O234" s="54"/>
      <c r="P234" s="55"/>
      <c r="Q234" s="56"/>
      <c r="R234" s="44"/>
    </row>
    <row r="235" spans="1:18" s="3" customFormat="1">
      <c r="A235" s="45">
        <f>IF(I235&lt;&gt;"",1+MAX($A$9:A234),"")</f>
        <v>174</v>
      </c>
      <c r="B235" s="46"/>
      <c r="C235" s="46"/>
      <c r="D235" s="47"/>
      <c r="E235" s="59" t="s">
        <v>204</v>
      </c>
      <c r="F235" s="65">
        <v>14.533834586466201</v>
      </c>
      <c r="G235" s="50">
        <v>0.1</v>
      </c>
      <c r="H235" s="51">
        <f t="shared" ref="H235:H237" si="188">(1+G235)*F235</f>
        <v>15.987218045112799</v>
      </c>
      <c r="I235" s="67" t="s">
        <v>92</v>
      </c>
      <c r="J235" s="53">
        <v>10.56</v>
      </c>
      <c r="K235" s="53">
        <f t="shared" ref="K235" si="189">J235*H235</f>
        <v>168.82502255639099</v>
      </c>
      <c r="L235" s="70">
        <v>0.3</v>
      </c>
      <c r="M235" s="68">
        <f t="shared" si="146"/>
        <v>4.7961654135338296</v>
      </c>
      <c r="N235" s="54">
        <f t="shared" ref="N235:N297" si="190">N$167</f>
        <v>60</v>
      </c>
      <c r="O235" s="54">
        <f t="shared" si="147"/>
        <v>287.76992481203001</v>
      </c>
      <c r="P235" s="55">
        <f t="shared" si="148"/>
        <v>456.594947368421</v>
      </c>
      <c r="Q235" s="56"/>
      <c r="R235" s="44"/>
    </row>
    <row r="236" spans="1:18" s="3" customFormat="1">
      <c r="A236" s="45">
        <f>IF(I236&lt;&gt;"",1+MAX($A$9:A235),"")</f>
        <v>175</v>
      </c>
      <c r="B236" s="46"/>
      <c r="C236" s="46"/>
      <c r="D236" s="47"/>
      <c r="E236" s="59" t="s">
        <v>197</v>
      </c>
      <c r="F236" s="65">
        <v>1.125</v>
      </c>
      <c r="G236" s="50">
        <v>0.1</v>
      </c>
      <c r="H236" s="51">
        <f t="shared" si="188"/>
        <v>1.2375</v>
      </c>
      <c r="I236" s="67" t="s">
        <v>92</v>
      </c>
      <c r="J236" s="53">
        <v>17.440000000000001</v>
      </c>
      <c r="K236" s="53">
        <f>1.09*R236</f>
        <v>0</v>
      </c>
      <c r="L236" s="70">
        <v>0.4</v>
      </c>
      <c r="M236" s="68">
        <f t="shared" si="146"/>
        <v>0.495</v>
      </c>
      <c r="N236" s="54">
        <f t="shared" si="190"/>
        <v>60</v>
      </c>
      <c r="O236" s="54">
        <f t="shared" si="147"/>
        <v>29.7</v>
      </c>
      <c r="P236" s="55">
        <f t="shared" si="148"/>
        <v>29.7</v>
      </c>
      <c r="Q236" s="56"/>
      <c r="R236" s="44"/>
    </row>
    <row r="237" spans="1:18" s="3" customFormat="1">
      <c r="A237" s="45">
        <f>IF(I237&lt;&gt;"",1+MAX($A$9:A236),"")</f>
        <v>176</v>
      </c>
      <c r="B237" s="46"/>
      <c r="C237" s="46"/>
      <c r="D237" s="47"/>
      <c r="E237" s="59" t="s">
        <v>198</v>
      </c>
      <c r="F237" s="65">
        <v>2.25</v>
      </c>
      <c r="G237" s="50">
        <v>0.1</v>
      </c>
      <c r="H237" s="51">
        <f t="shared" si="188"/>
        <v>2.4750000000000001</v>
      </c>
      <c r="I237" s="67" t="s">
        <v>92</v>
      </c>
      <c r="J237" s="53">
        <v>14.08</v>
      </c>
      <c r="K237" s="53">
        <f t="shared" ref="K237:K240" si="191">J237*H237</f>
        <v>34.847999999999999</v>
      </c>
      <c r="L237" s="70">
        <v>0.4</v>
      </c>
      <c r="M237" s="68">
        <f t="shared" si="146"/>
        <v>0.99</v>
      </c>
      <c r="N237" s="54">
        <f t="shared" si="190"/>
        <v>60</v>
      </c>
      <c r="O237" s="54">
        <f t="shared" si="147"/>
        <v>59.4</v>
      </c>
      <c r="P237" s="55">
        <f t="shared" si="148"/>
        <v>94.248000000000005</v>
      </c>
      <c r="Q237" s="56"/>
      <c r="R237" s="44"/>
    </row>
    <row r="238" spans="1:18" s="3" customFormat="1">
      <c r="A238" s="45">
        <f>IF(I238&lt;&gt;"",1+MAX($A$9:A237),"")</f>
        <v>177</v>
      </c>
      <c r="B238" s="46"/>
      <c r="C238" s="46"/>
      <c r="D238" s="47"/>
      <c r="E238" s="59" t="s">
        <v>199</v>
      </c>
      <c r="F238" s="65">
        <v>4.6485000000000003</v>
      </c>
      <c r="G238" s="50">
        <v>0.1</v>
      </c>
      <c r="H238" s="51">
        <f t="shared" ref="H238:H241" si="192">(1+G238)*F238</f>
        <v>5.1133499999999996</v>
      </c>
      <c r="I238" s="67" t="s">
        <v>121</v>
      </c>
      <c r="J238" s="53">
        <v>19.2</v>
      </c>
      <c r="K238" s="53">
        <f t="shared" si="191"/>
        <v>98.176320000000004</v>
      </c>
      <c r="L238" s="70">
        <v>0.66666666666666696</v>
      </c>
      <c r="M238" s="68">
        <f t="shared" si="146"/>
        <v>3.4089</v>
      </c>
      <c r="N238" s="54">
        <f t="shared" si="190"/>
        <v>60</v>
      </c>
      <c r="O238" s="54">
        <f t="shared" si="147"/>
        <v>204.53399999999999</v>
      </c>
      <c r="P238" s="55">
        <f t="shared" si="148"/>
        <v>302.71032000000002</v>
      </c>
      <c r="Q238" s="56"/>
      <c r="R238" s="44"/>
    </row>
    <row r="239" spans="1:18" s="3" customFormat="1">
      <c r="A239" s="45">
        <f>IF(I239&lt;&gt;"",1+MAX($A$9:A238),"")</f>
        <v>178</v>
      </c>
      <c r="B239" s="46"/>
      <c r="C239" s="46"/>
      <c r="D239" s="47"/>
      <c r="E239" s="59" t="s">
        <v>214</v>
      </c>
      <c r="F239" s="65">
        <v>4.6485000000000003</v>
      </c>
      <c r="G239" s="50">
        <v>0.1</v>
      </c>
      <c r="H239" s="51">
        <f t="shared" si="192"/>
        <v>5.1133499999999996</v>
      </c>
      <c r="I239" s="67" t="s">
        <v>121</v>
      </c>
      <c r="J239" s="53">
        <v>53.96</v>
      </c>
      <c r="K239" s="53">
        <f t="shared" si="191"/>
        <v>275.91636599999998</v>
      </c>
      <c r="L239" s="70">
        <v>0.66666666666666696</v>
      </c>
      <c r="M239" s="68">
        <f t="shared" si="146"/>
        <v>3.4089</v>
      </c>
      <c r="N239" s="54">
        <f t="shared" si="190"/>
        <v>60</v>
      </c>
      <c r="O239" s="54">
        <f t="shared" si="147"/>
        <v>204.53399999999999</v>
      </c>
      <c r="P239" s="55">
        <f t="shared" si="148"/>
        <v>480.45036599999997</v>
      </c>
      <c r="Q239" s="56"/>
      <c r="R239" s="44"/>
    </row>
    <row r="240" spans="1:18" s="3" customFormat="1">
      <c r="A240" s="45">
        <f>IF(I240&lt;&gt;"",1+MAX($A$9:A239),"")</f>
        <v>179</v>
      </c>
      <c r="B240" s="46"/>
      <c r="C240" s="46"/>
      <c r="D240" s="47"/>
      <c r="E240" s="59" t="s">
        <v>212</v>
      </c>
      <c r="F240" s="65">
        <v>185.94</v>
      </c>
      <c r="G240" s="50">
        <v>0.1</v>
      </c>
      <c r="H240" s="51">
        <f t="shared" si="192"/>
        <v>204.53399999999999</v>
      </c>
      <c r="I240" s="67" t="s">
        <v>49</v>
      </c>
      <c r="J240" s="53">
        <v>1.04513191375385</v>
      </c>
      <c r="K240" s="53">
        <f t="shared" si="191"/>
        <v>213.76501084773</v>
      </c>
      <c r="L240" s="70">
        <v>1.3333333333333299E-2</v>
      </c>
      <c r="M240" s="68">
        <f t="shared" ref="M240:M303" si="193">L240*H240</f>
        <v>2.7271200000000002</v>
      </c>
      <c r="N240" s="54">
        <f t="shared" si="190"/>
        <v>60</v>
      </c>
      <c r="O240" s="54">
        <f t="shared" ref="O240:O303" si="194">M240*N240</f>
        <v>163.62719999999999</v>
      </c>
      <c r="P240" s="55">
        <f t="shared" ref="P240:P303" si="195">O240+K240</f>
        <v>377.39221084772998</v>
      </c>
      <c r="Q240" s="56"/>
      <c r="R240" s="44"/>
    </row>
    <row r="241" spans="1:18" s="3" customFormat="1">
      <c r="A241" s="45">
        <f>IF(I241&lt;&gt;"",1+MAX($A$9:A240),"")</f>
        <v>180</v>
      </c>
      <c r="B241" s="46"/>
      <c r="C241" s="46"/>
      <c r="D241" s="47"/>
      <c r="E241" s="59" t="s">
        <v>202</v>
      </c>
      <c r="F241" s="65">
        <v>72</v>
      </c>
      <c r="G241" s="50">
        <v>0.1</v>
      </c>
      <c r="H241" s="51">
        <f t="shared" si="192"/>
        <v>79.2</v>
      </c>
      <c r="I241" s="67" t="s">
        <v>45</v>
      </c>
      <c r="J241" s="53">
        <v>0.13200000000000001</v>
      </c>
      <c r="K241" s="53">
        <f t="shared" ref="K241:K301" si="196">J241*H241</f>
        <v>10.4544</v>
      </c>
      <c r="L241" s="70">
        <v>1.3333333333333299E-2</v>
      </c>
      <c r="M241" s="68">
        <f t="shared" si="193"/>
        <v>1.056</v>
      </c>
      <c r="N241" s="54">
        <f t="shared" si="190"/>
        <v>60</v>
      </c>
      <c r="O241" s="54">
        <f t="shared" si="194"/>
        <v>63.36</v>
      </c>
      <c r="P241" s="55">
        <f t="shared" si="195"/>
        <v>73.814400000000006</v>
      </c>
      <c r="Q241" s="56"/>
      <c r="R241" s="44"/>
    </row>
    <row r="242" spans="1:18" s="3" customFormat="1">
      <c r="A242" s="45" t="str">
        <f>IF(I242&lt;&gt;"",1+MAX($A$9:A241),"")</f>
        <v/>
      </c>
      <c r="B242" s="46"/>
      <c r="C242" s="46"/>
      <c r="D242" s="47"/>
      <c r="E242" s="100" t="s">
        <v>217</v>
      </c>
      <c r="F242" s="65"/>
      <c r="G242" s="66"/>
      <c r="H242" s="66"/>
      <c r="I242" s="67"/>
      <c r="J242" s="53"/>
      <c r="K242" s="53"/>
      <c r="L242" s="70"/>
      <c r="M242" s="68"/>
      <c r="N242" s="54"/>
      <c r="O242" s="54"/>
      <c r="P242" s="55"/>
      <c r="Q242" s="56"/>
      <c r="R242" s="44"/>
    </row>
    <row r="243" spans="1:18" s="3" customFormat="1">
      <c r="A243" s="45">
        <f>IF(I243&lt;&gt;"",1+MAX($A$9:A242),"")</f>
        <v>181</v>
      </c>
      <c r="B243" s="46"/>
      <c r="C243" s="46"/>
      <c r="D243" s="47"/>
      <c r="E243" s="59" t="s">
        <v>204</v>
      </c>
      <c r="F243" s="65">
        <v>15.225563909774401</v>
      </c>
      <c r="G243" s="50">
        <v>0.1</v>
      </c>
      <c r="H243" s="51">
        <f t="shared" ref="H243:H245" si="197">(1+G243)*F243</f>
        <v>16.7481203007519</v>
      </c>
      <c r="I243" s="67" t="s">
        <v>92</v>
      </c>
      <c r="J243" s="53">
        <v>10.56</v>
      </c>
      <c r="K243" s="53">
        <f t="shared" ref="K243" si="198">J243*H243</f>
        <v>176.86015037594001</v>
      </c>
      <c r="L243" s="70">
        <v>0.3</v>
      </c>
      <c r="M243" s="68">
        <f t="shared" si="193"/>
        <v>5.02443609022556</v>
      </c>
      <c r="N243" s="54">
        <f t="shared" si="190"/>
        <v>60</v>
      </c>
      <c r="O243" s="54">
        <f t="shared" si="194"/>
        <v>301.46616541353399</v>
      </c>
      <c r="P243" s="55">
        <f t="shared" si="195"/>
        <v>478.32631578947399</v>
      </c>
      <c r="Q243" s="56"/>
      <c r="R243" s="44"/>
    </row>
    <row r="244" spans="1:18" s="3" customFormat="1">
      <c r="A244" s="45">
        <f>IF(I244&lt;&gt;"",1+MAX($A$9:A243),"")</f>
        <v>182</v>
      </c>
      <c r="B244" s="46"/>
      <c r="C244" s="46"/>
      <c r="D244" s="47"/>
      <c r="E244" s="59" t="s">
        <v>197</v>
      </c>
      <c r="F244" s="65">
        <v>1.1825000000000001</v>
      </c>
      <c r="G244" s="50">
        <v>0.1</v>
      </c>
      <c r="H244" s="51">
        <f t="shared" si="197"/>
        <v>1.3007500000000001</v>
      </c>
      <c r="I244" s="67" t="s">
        <v>92</v>
      </c>
      <c r="J244" s="53">
        <v>17.440000000000001</v>
      </c>
      <c r="K244" s="53">
        <f>1.09*R244</f>
        <v>0</v>
      </c>
      <c r="L244" s="70">
        <v>0.4</v>
      </c>
      <c r="M244" s="68">
        <f t="shared" si="193"/>
        <v>0.52029999999999998</v>
      </c>
      <c r="N244" s="54">
        <f t="shared" si="190"/>
        <v>60</v>
      </c>
      <c r="O244" s="54">
        <f t="shared" si="194"/>
        <v>31.218</v>
      </c>
      <c r="P244" s="55">
        <f t="shared" si="195"/>
        <v>31.218</v>
      </c>
      <c r="Q244" s="56"/>
      <c r="R244" s="44"/>
    </row>
    <row r="245" spans="1:18" s="3" customFormat="1">
      <c r="A245" s="45">
        <f>IF(I245&lt;&gt;"",1+MAX($A$9:A244),"")</f>
        <v>183</v>
      </c>
      <c r="B245" s="46"/>
      <c r="C245" s="46"/>
      <c r="D245" s="47"/>
      <c r="E245" s="59" t="s">
        <v>198</v>
      </c>
      <c r="F245" s="65">
        <v>2.3650000000000002</v>
      </c>
      <c r="G245" s="50">
        <v>0.1</v>
      </c>
      <c r="H245" s="51">
        <f t="shared" si="197"/>
        <v>2.6015000000000001</v>
      </c>
      <c r="I245" s="67" t="s">
        <v>92</v>
      </c>
      <c r="J245" s="53">
        <v>14.08</v>
      </c>
      <c r="K245" s="53">
        <f t="shared" ref="K245:K247" si="199">J245*H245</f>
        <v>36.62912</v>
      </c>
      <c r="L245" s="70">
        <v>0.4</v>
      </c>
      <c r="M245" s="68">
        <f t="shared" si="193"/>
        <v>1.0406</v>
      </c>
      <c r="N245" s="54">
        <f t="shared" si="190"/>
        <v>60</v>
      </c>
      <c r="O245" s="54">
        <f t="shared" si="194"/>
        <v>62.436</v>
      </c>
      <c r="P245" s="55">
        <f t="shared" si="195"/>
        <v>99.065119999999993</v>
      </c>
      <c r="Q245" s="56"/>
      <c r="R245" s="44"/>
    </row>
    <row r="246" spans="1:18" s="3" customFormat="1">
      <c r="A246" s="45">
        <f>IF(I246&lt;&gt;"",1+MAX($A$9:A245),"")</f>
        <v>184</v>
      </c>
      <c r="B246" s="46"/>
      <c r="C246" s="46"/>
      <c r="D246" s="47"/>
      <c r="E246" s="59" t="s">
        <v>199</v>
      </c>
      <c r="F246" s="65">
        <v>9.7721800000000005</v>
      </c>
      <c r="G246" s="50">
        <v>0.1</v>
      </c>
      <c r="H246" s="51">
        <f t="shared" ref="H246:H247" si="200">(1+G246)*F246</f>
        <v>10.749397999999999</v>
      </c>
      <c r="I246" s="67" t="s">
        <v>121</v>
      </c>
      <c r="J246" s="53">
        <v>19.2</v>
      </c>
      <c r="K246" s="53">
        <f t="shared" si="199"/>
        <v>206.38844159999999</v>
      </c>
      <c r="L246" s="70">
        <v>0.66666666666666696</v>
      </c>
      <c r="M246" s="68">
        <f t="shared" si="193"/>
        <v>7.1662653333333397</v>
      </c>
      <c r="N246" s="54">
        <f t="shared" si="190"/>
        <v>60</v>
      </c>
      <c r="O246" s="54">
        <f t="shared" si="194"/>
        <v>429.97591999999997</v>
      </c>
      <c r="P246" s="55">
        <f t="shared" si="195"/>
        <v>636.36436160000005</v>
      </c>
      <c r="Q246" s="56"/>
      <c r="R246" s="44"/>
    </row>
    <row r="247" spans="1:18" s="3" customFormat="1">
      <c r="A247" s="45">
        <f>IF(I247&lt;&gt;"",1+MAX($A$9:A246),"")</f>
        <v>185</v>
      </c>
      <c r="B247" s="46"/>
      <c r="C247" s="46"/>
      <c r="D247" s="47"/>
      <c r="E247" s="59" t="s">
        <v>202</v>
      </c>
      <c r="F247" s="65">
        <v>75.680000000000007</v>
      </c>
      <c r="G247" s="50">
        <v>0.1</v>
      </c>
      <c r="H247" s="51">
        <f t="shared" si="200"/>
        <v>83.248000000000005</v>
      </c>
      <c r="I247" s="67" t="s">
        <v>45</v>
      </c>
      <c r="J247" s="53">
        <v>0.13200000000000001</v>
      </c>
      <c r="K247" s="53">
        <f t="shared" si="199"/>
        <v>10.988735999999999</v>
      </c>
      <c r="L247" s="70">
        <v>1.3333333333333299E-2</v>
      </c>
      <c r="M247" s="68">
        <f t="shared" si="193"/>
        <v>1.1099733333333299</v>
      </c>
      <c r="N247" s="54">
        <f t="shared" si="190"/>
        <v>60</v>
      </c>
      <c r="O247" s="54">
        <f t="shared" si="194"/>
        <v>66.598399999999998</v>
      </c>
      <c r="P247" s="55">
        <f t="shared" si="195"/>
        <v>77.587136000000001</v>
      </c>
      <c r="Q247" s="56"/>
      <c r="R247" s="44"/>
    </row>
    <row r="248" spans="1:18" s="3" customFormat="1">
      <c r="A248" s="45" t="str">
        <f>IF(I248&lt;&gt;"",1+MAX($A$9:A247),"")</f>
        <v/>
      </c>
      <c r="B248" s="46"/>
      <c r="C248" s="46"/>
      <c r="D248" s="47"/>
      <c r="E248" s="100" t="s">
        <v>218</v>
      </c>
      <c r="F248" s="65"/>
      <c r="G248" s="66"/>
      <c r="H248" s="66"/>
      <c r="I248" s="67"/>
      <c r="J248" s="53"/>
      <c r="K248" s="53"/>
      <c r="L248" s="70"/>
      <c r="M248" s="68"/>
      <c r="N248" s="54"/>
      <c r="O248" s="54"/>
      <c r="P248" s="55"/>
      <c r="Q248" s="56"/>
      <c r="R248" s="44"/>
    </row>
    <row r="249" spans="1:18" s="3" customFormat="1">
      <c r="A249" s="45">
        <f>IF(I249&lt;&gt;"",1+MAX($A$9:A248),"")</f>
        <v>186</v>
      </c>
      <c r="B249" s="46"/>
      <c r="C249" s="46"/>
      <c r="D249" s="47"/>
      <c r="E249" s="59" t="s">
        <v>204</v>
      </c>
      <c r="F249" s="65">
        <v>5.5338345864661704</v>
      </c>
      <c r="G249" s="50">
        <v>0.1</v>
      </c>
      <c r="H249" s="51">
        <f t="shared" ref="H249:H251" si="201">(1+G249)*F249</f>
        <v>6.0872180451127802</v>
      </c>
      <c r="I249" s="67" t="s">
        <v>92</v>
      </c>
      <c r="J249" s="53">
        <v>10.56</v>
      </c>
      <c r="K249" s="53">
        <f t="shared" ref="K249" si="202">J249*H249</f>
        <v>64.281022556390994</v>
      </c>
      <c r="L249" s="70">
        <v>0.3</v>
      </c>
      <c r="M249" s="68">
        <f t="shared" si="193"/>
        <v>1.8261654135338301</v>
      </c>
      <c r="N249" s="54">
        <f t="shared" si="190"/>
        <v>60</v>
      </c>
      <c r="O249" s="54">
        <f t="shared" si="194"/>
        <v>109.56992481203</v>
      </c>
      <c r="P249" s="55">
        <f t="shared" si="195"/>
        <v>173.850947368421</v>
      </c>
      <c r="Q249" s="56"/>
      <c r="R249" s="44"/>
    </row>
    <row r="250" spans="1:18" s="3" customFormat="1">
      <c r="A250" s="45">
        <f>IF(I250&lt;&gt;"",1+MAX($A$9:A249),"")</f>
        <v>187</v>
      </c>
      <c r="B250" s="46"/>
      <c r="C250" s="46"/>
      <c r="D250" s="47"/>
      <c r="E250" s="59" t="s">
        <v>197</v>
      </c>
      <c r="F250" s="65">
        <v>0.37687500000000002</v>
      </c>
      <c r="G250" s="50">
        <v>0.1</v>
      </c>
      <c r="H250" s="51">
        <f t="shared" si="201"/>
        <v>0.4145625</v>
      </c>
      <c r="I250" s="67" t="s">
        <v>92</v>
      </c>
      <c r="J250" s="53">
        <v>17.440000000000001</v>
      </c>
      <c r="K250" s="53">
        <f>1.09*R250</f>
        <v>0</v>
      </c>
      <c r="L250" s="70">
        <v>0.4</v>
      </c>
      <c r="M250" s="68">
        <f t="shared" si="193"/>
        <v>0.165825</v>
      </c>
      <c r="N250" s="54">
        <f t="shared" si="190"/>
        <v>60</v>
      </c>
      <c r="O250" s="54">
        <f t="shared" si="194"/>
        <v>9.9495000000000005</v>
      </c>
      <c r="P250" s="55">
        <f t="shared" si="195"/>
        <v>9.9495000000000005</v>
      </c>
      <c r="Q250" s="56"/>
      <c r="R250" s="44"/>
    </row>
    <row r="251" spans="1:18" s="3" customFormat="1">
      <c r="A251" s="45">
        <f>IF(I251&lt;&gt;"",1+MAX($A$9:A250),"")</f>
        <v>188</v>
      </c>
      <c r="B251" s="46"/>
      <c r="C251" s="46"/>
      <c r="D251" s="47"/>
      <c r="E251" s="59" t="s">
        <v>198</v>
      </c>
      <c r="F251" s="65">
        <v>0.75375000000000003</v>
      </c>
      <c r="G251" s="50">
        <v>0.1</v>
      </c>
      <c r="H251" s="51">
        <f t="shared" si="201"/>
        <v>0.829125</v>
      </c>
      <c r="I251" s="67" t="s">
        <v>92</v>
      </c>
      <c r="J251" s="53">
        <v>14.08</v>
      </c>
      <c r="K251" s="53">
        <f t="shared" ref="K251:K253" si="203">J251*H251</f>
        <v>11.67408</v>
      </c>
      <c r="L251" s="70">
        <v>0.4</v>
      </c>
      <c r="M251" s="68">
        <f t="shared" si="193"/>
        <v>0.33165</v>
      </c>
      <c r="N251" s="54">
        <f t="shared" si="190"/>
        <v>60</v>
      </c>
      <c r="O251" s="54">
        <f t="shared" si="194"/>
        <v>19.899000000000001</v>
      </c>
      <c r="P251" s="55">
        <f t="shared" si="195"/>
        <v>31.573080000000001</v>
      </c>
      <c r="Q251" s="56"/>
      <c r="R251" s="44"/>
    </row>
    <row r="252" spans="1:18" s="3" customFormat="1">
      <c r="A252" s="45">
        <f>IF(I252&lt;&gt;"",1+MAX($A$9:A251),"")</f>
        <v>189</v>
      </c>
      <c r="B252" s="46"/>
      <c r="C252" s="46"/>
      <c r="D252" s="47"/>
      <c r="E252" s="59" t="s">
        <v>199</v>
      </c>
      <c r="F252" s="65">
        <v>3.1144949999999998</v>
      </c>
      <c r="G252" s="50">
        <v>0.1</v>
      </c>
      <c r="H252" s="51">
        <f t="shared" ref="H252:H253" si="204">(1+G252)*F252</f>
        <v>3.4259444999999999</v>
      </c>
      <c r="I252" s="67" t="s">
        <v>121</v>
      </c>
      <c r="J252" s="53">
        <v>19.2</v>
      </c>
      <c r="K252" s="53">
        <f t="shared" si="203"/>
        <v>65.778134399999999</v>
      </c>
      <c r="L252" s="70">
        <v>0.66666666666666696</v>
      </c>
      <c r="M252" s="68">
        <f t="shared" si="193"/>
        <v>2.283963</v>
      </c>
      <c r="N252" s="54">
        <f t="shared" si="190"/>
        <v>60</v>
      </c>
      <c r="O252" s="54">
        <f t="shared" si="194"/>
        <v>137.03778</v>
      </c>
      <c r="P252" s="55">
        <f t="shared" si="195"/>
        <v>202.8159144</v>
      </c>
      <c r="Q252" s="56"/>
      <c r="R252" s="44"/>
    </row>
    <row r="253" spans="1:18" s="3" customFormat="1">
      <c r="A253" s="45">
        <f>IF(I253&lt;&gt;"",1+MAX($A$9:A252),"")</f>
        <v>190</v>
      </c>
      <c r="B253" s="46"/>
      <c r="C253" s="46"/>
      <c r="D253" s="47"/>
      <c r="E253" s="59" t="s">
        <v>202</v>
      </c>
      <c r="F253" s="65">
        <v>24.12</v>
      </c>
      <c r="G253" s="50">
        <v>0.1</v>
      </c>
      <c r="H253" s="51">
        <f t="shared" si="204"/>
        <v>26.532</v>
      </c>
      <c r="I253" s="67" t="s">
        <v>45</v>
      </c>
      <c r="J253" s="53">
        <v>0.13200000000000001</v>
      </c>
      <c r="K253" s="53">
        <f t="shared" si="203"/>
        <v>3.502224</v>
      </c>
      <c r="L253" s="70">
        <v>1.3333333333333299E-2</v>
      </c>
      <c r="M253" s="68">
        <f t="shared" si="193"/>
        <v>0.35376000000000002</v>
      </c>
      <c r="N253" s="54">
        <f t="shared" si="190"/>
        <v>60</v>
      </c>
      <c r="O253" s="54">
        <f t="shared" si="194"/>
        <v>21.2256</v>
      </c>
      <c r="P253" s="55">
        <f t="shared" si="195"/>
        <v>24.727823999999998</v>
      </c>
      <c r="Q253" s="56"/>
      <c r="R253" s="44"/>
    </row>
    <row r="254" spans="1:18" s="3" customFormat="1">
      <c r="A254" s="45" t="str">
        <f>IF(I254&lt;&gt;"",1+MAX($A$9:A253),"")</f>
        <v/>
      </c>
      <c r="B254" s="46"/>
      <c r="C254" s="46"/>
      <c r="D254" s="47"/>
      <c r="E254" s="100" t="s">
        <v>219</v>
      </c>
      <c r="F254" s="65"/>
      <c r="G254" s="66"/>
      <c r="H254" s="66"/>
      <c r="I254" s="67"/>
      <c r="J254" s="53"/>
      <c r="K254" s="53"/>
      <c r="L254" s="70"/>
      <c r="M254" s="68"/>
      <c r="N254" s="54"/>
      <c r="O254" s="54"/>
      <c r="P254" s="55"/>
      <c r="Q254" s="56"/>
      <c r="R254" s="44"/>
    </row>
    <row r="255" spans="1:18" s="3" customFormat="1">
      <c r="A255" s="45">
        <f>IF(I255&lt;&gt;"",1+MAX($A$9:A254),"")</f>
        <v>191</v>
      </c>
      <c r="B255" s="46"/>
      <c r="C255" s="46"/>
      <c r="D255" s="47"/>
      <c r="E255" s="59" t="s">
        <v>220</v>
      </c>
      <c r="F255" s="65">
        <v>33</v>
      </c>
      <c r="G255" s="50">
        <v>0.1</v>
      </c>
      <c r="H255" s="51">
        <f t="shared" ref="H255:H257" si="205">(1+G255)*F255</f>
        <v>36.299999999999997</v>
      </c>
      <c r="I255" s="67" t="s">
        <v>92</v>
      </c>
      <c r="J255" s="53">
        <v>7.04</v>
      </c>
      <c r="K255" s="53">
        <f t="shared" ref="K255" si="206">J255*H255</f>
        <v>255.55199999999999</v>
      </c>
      <c r="L255" s="70">
        <v>0.2</v>
      </c>
      <c r="M255" s="68">
        <f t="shared" si="193"/>
        <v>7.26</v>
      </c>
      <c r="N255" s="54">
        <f t="shared" si="190"/>
        <v>60</v>
      </c>
      <c r="O255" s="54">
        <f t="shared" si="194"/>
        <v>435.6</v>
      </c>
      <c r="P255" s="55">
        <f t="shared" si="195"/>
        <v>691.15200000000004</v>
      </c>
      <c r="Q255" s="56"/>
      <c r="R255" s="44"/>
    </row>
    <row r="256" spans="1:18" s="3" customFormat="1">
      <c r="A256" s="45">
        <f>IF(I256&lt;&gt;"",1+MAX($A$9:A255),"")</f>
        <v>192</v>
      </c>
      <c r="B256" s="46"/>
      <c r="C256" s="46"/>
      <c r="D256" s="47"/>
      <c r="E256" s="59" t="s">
        <v>197</v>
      </c>
      <c r="F256" s="65">
        <v>5.4406249999999998</v>
      </c>
      <c r="G256" s="50">
        <v>0.1</v>
      </c>
      <c r="H256" s="51">
        <f t="shared" si="205"/>
        <v>5.9846874999999997</v>
      </c>
      <c r="I256" s="67" t="s">
        <v>92</v>
      </c>
      <c r="J256" s="53">
        <v>17.440000000000001</v>
      </c>
      <c r="K256" s="53">
        <f>1.09*R256</f>
        <v>0</v>
      </c>
      <c r="L256" s="70">
        <v>0.4</v>
      </c>
      <c r="M256" s="68">
        <f t="shared" si="193"/>
        <v>2.393875</v>
      </c>
      <c r="N256" s="54">
        <f t="shared" si="190"/>
        <v>60</v>
      </c>
      <c r="O256" s="54">
        <f t="shared" si="194"/>
        <v>143.63249999999999</v>
      </c>
      <c r="P256" s="55">
        <f t="shared" si="195"/>
        <v>143.63249999999999</v>
      </c>
      <c r="Q256" s="56"/>
      <c r="R256" s="44"/>
    </row>
    <row r="257" spans="1:18" s="3" customFormat="1">
      <c r="A257" s="45">
        <f>IF(I257&lt;&gt;"",1+MAX($A$9:A256),"")</f>
        <v>193</v>
      </c>
      <c r="B257" s="46"/>
      <c r="C257" s="46"/>
      <c r="D257" s="47"/>
      <c r="E257" s="59" t="s">
        <v>198</v>
      </c>
      <c r="F257" s="65">
        <v>10.88125</v>
      </c>
      <c r="G257" s="50">
        <v>0.1</v>
      </c>
      <c r="H257" s="51">
        <f t="shared" si="205"/>
        <v>11.969374999999999</v>
      </c>
      <c r="I257" s="67" t="s">
        <v>92</v>
      </c>
      <c r="J257" s="53">
        <v>14.08</v>
      </c>
      <c r="K257" s="53">
        <f t="shared" ref="K257" si="207">J257*H257</f>
        <v>168.52879999999999</v>
      </c>
      <c r="L257" s="70">
        <v>0.4</v>
      </c>
      <c r="M257" s="68">
        <f t="shared" si="193"/>
        <v>4.78775</v>
      </c>
      <c r="N257" s="54">
        <f t="shared" si="190"/>
        <v>60</v>
      </c>
      <c r="O257" s="54">
        <f t="shared" si="194"/>
        <v>287.26499999999999</v>
      </c>
      <c r="P257" s="55">
        <f t="shared" si="195"/>
        <v>455.79379999999998</v>
      </c>
      <c r="Q257" s="56"/>
      <c r="R257" s="44"/>
    </row>
    <row r="258" spans="1:18" s="3" customFormat="1">
      <c r="A258" s="45">
        <f>IF(I258&lt;&gt;"",1+MAX($A$9:A257),"")</f>
        <v>194</v>
      </c>
      <c r="B258" s="46"/>
      <c r="C258" s="46"/>
      <c r="D258" s="47"/>
      <c r="E258" s="59" t="s">
        <v>221</v>
      </c>
      <c r="F258" s="65">
        <v>10.88125</v>
      </c>
      <c r="G258" s="50">
        <v>0.1</v>
      </c>
      <c r="H258" s="51">
        <f t="shared" ref="H258:H260" si="208">(1+G258)*F258</f>
        <v>11.969374999999999</v>
      </c>
      <c r="I258" s="67" t="s">
        <v>121</v>
      </c>
      <c r="J258" s="53">
        <v>15.36</v>
      </c>
      <c r="K258" s="53">
        <f t="shared" si="196"/>
        <v>183.84960000000001</v>
      </c>
      <c r="L258" s="70">
        <v>0.53333333333333299</v>
      </c>
      <c r="M258" s="68">
        <f t="shared" si="193"/>
        <v>6.3836666666666702</v>
      </c>
      <c r="N258" s="54">
        <f t="shared" si="190"/>
        <v>60</v>
      </c>
      <c r="O258" s="54">
        <f t="shared" si="194"/>
        <v>383.02</v>
      </c>
      <c r="P258" s="55">
        <f t="shared" si="195"/>
        <v>566.86959999999999</v>
      </c>
      <c r="Q258" s="56"/>
      <c r="R258" s="44"/>
    </row>
    <row r="259" spans="1:18" s="3" customFormat="1">
      <c r="A259" s="45">
        <f>IF(I259&lt;&gt;"",1+MAX($A$9:A258),"")</f>
        <v>195</v>
      </c>
      <c r="B259" s="46"/>
      <c r="C259" s="46"/>
      <c r="D259" s="47"/>
      <c r="E259" s="59" t="s">
        <v>222</v>
      </c>
      <c r="F259" s="65">
        <v>10.88125</v>
      </c>
      <c r="G259" s="50">
        <v>0.1</v>
      </c>
      <c r="H259" s="51">
        <f t="shared" si="208"/>
        <v>11.969374999999999</v>
      </c>
      <c r="I259" s="67" t="s">
        <v>121</v>
      </c>
      <c r="J259" s="53">
        <v>33.46</v>
      </c>
      <c r="K259" s="53">
        <f t="shared" si="196"/>
        <v>400.49528750000002</v>
      </c>
      <c r="L259" s="70">
        <v>0.53333333333333299</v>
      </c>
      <c r="M259" s="68">
        <f t="shared" si="193"/>
        <v>6.3836666666666702</v>
      </c>
      <c r="N259" s="54">
        <f t="shared" si="190"/>
        <v>60</v>
      </c>
      <c r="O259" s="54">
        <f t="shared" si="194"/>
        <v>383.02</v>
      </c>
      <c r="P259" s="55">
        <f t="shared" si="195"/>
        <v>783.5152875</v>
      </c>
      <c r="Q259" s="56"/>
      <c r="R259" s="44"/>
    </row>
    <row r="260" spans="1:18" s="3" customFormat="1">
      <c r="A260" s="45">
        <f>IF(I260&lt;&gt;"",1+MAX($A$9:A259),"")</f>
        <v>196</v>
      </c>
      <c r="B260" s="46"/>
      <c r="C260" s="46"/>
      <c r="D260" s="47"/>
      <c r="E260" s="59" t="s">
        <v>202</v>
      </c>
      <c r="F260" s="65">
        <v>174.1</v>
      </c>
      <c r="G260" s="50">
        <v>0.1</v>
      </c>
      <c r="H260" s="51">
        <f t="shared" si="208"/>
        <v>191.51</v>
      </c>
      <c r="I260" s="67" t="s">
        <v>45</v>
      </c>
      <c r="J260" s="53">
        <v>0.13200000000000001</v>
      </c>
      <c r="K260" s="53">
        <f t="shared" si="196"/>
        <v>25.279319999999998</v>
      </c>
      <c r="L260" s="70">
        <v>1.3333333333333299E-2</v>
      </c>
      <c r="M260" s="68">
        <f t="shared" si="193"/>
        <v>2.5534666666666701</v>
      </c>
      <c r="N260" s="54">
        <f t="shared" si="190"/>
        <v>60</v>
      </c>
      <c r="O260" s="54">
        <f t="shared" si="194"/>
        <v>153.208</v>
      </c>
      <c r="P260" s="55">
        <f t="shared" si="195"/>
        <v>178.48732000000001</v>
      </c>
      <c r="Q260" s="56"/>
      <c r="R260" s="44"/>
    </row>
    <row r="261" spans="1:18" s="3" customFormat="1">
      <c r="A261" s="45" t="str">
        <f>IF(I261&lt;&gt;"",1+MAX($A$9:A260),"")</f>
        <v/>
      </c>
      <c r="B261" s="46"/>
      <c r="C261" s="46"/>
      <c r="D261" s="47"/>
      <c r="E261" s="100" t="s">
        <v>223</v>
      </c>
      <c r="F261" s="65"/>
      <c r="G261" s="66"/>
      <c r="H261" s="66"/>
      <c r="I261" s="67"/>
      <c r="J261" s="53"/>
      <c r="K261" s="53"/>
      <c r="L261" s="70"/>
      <c r="M261" s="68"/>
      <c r="N261" s="54"/>
      <c r="O261" s="54"/>
      <c r="P261" s="55"/>
      <c r="Q261" s="56"/>
      <c r="R261" s="44"/>
    </row>
    <row r="262" spans="1:18" s="3" customFormat="1">
      <c r="A262" s="45">
        <f>IF(I262&lt;&gt;"",1+MAX($A$9:A261),"")</f>
        <v>197</v>
      </c>
      <c r="B262" s="46"/>
      <c r="C262" s="46"/>
      <c r="D262" s="47"/>
      <c r="E262" s="59" t="s">
        <v>220</v>
      </c>
      <c r="F262" s="65">
        <v>5</v>
      </c>
      <c r="G262" s="50">
        <v>0.1</v>
      </c>
      <c r="H262" s="51">
        <f t="shared" ref="H262:H264" si="209">(1+G262)*F262</f>
        <v>5.5</v>
      </c>
      <c r="I262" s="67" t="s">
        <v>92</v>
      </c>
      <c r="J262" s="53">
        <v>7.04</v>
      </c>
      <c r="K262" s="53">
        <f t="shared" ref="K262" si="210">J262*H262</f>
        <v>38.72</v>
      </c>
      <c r="L262" s="70">
        <v>0.2</v>
      </c>
      <c r="M262" s="68">
        <f t="shared" si="193"/>
        <v>1.1000000000000001</v>
      </c>
      <c r="N262" s="54">
        <f t="shared" si="190"/>
        <v>60</v>
      </c>
      <c r="O262" s="54">
        <f t="shared" si="194"/>
        <v>66</v>
      </c>
      <c r="P262" s="55">
        <f t="shared" si="195"/>
        <v>104.72</v>
      </c>
      <c r="Q262" s="56"/>
      <c r="R262" s="44"/>
    </row>
    <row r="263" spans="1:18" s="3" customFormat="1">
      <c r="A263" s="45">
        <f>IF(I263&lt;&gt;"",1+MAX($A$9:A262),"")</f>
        <v>198</v>
      </c>
      <c r="B263" s="46"/>
      <c r="C263" s="46"/>
      <c r="D263" s="47"/>
      <c r="E263" s="59" t="s">
        <v>197</v>
      </c>
      <c r="F263" s="65">
        <v>0.76437500000000003</v>
      </c>
      <c r="G263" s="50">
        <v>0.1</v>
      </c>
      <c r="H263" s="51">
        <f t="shared" si="209"/>
        <v>0.84081249999999996</v>
      </c>
      <c r="I263" s="67" t="s">
        <v>92</v>
      </c>
      <c r="J263" s="53">
        <v>17.440000000000001</v>
      </c>
      <c r="K263" s="53">
        <f>1.09*R263</f>
        <v>0</v>
      </c>
      <c r="L263" s="70">
        <v>0.4</v>
      </c>
      <c r="M263" s="68">
        <f t="shared" si="193"/>
        <v>0.33632499999999999</v>
      </c>
      <c r="N263" s="54">
        <f t="shared" si="190"/>
        <v>60</v>
      </c>
      <c r="O263" s="54">
        <f t="shared" si="194"/>
        <v>20.179500000000001</v>
      </c>
      <c r="P263" s="55">
        <f t="shared" si="195"/>
        <v>20.179500000000001</v>
      </c>
      <c r="Q263" s="56"/>
      <c r="R263" s="44"/>
    </row>
    <row r="264" spans="1:18" s="3" customFormat="1">
      <c r="A264" s="45">
        <f>IF(I264&lt;&gt;"",1+MAX($A$9:A263),"")</f>
        <v>199</v>
      </c>
      <c r="B264" s="46"/>
      <c r="C264" s="46"/>
      <c r="D264" s="47"/>
      <c r="E264" s="59" t="s">
        <v>198</v>
      </c>
      <c r="F264" s="65">
        <v>1.5287500000000001</v>
      </c>
      <c r="G264" s="50">
        <v>0.1</v>
      </c>
      <c r="H264" s="51">
        <f t="shared" si="209"/>
        <v>1.6816249999999999</v>
      </c>
      <c r="I264" s="67" t="s">
        <v>92</v>
      </c>
      <c r="J264" s="53">
        <v>14.08</v>
      </c>
      <c r="K264" s="53">
        <f t="shared" ref="K264:K266" si="211">J264*H264</f>
        <v>23.67728</v>
      </c>
      <c r="L264" s="70">
        <v>0.4</v>
      </c>
      <c r="M264" s="68">
        <f t="shared" si="193"/>
        <v>0.67264999999999997</v>
      </c>
      <c r="N264" s="54">
        <f t="shared" si="190"/>
        <v>60</v>
      </c>
      <c r="O264" s="54">
        <f t="shared" si="194"/>
        <v>40.359000000000002</v>
      </c>
      <c r="P264" s="55">
        <f t="shared" si="195"/>
        <v>64.036280000000005</v>
      </c>
      <c r="Q264" s="56"/>
      <c r="R264" s="44"/>
    </row>
    <row r="265" spans="1:18" s="3" customFormat="1">
      <c r="A265" s="45">
        <f>IF(I265&lt;&gt;"",1+MAX($A$9:A264),"")</f>
        <v>200</v>
      </c>
      <c r="B265" s="46"/>
      <c r="C265" s="46"/>
      <c r="D265" s="47"/>
      <c r="E265" s="59" t="s">
        <v>221</v>
      </c>
      <c r="F265" s="65">
        <v>3.0575000000000001</v>
      </c>
      <c r="G265" s="50">
        <v>0.1</v>
      </c>
      <c r="H265" s="51">
        <f t="shared" ref="H265:H266" si="212">(1+G265)*F265</f>
        <v>3.3632499999999999</v>
      </c>
      <c r="I265" s="67" t="s">
        <v>121</v>
      </c>
      <c r="J265" s="53">
        <v>15.36</v>
      </c>
      <c r="K265" s="53">
        <f t="shared" si="211"/>
        <v>51.659520000000001</v>
      </c>
      <c r="L265" s="70">
        <v>0.53333333333333299</v>
      </c>
      <c r="M265" s="68">
        <f t="shared" si="193"/>
        <v>1.7937333333333301</v>
      </c>
      <c r="N265" s="54">
        <f t="shared" si="190"/>
        <v>60</v>
      </c>
      <c r="O265" s="54">
        <f t="shared" si="194"/>
        <v>107.624</v>
      </c>
      <c r="P265" s="55">
        <f t="shared" si="195"/>
        <v>159.28352000000001</v>
      </c>
      <c r="Q265" s="56"/>
      <c r="R265" s="44"/>
    </row>
    <row r="266" spans="1:18" s="3" customFormat="1">
      <c r="A266" s="45">
        <f>IF(I266&lt;&gt;"",1+MAX($A$9:A265),"")</f>
        <v>201</v>
      </c>
      <c r="B266" s="46"/>
      <c r="C266" s="46"/>
      <c r="D266" s="47"/>
      <c r="E266" s="59" t="s">
        <v>202</v>
      </c>
      <c r="F266" s="65">
        <v>48.92</v>
      </c>
      <c r="G266" s="50">
        <v>0.1</v>
      </c>
      <c r="H266" s="51">
        <f t="shared" si="212"/>
        <v>53.811999999999998</v>
      </c>
      <c r="I266" s="67" t="s">
        <v>45</v>
      </c>
      <c r="J266" s="53">
        <v>0.13200000000000001</v>
      </c>
      <c r="K266" s="53">
        <f t="shared" si="211"/>
        <v>7.1031839999999997</v>
      </c>
      <c r="L266" s="70">
        <v>1.3333333333333299E-2</v>
      </c>
      <c r="M266" s="68">
        <f t="shared" si="193"/>
        <v>0.71749333333333298</v>
      </c>
      <c r="N266" s="54">
        <f t="shared" si="190"/>
        <v>60</v>
      </c>
      <c r="O266" s="54">
        <f t="shared" si="194"/>
        <v>43.049599999999998</v>
      </c>
      <c r="P266" s="55">
        <f t="shared" si="195"/>
        <v>50.152783999999997</v>
      </c>
      <c r="Q266" s="56"/>
      <c r="R266" s="44"/>
    </row>
    <row r="267" spans="1:18" s="3" customFormat="1">
      <c r="A267" s="45" t="str">
        <f>IF(I267&lt;&gt;"",1+MAX($A$9:A266),"")</f>
        <v/>
      </c>
      <c r="B267" s="46"/>
      <c r="C267" s="46"/>
      <c r="D267" s="47"/>
      <c r="E267" s="100" t="s">
        <v>224</v>
      </c>
      <c r="F267" s="65"/>
      <c r="G267" s="66"/>
      <c r="H267" s="66"/>
      <c r="I267" s="67"/>
      <c r="J267" s="53"/>
      <c r="K267" s="53"/>
      <c r="L267" s="70"/>
      <c r="M267" s="68"/>
      <c r="N267" s="54"/>
      <c r="O267" s="54"/>
      <c r="P267" s="55"/>
      <c r="Q267" s="56"/>
      <c r="R267" s="44"/>
    </row>
    <row r="268" spans="1:18" s="3" customFormat="1">
      <c r="A268" s="45">
        <f>IF(I268&lt;&gt;"",1+MAX($A$9:A267),"")</f>
        <v>202</v>
      </c>
      <c r="B268" s="46"/>
      <c r="C268" s="46"/>
      <c r="D268" s="47"/>
      <c r="E268" s="59" t="s">
        <v>225</v>
      </c>
      <c r="F268" s="65">
        <v>9.0182812499999994</v>
      </c>
      <c r="G268" s="50">
        <v>0.1</v>
      </c>
      <c r="H268" s="51">
        <f t="shared" ref="H268" si="213">(1+G268)*F268</f>
        <v>9.9201093749999991</v>
      </c>
      <c r="I268" s="67" t="s">
        <v>121</v>
      </c>
      <c r="J268" s="53">
        <v>42.77</v>
      </c>
      <c r="K268" s="53">
        <f t="shared" si="196"/>
        <v>424.28307796874998</v>
      </c>
      <c r="L268" s="70">
        <v>0.53333333333333299</v>
      </c>
      <c r="M268" s="68">
        <f t="shared" si="193"/>
        <v>5.2907250000000001</v>
      </c>
      <c r="N268" s="54">
        <f t="shared" si="190"/>
        <v>60</v>
      </c>
      <c r="O268" s="54">
        <f t="shared" si="194"/>
        <v>317.44349999999997</v>
      </c>
      <c r="P268" s="55">
        <f t="shared" si="195"/>
        <v>741.72657796875001</v>
      </c>
      <c r="Q268" s="56"/>
      <c r="R268" s="44"/>
    </row>
    <row r="269" spans="1:18" s="3" customFormat="1">
      <c r="A269" s="45" t="str">
        <f>IF(I269&lt;&gt;"",1+MAX($A$9:A268),"")</f>
        <v/>
      </c>
      <c r="B269" s="46"/>
      <c r="C269" s="46"/>
      <c r="D269" s="47"/>
      <c r="E269" s="100" t="s">
        <v>226</v>
      </c>
      <c r="F269" s="65"/>
      <c r="G269" s="66"/>
      <c r="H269" s="66"/>
      <c r="I269" s="67"/>
      <c r="J269" s="53"/>
      <c r="K269" s="53"/>
      <c r="L269" s="70"/>
      <c r="M269" s="68"/>
      <c r="N269" s="54"/>
      <c r="O269" s="54"/>
      <c r="P269" s="55"/>
      <c r="Q269" s="56"/>
      <c r="R269" s="44"/>
    </row>
    <row r="270" spans="1:18" s="3" customFormat="1">
      <c r="A270" s="45">
        <f>IF(I270&lt;&gt;"",1+MAX($A$9:A269),"")</f>
        <v>203</v>
      </c>
      <c r="B270" s="46"/>
      <c r="C270" s="46"/>
      <c r="D270" s="47"/>
      <c r="E270" s="59" t="s">
        <v>220</v>
      </c>
      <c r="F270" s="65">
        <v>42</v>
      </c>
      <c r="G270" s="50">
        <v>0.1</v>
      </c>
      <c r="H270" s="51">
        <f t="shared" ref="H270:H272" si="214">(1+G270)*F270</f>
        <v>46.2</v>
      </c>
      <c r="I270" s="67" t="s">
        <v>92</v>
      </c>
      <c r="J270" s="53">
        <v>7.04</v>
      </c>
      <c r="K270" s="53">
        <f t="shared" ref="K270" si="215">J270*H270</f>
        <v>325.24799999999999</v>
      </c>
      <c r="L270" s="70">
        <v>0.2</v>
      </c>
      <c r="M270" s="68">
        <f t="shared" si="193"/>
        <v>9.24</v>
      </c>
      <c r="N270" s="54">
        <f t="shared" si="190"/>
        <v>60</v>
      </c>
      <c r="O270" s="54">
        <f t="shared" si="194"/>
        <v>554.4</v>
      </c>
      <c r="P270" s="55">
        <f t="shared" si="195"/>
        <v>879.64800000000002</v>
      </c>
      <c r="Q270" s="56"/>
      <c r="R270" s="44"/>
    </row>
    <row r="271" spans="1:18" s="3" customFormat="1">
      <c r="A271" s="45">
        <f>IF(I271&lt;&gt;"",1+MAX($A$9:A270),"")</f>
        <v>204</v>
      </c>
      <c r="B271" s="46"/>
      <c r="C271" s="46"/>
      <c r="D271" s="47"/>
      <c r="E271" s="59" t="s">
        <v>197</v>
      </c>
      <c r="F271" s="65">
        <v>5.0956250000000001</v>
      </c>
      <c r="G271" s="50">
        <v>0.1</v>
      </c>
      <c r="H271" s="51">
        <f t="shared" si="214"/>
        <v>5.6051875000000004</v>
      </c>
      <c r="I271" s="67" t="s">
        <v>92</v>
      </c>
      <c r="J271" s="53">
        <v>17.440000000000001</v>
      </c>
      <c r="K271" s="53">
        <f>1.09*R271</f>
        <v>0</v>
      </c>
      <c r="L271" s="70">
        <v>0.4</v>
      </c>
      <c r="M271" s="68">
        <f t="shared" si="193"/>
        <v>2.2420749999999998</v>
      </c>
      <c r="N271" s="54">
        <f t="shared" si="190"/>
        <v>60</v>
      </c>
      <c r="O271" s="54">
        <f t="shared" si="194"/>
        <v>134.52449999999999</v>
      </c>
      <c r="P271" s="55">
        <f t="shared" si="195"/>
        <v>134.52449999999999</v>
      </c>
      <c r="Q271" s="56"/>
      <c r="R271" s="44"/>
    </row>
    <row r="272" spans="1:18" s="3" customFormat="1">
      <c r="A272" s="45">
        <f>IF(I272&lt;&gt;"",1+MAX($A$9:A271),"")</f>
        <v>205</v>
      </c>
      <c r="B272" s="46"/>
      <c r="C272" s="46"/>
      <c r="D272" s="47"/>
      <c r="E272" s="59" t="s">
        <v>198</v>
      </c>
      <c r="F272" s="65">
        <v>10.19125</v>
      </c>
      <c r="G272" s="50">
        <v>0.1</v>
      </c>
      <c r="H272" s="51">
        <f t="shared" si="214"/>
        <v>11.210375000000001</v>
      </c>
      <c r="I272" s="67" t="s">
        <v>92</v>
      </c>
      <c r="J272" s="53">
        <v>14.08</v>
      </c>
      <c r="K272" s="53">
        <f t="shared" ref="K272:K275" si="216">J272*H272</f>
        <v>157.84208000000001</v>
      </c>
      <c r="L272" s="70">
        <v>0.4</v>
      </c>
      <c r="M272" s="68">
        <f t="shared" si="193"/>
        <v>4.4841499999999996</v>
      </c>
      <c r="N272" s="54">
        <f t="shared" si="190"/>
        <v>60</v>
      </c>
      <c r="O272" s="54">
        <f t="shared" si="194"/>
        <v>269.04899999999998</v>
      </c>
      <c r="P272" s="55">
        <f t="shared" si="195"/>
        <v>426.89107999999999</v>
      </c>
      <c r="Q272" s="56"/>
      <c r="R272" s="44"/>
    </row>
    <row r="273" spans="1:18" s="3" customFormat="1">
      <c r="A273" s="45">
        <f>IF(I273&lt;&gt;"",1+MAX($A$9:A272),"")</f>
        <v>206</v>
      </c>
      <c r="B273" s="46"/>
      <c r="C273" s="46"/>
      <c r="D273" s="47"/>
      <c r="E273" s="59" t="s">
        <v>221</v>
      </c>
      <c r="F273" s="65">
        <v>14.012968750000001</v>
      </c>
      <c r="G273" s="50">
        <v>0.1</v>
      </c>
      <c r="H273" s="51">
        <f t="shared" ref="H273:H275" si="217">(1+G273)*F273</f>
        <v>15.414265625000001</v>
      </c>
      <c r="I273" s="67" t="s">
        <v>121</v>
      </c>
      <c r="J273" s="53">
        <v>15.36</v>
      </c>
      <c r="K273" s="53">
        <f t="shared" si="216"/>
        <v>236.76311999999999</v>
      </c>
      <c r="L273" s="70">
        <v>0.53333333333333299</v>
      </c>
      <c r="M273" s="68">
        <f t="shared" si="193"/>
        <v>8.2209416666666701</v>
      </c>
      <c r="N273" s="54">
        <f t="shared" si="190"/>
        <v>60</v>
      </c>
      <c r="O273" s="54">
        <f t="shared" si="194"/>
        <v>493.25650000000002</v>
      </c>
      <c r="P273" s="55">
        <f t="shared" si="195"/>
        <v>730.01962000000003</v>
      </c>
      <c r="Q273" s="56"/>
      <c r="R273" s="44"/>
    </row>
    <row r="274" spans="1:18" s="3" customFormat="1">
      <c r="A274" s="45">
        <f>IF(I274&lt;&gt;"",1+MAX($A$9:A273),"")</f>
        <v>207</v>
      </c>
      <c r="B274" s="46"/>
      <c r="C274" s="46"/>
      <c r="D274" s="47"/>
      <c r="E274" s="59" t="s">
        <v>222</v>
      </c>
      <c r="F274" s="65">
        <v>14.012968750000001</v>
      </c>
      <c r="G274" s="50">
        <v>0.1</v>
      </c>
      <c r="H274" s="51">
        <f t="shared" si="217"/>
        <v>15.414265625000001</v>
      </c>
      <c r="I274" s="67" t="s">
        <v>121</v>
      </c>
      <c r="J274" s="53">
        <v>33.46</v>
      </c>
      <c r="K274" s="53">
        <f t="shared" si="216"/>
        <v>515.76132781249999</v>
      </c>
      <c r="L274" s="70">
        <v>0.53333333333333299</v>
      </c>
      <c r="M274" s="68">
        <f t="shared" si="193"/>
        <v>8.2209416666666701</v>
      </c>
      <c r="N274" s="54">
        <f t="shared" si="190"/>
        <v>60</v>
      </c>
      <c r="O274" s="54">
        <f t="shared" si="194"/>
        <v>493.25650000000002</v>
      </c>
      <c r="P274" s="55">
        <f t="shared" si="195"/>
        <v>1009.0178278124999</v>
      </c>
      <c r="Q274" s="56"/>
      <c r="R274" s="44"/>
    </row>
    <row r="275" spans="1:18" s="3" customFormat="1">
      <c r="A275" s="45">
        <f>IF(I275&lt;&gt;"",1+MAX($A$9:A274),"")</f>
        <v>208</v>
      </c>
      <c r="B275" s="46"/>
      <c r="C275" s="46"/>
      <c r="D275" s="47"/>
      <c r="E275" s="59" t="s">
        <v>202</v>
      </c>
      <c r="F275" s="65">
        <v>163.06</v>
      </c>
      <c r="G275" s="50">
        <v>0.1</v>
      </c>
      <c r="H275" s="51">
        <f t="shared" si="217"/>
        <v>179.36600000000001</v>
      </c>
      <c r="I275" s="67" t="s">
        <v>45</v>
      </c>
      <c r="J275" s="53">
        <v>0.13200000000000001</v>
      </c>
      <c r="K275" s="53">
        <f t="shared" si="216"/>
        <v>23.676311999999999</v>
      </c>
      <c r="L275" s="70">
        <v>1.3333333333333299E-2</v>
      </c>
      <c r="M275" s="68">
        <f t="shared" si="193"/>
        <v>2.3915466666666698</v>
      </c>
      <c r="N275" s="54">
        <f t="shared" si="190"/>
        <v>60</v>
      </c>
      <c r="O275" s="54">
        <f t="shared" si="194"/>
        <v>143.49279999999999</v>
      </c>
      <c r="P275" s="55">
        <f t="shared" si="195"/>
        <v>167.16911200000001</v>
      </c>
      <c r="Q275" s="56"/>
      <c r="R275" s="44"/>
    </row>
    <row r="276" spans="1:18" s="3" customFormat="1">
      <c r="A276" s="45" t="str">
        <f>IF(I276&lt;&gt;"",1+MAX($A$9:A275),"")</f>
        <v/>
      </c>
      <c r="B276" s="46"/>
      <c r="C276" s="46"/>
      <c r="D276" s="47"/>
      <c r="E276" s="100" t="s">
        <v>227</v>
      </c>
      <c r="F276" s="65"/>
      <c r="G276" s="66"/>
      <c r="H276" s="66"/>
      <c r="I276" s="67"/>
      <c r="J276" s="53"/>
      <c r="K276" s="53"/>
      <c r="L276" s="70"/>
      <c r="M276" s="68"/>
      <c r="N276" s="54"/>
      <c r="O276" s="54"/>
      <c r="P276" s="55"/>
      <c r="Q276" s="56"/>
      <c r="R276" s="44"/>
    </row>
    <row r="277" spans="1:18" s="3" customFormat="1">
      <c r="A277" s="45">
        <f>IF(I277&lt;&gt;"",1+MAX($A$9:A276),"")</f>
        <v>209</v>
      </c>
      <c r="B277" s="46"/>
      <c r="C277" s="46"/>
      <c r="D277" s="47"/>
      <c r="E277" s="59" t="s">
        <v>228</v>
      </c>
      <c r="F277" s="65">
        <v>4</v>
      </c>
      <c r="G277" s="50">
        <v>0.1</v>
      </c>
      <c r="H277" s="51">
        <f t="shared" ref="H277:H278" si="218">(1+G277)*F277</f>
        <v>4.4000000000000004</v>
      </c>
      <c r="I277" s="67" t="s">
        <v>92</v>
      </c>
      <c r="J277" s="53">
        <v>10.56</v>
      </c>
      <c r="K277" s="53">
        <f t="shared" ref="K277" si="219">J277*H277</f>
        <v>46.463999999999999</v>
      </c>
      <c r="L277" s="70">
        <v>0.3</v>
      </c>
      <c r="M277" s="68">
        <f t="shared" si="193"/>
        <v>1.32</v>
      </c>
      <c r="N277" s="54">
        <f t="shared" si="190"/>
        <v>60</v>
      </c>
      <c r="O277" s="54">
        <f t="shared" si="194"/>
        <v>79.2</v>
      </c>
      <c r="P277" s="55">
        <f t="shared" si="195"/>
        <v>125.664</v>
      </c>
      <c r="Q277" s="56"/>
      <c r="R277" s="44"/>
    </row>
    <row r="278" spans="1:18" s="3" customFormat="1">
      <c r="A278" s="45">
        <f>IF(I278&lt;&gt;"",1+MAX($A$9:A277),"")</f>
        <v>210</v>
      </c>
      <c r="B278" s="46"/>
      <c r="C278" s="46"/>
      <c r="D278" s="47"/>
      <c r="E278" s="59" t="s">
        <v>229</v>
      </c>
      <c r="F278" s="65">
        <v>1.693125</v>
      </c>
      <c r="G278" s="50">
        <v>0.1</v>
      </c>
      <c r="H278" s="51">
        <f t="shared" si="218"/>
        <v>1.8624375</v>
      </c>
      <c r="I278" s="67" t="s">
        <v>92</v>
      </c>
      <c r="J278" s="53">
        <v>14.08</v>
      </c>
      <c r="K278" s="53">
        <f t="shared" ref="K278:K279" si="220">J278*H278</f>
        <v>26.223120000000002</v>
      </c>
      <c r="L278" s="70">
        <v>0.4</v>
      </c>
      <c r="M278" s="68">
        <f t="shared" si="193"/>
        <v>0.74497500000000005</v>
      </c>
      <c r="N278" s="54">
        <f t="shared" si="190"/>
        <v>60</v>
      </c>
      <c r="O278" s="54">
        <f t="shared" si="194"/>
        <v>44.698500000000003</v>
      </c>
      <c r="P278" s="55">
        <f t="shared" si="195"/>
        <v>70.921620000000004</v>
      </c>
      <c r="Q278" s="56"/>
      <c r="R278" s="44"/>
    </row>
    <row r="279" spans="1:18" s="3" customFormat="1">
      <c r="A279" s="45">
        <f>IF(I279&lt;&gt;"",1+MAX($A$9:A278),"")</f>
        <v>211</v>
      </c>
      <c r="B279" s="46"/>
      <c r="C279" s="46"/>
      <c r="D279" s="47"/>
      <c r="E279" s="59" t="s">
        <v>199</v>
      </c>
      <c r="F279" s="65">
        <v>2.2574999999999998</v>
      </c>
      <c r="G279" s="50">
        <v>0.1</v>
      </c>
      <c r="H279" s="51">
        <f t="shared" ref="H279" si="221">(1+G279)*F279</f>
        <v>2.48325</v>
      </c>
      <c r="I279" s="67" t="s">
        <v>121</v>
      </c>
      <c r="J279" s="53">
        <v>19.2</v>
      </c>
      <c r="K279" s="53">
        <f t="shared" si="220"/>
        <v>47.678400000000003</v>
      </c>
      <c r="L279" s="70">
        <v>0.66666666666666696</v>
      </c>
      <c r="M279" s="68">
        <f t="shared" si="193"/>
        <v>1.6555</v>
      </c>
      <c r="N279" s="54">
        <f t="shared" si="190"/>
        <v>60</v>
      </c>
      <c r="O279" s="54">
        <f t="shared" si="194"/>
        <v>99.33</v>
      </c>
      <c r="P279" s="55">
        <f t="shared" si="195"/>
        <v>147.00839999999999</v>
      </c>
      <c r="Q279" s="56"/>
      <c r="R279" s="44"/>
    </row>
    <row r="280" spans="1:18" s="3" customFormat="1">
      <c r="A280" s="45" t="str">
        <f>IF(I280&lt;&gt;"",1+MAX($A$9:A279),"")</f>
        <v/>
      </c>
      <c r="B280" s="46"/>
      <c r="C280" s="46"/>
      <c r="D280" s="47"/>
      <c r="E280" s="57" t="s">
        <v>230</v>
      </c>
      <c r="F280" s="65"/>
      <c r="G280" s="66"/>
      <c r="H280" s="66"/>
      <c r="I280" s="67"/>
      <c r="J280" s="53"/>
      <c r="K280" s="53"/>
      <c r="L280" s="70"/>
      <c r="M280" s="68"/>
      <c r="N280" s="54"/>
      <c r="O280" s="54"/>
      <c r="P280" s="55"/>
      <c r="Q280" s="56"/>
      <c r="R280" s="44"/>
    </row>
    <row r="281" spans="1:18" s="3" customFormat="1">
      <c r="A281" s="45">
        <f>IF(I281&lt;&gt;"",1+MAX($A$9:A280),"")</f>
        <v>212</v>
      </c>
      <c r="B281" s="46"/>
      <c r="C281" s="46"/>
      <c r="D281" s="47"/>
      <c r="E281" s="59" t="s">
        <v>231</v>
      </c>
      <c r="F281" s="65">
        <f>2288+4266</f>
        <v>6554</v>
      </c>
      <c r="G281" s="50">
        <v>0.1</v>
      </c>
      <c r="H281" s="51">
        <f t="shared" ref="H281:H283" si="222">(1+G281)*F281</f>
        <v>7209.4</v>
      </c>
      <c r="I281" s="67" t="s">
        <v>45</v>
      </c>
      <c r="J281" s="53">
        <v>0.1</v>
      </c>
      <c r="K281" s="53">
        <f t="shared" si="196"/>
        <v>720.94</v>
      </c>
      <c r="L281" s="70">
        <v>0.01</v>
      </c>
      <c r="M281" s="68">
        <f t="shared" si="193"/>
        <v>72.093999999999994</v>
      </c>
      <c r="N281" s="54">
        <f t="shared" si="190"/>
        <v>60</v>
      </c>
      <c r="O281" s="54">
        <f t="shared" si="194"/>
        <v>4325.6400000000003</v>
      </c>
      <c r="P281" s="55">
        <f t="shared" si="195"/>
        <v>5046.58</v>
      </c>
      <c r="Q281" s="56"/>
      <c r="R281" s="44"/>
    </row>
    <row r="282" spans="1:18" s="3" customFormat="1">
      <c r="A282" s="45">
        <f>IF(I282&lt;&gt;"",1+MAX($A$9:A281),"")</f>
        <v>213</v>
      </c>
      <c r="B282" s="46"/>
      <c r="C282" s="46"/>
      <c r="D282" s="47"/>
      <c r="E282" s="59" t="s">
        <v>232</v>
      </c>
      <c r="F282" s="65">
        <f>243+502</f>
        <v>745</v>
      </c>
      <c r="G282" s="50">
        <v>0.1</v>
      </c>
      <c r="H282" s="51">
        <f t="shared" si="222"/>
        <v>819.5</v>
      </c>
      <c r="I282" s="67" t="s">
        <v>233</v>
      </c>
      <c r="J282" s="53">
        <v>0.11</v>
      </c>
      <c r="K282" s="53">
        <f t="shared" si="196"/>
        <v>90.144999999999996</v>
      </c>
      <c r="L282" s="70">
        <v>0.1</v>
      </c>
      <c r="M282" s="68">
        <f t="shared" si="193"/>
        <v>81.95</v>
      </c>
      <c r="N282" s="54">
        <f t="shared" si="190"/>
        <v>60</v>
      </c>
      <c r="O282" s="54">
        <f t="shared" si="194"/>
        <v>4917</v>
      </c>
      <c r="P282" s="55">
        <f t="shared" si="195"/>
        <v>5007.1450000000004</v>
      </c>
      <c r="Q282" s="56"/>
      <c r="R282" s="44"/>
    </row>
    <row r="283" spans="1:18" s="3" customFormat="1">
      <c r="A283" s="45">
        <f>IF(I283&lt;&gt;"",1+MAX($A$9:A282),"")</f>
        <v>214</v>
      </c>
      <c r="B283" s="46"/>
      <c r="C283" s="46"/>
      <c r="D283" s="47"/>
      <c r="E283" s="59" t="s">
        <v>234</v>
      </c>
      <c r="F283" s="65">
        <f>4576+9480</f>
        <v>14056</v>
      </c>
      <c r="G283" s="50">
        <v>0.1</v>
      </c>
      <c r="H283" s="51">
        <f t="shared" si="222"/>
        <v>15461.6</v>
      </c>
      <c r="I283" s="67" t="s">
        <v>92</v>
      </c>
      <c r="J283" s="53">
        <v>0.03</v>
      </c>
      <c r="K283" s="53">
        <f t="shared" si="196"/>
        <v>463.84800000000001</v>
      </c>
      <c r="L283" s="70">
        <v>3.0000000000000001E-3</v>
      </c>
      <c r="M283" s="68">
        <f t="shared" si="193"/>
        <v>46.384799999999998</v>
      </c>
      <c r="N283" s="54">
        <f t="shared" si="190"/>
        <v>60</v>
      </c>
      <c r="O283" s="54">
        <f t="shared" si="194"/>
        <v>2783.0880000000002</v>
      </c>
      <c r="P283" s="55">
        <f t="shared" si="195"/>
        <v>3246.9360000000001</v>
      </c>
      <c r="Q283" s="56"/>
      <c r="R283" s="44"/>
    </row>
    <row r="284" spans="1:18" s="3" customFormat="1">
      <c r="A284" s="45" t="str">
        <f>IF(I284&lt;&gt;"",1+MAX($A$9:A283),"")</f>
        <v/>
      </c>
      <c r="B284" s="46"/>
      <c r="C284" s="46"/>
      <c r="D284" s="47"/>
      <c r="E284" s="57" t="s">
        <v>235</v>
      </c>
      <c r="F284" s="65"/>
      <c r="G284" s="66"/>
      <c r="H284" s="66"/>
      <c r="I284" s="67"/>
      <c r="J284" s="53"/>
      <c r="K284" s="53"/>
      <c r="L284" s="70"/>
      <c r="M284" s="68"/>
      <c r="N284" s="54"/>
      <c r="O284" s="54"/>
      <c r="P284" s="55"/>
      <c r="Q284" s="56"/>
      <c r="R284" s="44"/>
    </row>
    <row r="285" spans="1:18" s="3" customFormat="1">
      <c r="A285" s="45">
        <f>IF(I285&lt;&gt;"",1+MAX($A$9:A284),"")</f>
        <v>215</v>
      </c>
      <c r="B285" s="46"/>
      <c r="C285" s="46"/>
      <c r="D285" s="47"/>
      <c r="E285" s="59" t="s">
        <v>236</v>
      </c>
      <c r="F285" s="65">
        <v>928.14</v>
      </c>
      <c r="G285" s="50">
        <v>0.1</v>
      </c>
      <c r="H285" s="51">
        <f t="shared" ref="H285" si="223">(1+G285)*F285</f>
        <v>1020.954</v>
      </c>
      <c r="I285" s="67" t="s">
        <v>49</v>
      </c>
      <c r="J285" s="53">
        <v>4.54</v>
      </c>
      <c r="K285" s="53">
        <f t="shared" ref="K285" si="224">J285*H285</f>
        <v>4635.1311599999999</v>
      </c>
      <c r="L285" s="70">
        <v>0.02</v>
      </c>
      <c r="M285" s="68">
        <f t="shared" si="193"/>
        <v>20.419080000000001</v>
      </c>
      <c r="N285" s="54">
        <f t="shared" si="190"/>
        <v>60</v>
      </c>
      <c r="O285" s="54">
        <f t="shared" si="194"/>
        <v>1225.1448</v>
      </c>
      <c r="P285" s="55">
        <f t="shared" si="195"/>
        <v>5860.2759599999999</v>
      </c>
      <c r="Q285" s="56"/>
      <c r="R285" s="44"/>
    </row>
    <row r="286" spans="1:18" s="3" customFormat="1">
      <c r="A286" s="45" t="str">
        <f>IF(I286&lt;&gt;"",1+MAX($A$9:A285),"")</f>
        <v/>
      </c>
      <c r="B286" s="46"/>
      <c r="C286" s="46"/>
      <c r="D286" s="47"/>
      <c r="E286" s="57" t="s">
        <v>237</v>
      </c>
      <c r="F286" s="65"/>
      <c r="G286" s="66"/>
      <c r="H286" s="66"/>
      <c r="I286" s="67"/>
      <c r="J286" s="53"/>
      <c r="K286" s="53"/>
      <c r="L286" s="70"/>
      <c r="M286" s="68"/>
      <c r="N286" s="54"/>
      <c r="O286" s="54"/>
      <c r="P286" s="55"/>
      <c r="Q286" s="56"/>
      <c r="R286" s="44"/>
    </row>
    <row r="287" spans="1:18" s="3" customFormat="1">
      <c r="A287" s="45">
        <f>IF(I287&lt;&gt;"",1+MAX($A$9:A286),"")</f>
        <v>216</v>
      </c>
      <c r="B287" s="46"/>
      <c r="C287" s="46"/>
      <c r="D287" s="47"/>
      <c r="E287" s="59" t="s">
        <v>238</v>
      </c>
      <c r="F287" s="65">
        <v>3329.41</v>
      </c>
      <c r="G287" s="50">
        <v>0.1</v>
      </c>
      <c r="H287" s="51">
        <f t="shared" ref="H287" si="225">(1+G287)*F287</f>
        <v>3662.3510000000001</v>
      </c>
      <c r="I287" s="67" t="s">
        <v>49</v>
      </c>
      <c r="J287" s="53">
        <v>0.65</v>
      </c>
      <c r="K287" s="53">
        <f t="shared" si="196"/>
        <v>2380.5281500000001</v>
      </c>
      <c r="L287" s="70">
        <v>0.02</v>
      </c>
      <c r="M287" s="68">
        <f t="shared" si="193"/>
        <v>73.247020000000006</v>
      </c>
      <c r="N287" s="54">
        <f t="shared" si="190"/>
        <v>60</v>
      </c>
      <c r="O287" s="54">
        <f t="shared" si="194"/>
        <v>4394.8212000000003</v>
      </c>
      <c r="P287" s="55">
        <f t="shared" si="195"/>
        <v>6775.3493500000004</v>
      </c>
      <c r="Q287" s="56"/>
      <c r="R287" s="44"/>
    </row>
    <row r="288" spans="1:18" s="3" customFormat="1">
      <c r="A288" s="45" t="str">
        <f>IF(I288&lt;&gt;"",1+MAX($A$9:A287),"")</f>
        <v/>
      </c>
      <c r="B288" s="46"/>
      <c r="C288" s="46"/>
      <c r="D288" s="47"/>
      <c r="E288" s="57" t="s">
        <v>239</v>
      </c>
      <c r="F288" s="65"/>
      <c r="G288" s="66"/>
      <c r="H288" s="66"/>
      <c r="I288" s="67"/>
      <c r="J288" s="53"/>
      <c r="K288" s="53"/>
      <c r="L288" s="70"/>
      <c r="M288" s="68"/>
      <c r="N288" s="54"/>
      <c r="O288" s="54"/>
      <c r="P288" s="55"/>
      <c r="Q288" s="56"/>
      <c r="R288" s="44"/>
    </row>
    <row r="289" spans="1:18" s="3" customFormat="1">
      <c r="A289" s="45">
        <f>IF(I289&lt;&gt;"",1+MAX($A$9:A288),"")</f>
        <v>217</v>
      </c>
      <c r="B289" s="46"/>
      <c r="C289" s="46"/>
      <c r="D289" s="47"/>
      <c r="E289" s="59" t="s">
        <v>240</v>
      </c>
      <c r="F289" s="65">
        <v>1041.27</v>
      </c>
      <c r="G289" s="50">
        <v>0.1</v>
      </c>
      <c r="H289" s="51">
        <f t="shared" ref="H289" si="226">(1+G289)*F289</f>
        <v>1145.3969999999999</v>
      </c>
      <c r="I289" s="67" t="s">
        <v>45</v>
      </c>
      <c r="J289" s="53">
        <v>4.0104166666666696</v>
      </c>
      <c r="K289" s="53">
        <f t="shared" si="196"/>
        <v>4593.5192187499997</v>
      </c>
      <c r="L289" s="70">
        <v>2.5000000000000001E-2</v>
      </c>
      <c r="M289" s="68">
        <f t="shared" si="193"/>
        <v>28.634924999999999</v>
      </c>
      <c r="N289" s="54">
        <f t="shared" si="190"/>
        <v>60</v>
      </c>
      <c r="O289" s="54">
        <f t="shared" si="194"/>
        <v>1718.0954999999999</v>
      </c>
      <c r="P289" s="55">
        <f t="shared" si="195"/>
        <v>6311.6147187500001</v>
      </c>
      <c r="Q289" s="56"/>
      <c r="R289" s="44"/>
    </row>
    <row r="290" spans="1:18" s="3" customFormat="1">
      <c r="A290" s="45" t="str">
        <f>IF(I290&lt;&gt;"",1+MAX($A$9:A289),"")</f>
        <v/>
      </c>
      <c r="B290" s="46"/>
      <c r="C290" s="46"/>
      <c r="D290" s="47"/>
      <c r="E290" s="57" t="s">
        <v>241</v>
      </c>
      <c r="F290" s="65"/>
      <c r="G290" s="66"/>
      <c r="H290" s="66"/>
      <c r="I290" s="67"/>
      <c r="J290" s="53"/>
      <c r="K290" s="53"/>
      <c r="L290" s="70"/>
      <c r="M290" s="68"/>
      <c r="N290" s="54"/>
      <c r="O290" s="54"/>
      <c r="P290" s="55"/>
      <c r="Q290" s="56"/>
      <c r="R290" s="44"/>
    </row>
    <row r="291" spans="1:18" s="3" customFormat="1">
      <c r="A291" s="45">
        <f>IF(I291&lt;&gt;"",1+MAX($A$9:A290),"")</f>
        <v>218</v>
      </c>
      <c r="B291" s="46"/>
      <c r="C291" s="46"/>
      <c r="D291" s="47"/>
      <c r="E291" s="59" t="s">
        <v>242</v>
      </c>
      <c r="F291" s="65">
        <v>621</v>
      </c>
      <c r="G291" s="50">
        <v>0.1</v>
      </c>
      <c r="H291" s="51">
        <f t="shared" ref="H291" si="227">(1+G291)*F291</f>
        <v>683.1</v>
      </c>
      <c r="I291" s="67" t="s">
        <v>45</v>
      </c>
      <c r="J291" s="53">
        <v>0.8</v>
      </c>
      <c r="K291" s="53">
        <f t="shared" si="196"/>
        <v>546.48</v>
      </c>
      <c r="L291" s="70">
        <v>1.7999999999999999E-2</v>
      </c>
      <c r="M291" s="68">
        <f t="shared" si="193"/>
        <v>12.2958</v>
      </c>
      <c r="N291" s="54">
        <f t="shared" si="190"/>
        <v>60</v>
      </c>
      <c r="O291" s="54">
        <f t="shared" si="194"/>
        <v>737.74800000000005</v>
      </c>
      <c r="P291" s="55">
        <f t="shared" si="195"/>
        <v>1284.2280000000001</v>
      </c>
      <c r="Q291" s="56"/>
      <c r="R291" s="44"/>
    </row>
    <row r="292" spans="1:18" s="3" customFormat="1">
      <c r="A292" s="45" t="str">
        <f>IF(I292&lt;&gt;"",1+MAX($A$9:A291),"")</f>
        <v/>
      </c>
      <c r="B292" s="46"/>
      <c r="C292" s="46"/>
      <c r="D292" s="47"/>
      <c r="E292" s="57" t="s">
        <v>243</v>
      </c>
      <c r="F292" s="65"/>
      <c r="G292" s="66"/>
      <c r="H292" s="66"/>
      <c r="I292" s="67"/>
      <c r="J292" s="53"/>
      <c r="K292" s="53"/>
      <c r="L292" s="70"/>
      <c r="M292" s="68"/>
      <c r="N292" s="54"/>
      <c r="O292" s="54"/>
      <c r="P292" s="55"/>
      <c r="Q292" s="56"/>
      <c r="R292" s="44"/>
    </row>
    <row r="293" spans="1:18" s="3" customFormat="1">
      <c r="A293" s="45">
        <f>IF(I293&lt;&gt;"",1+MAX($A$9:A292),"")</f>
        <v>219</v>
      </c>
      <c r="B293" s="46"/>
      <c r="C293" s="46"/>
      <c r="D293" s="47"/>
      <c r="E293" s="59" t="s">
        <v>244</v>
      </c>
      <c r="F293" s="65">
        <v>103</v>
      </c>
      <c r="G293" s="50">
        <v>0.1</v>
      </c>
      <c r="H293" s="51">
        <f t="shared" ref="H293:H294" si="228">(1+G293)*F293</f>
        <v>113.3</v>
      </c>
      <c r="I293" s="67" t="s">
        <v>121</v>
      </c>
      <c r="J293" s="53">
        <v>31.36</v>
      </c>
      <c r="K293" s="53">
        <f t="shared" si="196"/>
        <v>3553.0880000000002</v>
      </c>
      <c r="L293" s="70">
        <v>0.64</v>
      </c>
      <c r="M293" s="68">
        <f t="shared" si="193"/>
        <v>72.512</v>
      </c>
      <c r="N293" s="54">
        <f t="shared" si="190"/>
        <v>60</v>
      </c>
      <c r="O293" s="54">
        <f t="shared" si="194"/>
        <v>4350.72</v>
      </c>
      <c r="P293" s="55">
        <f t="shared" si="195"/>
        <v>7903.808</v>
      </c>
      <c r="Q293" s="56"/>
      <c r="R293" s="44"/>
    </row>
    <row r="294" spans="1:18" s="3" customFormat="1">
      <c r="A294" s="45">
        <f>IF(I294&lt;&gt;"",1+MAX($A$9:A293),"")</f>
        <v>220</v>
      </c>
      <c r="B294" s="46"/>
      <c r="C294" s="46"/>
      <c r="D294" s="47"/>
      <c r="E294" s="59" t="s">
        <v>245</v>
      </c>
      <c r="F294" s="65">
        <v>3</v>
      </c>
      <c r="G294" s="50">
        <v>0.1</v>
      </c>
      <c r="H294" s="51">
        <f t="shared" si="228"/>
        <v>3.3</v>
      </c>
      <c r="I294" s="67" t="s">
        <v>121</v>
      </c>
      <c r="J294" s="53">
        <v>39.36</v>
      </c>
      <c r="K294" s="53">
        <f t="shared" ref="K294" si="229">J294*H294</f>
        <v>129.88800000000001</v>
      </c>
      <c r="L294" s="70">
        <v>0.64</v>
      </c>
      <c r="M294" s="68">
        <f t="shared" si="193"/>
        <v>2.1120000000000001</v>
      </c>
      <c r="N294" s="54">
        <f t="shared" si="190"/>
        <v>60</v>
      </c>
      <c r="O294" s="54">
        <f t="shared" si="194"/>
        <v>126.72</v>
      </c>
      <c r="P294" s="55">
        <f t="shared" si="195"/>
        <v>256.608</v>
      </c>
      <c r="Q294" s="56"/>
      <c r="R294" s="44"/>
    </row>
    <row r="295" spans="1:18" s="3" customFormat="1">
      <c r="A295" s="45" t="str">
        <f>IF(I295&lt;&gt;"",1+MAX($A$9:A294),"")</f>
        <v/>
      </c>
      <c r="B295" s="46"/>
      <c r="C295" s="46"/>
      <c r="D295" s="47"/>
      <c r="E295" s="57" t="s">
        <v>246</v>
      </c>
      <c r="F295" s="65"/>
      <c r="G295" s="66"/>
      <c r="H295" s="66"/>
      <c r="I295" s="67"/>
      <c r="J295" s="53"/>
      <c r="K295" s="53"/>
      <c r="L295" s="70"/>
      <c r="M295" s="68"/>
      <c r="N295" s="54"/>
      <c r="O295" s="54"/>
      <c r="P295" s="55"/>
      <c r="Q295" s="56"/>
      <c r="R295" s="44"/>
    </row>
    <row r="296" spans="1:18" s="3" customFormat="1">
      <c r="A296" s="45" t="str">
        <f>IF(I296&lt;&gt;"",1+MAX($A$9:A295),"")</f>
        <v/>
      </c>
      <c r="B296" s="46"/>
      <c r="C296" s="46"/>
      <c r="D296" s="47"/>
      <c r="E296" s="100" t="s">
        <v>247</v>
      </c>
      <c r="F296" s="65"/>
      <c r="G296" s="66"/>
      <c r="H296" s="66"/>
      <c r="I296" s="67"/>
      <c r="J296" s="53"/>
      <c r="K296" s="53"/>
      <c r="L296" s="70"/>
      <c r="M296" s="68"/>
      <c r="N296" s="54"/>
      <c r="O296" s="54"/>
      <c r="P296" s="55"/>
      <c r="Q296" s="56"/>
      <c r="R296" s="44"/>
    </row>
    <row r="297" spans="1:18" s="3" customFormat="1">
      <c r="A297" s="45">
        <f>IF(I297&lt;&gt;"",1+MAX($A$9:A296),"")</f>
        <v>221</v>
      </c>
      <c r="B297" s="46"/>
      <c r="C297" s="46"/>
      <c r="D297" s="47"/>
      <c r="E297" s="59" t="s">
        <v>248</v>
      </c>
      <c r="F297" s="65">
        <v>5.33</v>
      </c>
      <c r="G297" s="50">
        <v>0.1</v>
      </c>
      <c r="H297" s="51">
        <f t="shared" ref="H297:H298" si="230">(1+G297)*F297</f>
        <v>5.8630000000000004</v>
      </c>
      <c r="I297" s="67" t="s">
        <v>92</v>
      </c>
      <c r="J297" s="53">
        <v>2.88</v>
      </c>
      <c r="K297" s="53">
        <f t="shared" si="196"/>
        <v>16.885439999999999</v>
      </c>
      <c r="L297" s="70">
        <v>0.17599999999999999</v>
      </c>
      <c r="M297" s="68">
        <f t="shared" si="193"/>
        <v>1.0318879999999999</v>
      </c>
      <c r="N297" s="54">
        <f t="shared" si="190"/>
        <v>60</v>
      </c>
      <c r="O297" s="54">
        <f t="shared" si="194"/>
        <v>61.91328</v>
      </c>
      <c r="P297" s="55">
        <f t="shared" si="195"/>
        <v>78.798720000000003</v>
      </c>
      <c r="Q297" s="56"/>
      <c r="R297" s="44"/>
    </row>
    <row r="298" spans="1:18" s="3" customFormat="1">
      <c r="A298" s="45">
        <f>IF(I298&lt;&gt;"",1+MAX($A$9:A297),"")</f>
        <v>222</v>
      </c>
      <c r="B298" s="46"/>
      <c r="C298" s="46"/>
      <c r="D298" s="47"/>
      <c r="E298" s="59" t="s">
        <v>249</v>
      </c>
      <c r="F298" s="65">
        <v>8.6775000000000002</v>
      </c>
      <c r="G298" s="50">
        <v>0.1</v>
      </c>
      <c r="H298" s="51">
        <f t="shared" si="230"/>
        <v>9.5452499999999993</v>
      </c>
      <c r="I298" s="67" t="s">
        <v>92</v>
      </c>
      <c r="J298" s="53">
        <v>5.76</v>
      </c>
      <c r="K298" s="53">
        <f t="shared" ref="K298" si="231">J298*H298</f>
        <v>54.980640000000001</v>
      </c>
      <c r="L298" s="70">
        <v>0.35199999999999998</v>
      </c>
      <c r="M298" s="68">
        <f t="shared" si="193"/>
        <v>3.359928</v>
      </c>
      <c r="N298" s="54">
        <f t="shared" ref="N298:N318" si="232">N$167</f>
        <v>60</v>
      </c>
      <c r="O298" s="54">
        <f t="shared" si="194"/>
        <v>201.59567999999999</v>
      </c>
      <c r="P298" s="55">
        <f t="shared" si="195"/>
        <v>256.57632000000001</v>
      </c>
      <c r="Q298" s="56"/>
      <c r="R298" s="44"/>
    </row>
    <row r="299" spans="1:18" s="3" customFormat="1">
      <c r="A299" s="45">
        <f>IF(I299&lt;&gt;"",1+MAX($A$9:A298),"")</f>
        <v>223</v>
      </c>
      <c r="B299" s="46"/>
      <c r="C299" s="46"/>
      <c r="D299" s="47"/>
      <c r="E299" s="59" t="s">
        <v>250</v>
      </c>
      <c r="F299" s="65">
        <v>1.6776500000000001</v>
      </c>
      <c r="G299" s="50">
        <v>0.1</v>
      </c>
      <c r="H299" s="51">
        <f t="shared" ref="H299" si="233">(1+G299)*F299</f>
        <v>1.845415</v>
      </c>
      <c r="I299" s="67" t="s">
        <v>121</v>
      </c>
      <c r="J299" s="53">
        <v>12.16</v>
      </c>
      <c r="K299" s="53">
        <f t="shared" si="196"/>
        <v>22.440246399999999</v>
      </c>
      <c r="L299" s="70">
        <v>0.64</v>
      </c>
      <c r="M299" s="68">
        <f t="shared" si="193"/>
        <v>1.1810655999999999</v>
      </c>
      <c r="N299" s="54">
        <f t="shared" si="232"/>
        <v>60</v>
      </c>
      <c r="O299" s="54">
        <f t="shared" si="194"/>
        <v>70.863935999999995</v>
      </c>
      <c r="P299" s="55">
        <f t="shared" si="195"/>
        <v>93.304182400000002</v>
      </c>
      <c r="Q299" s="56"/>
      <c r="R299" s="44"/>
    </row>
    <row r="300" spans="1:18" s="3" customFormat="1">
      <c r="A300" s="45" t="str">
        <f>IF(I300&lt;&gt;"",1+MAX($A$9:A299),"")</f>
        <v/>
      </c>
      <c r="B300" s="46"/>
      <c r="C300" s="46"/>
      <c r="D300" s="47"/>
      <c r="E300" s="100" t="s">
        <v>251</v>
      </c>
      <c r="F300" s="65"/>
      <c r="G300" s="66"/>
      <c r="H300" s="66"/>
      <c r="I300" s="67"/>
      <c r="J300" s="53"/>
      <c r="K300" s="53"/>
      <c r="L300" s="70"/>
      <c r="M300" s="68"/>
      <c r="N300" s="54"/>
      <c r="O300" s="54"/>
      <c r="P300" s="55"/>
      <c r="Q300" s="56"/>
      <c r="R300" s="44"/>
    </row>
    <row r="301" spans="1:18" s="3" customFormat="1">
      <c r="A301" s="45">
        <f>IF(I301&lt;&gt;"",1+MAX($A$9:A300),"")</f>
        <v>224</v>
      </c>
      <c r="B301" s="46"/>
      <c r="C301" s="46"/>
      <c r="D301" s="47"/>
      <c r="E301" s="59" t="s">
        <v>252</v>
      </c>
      <c r="F301" s="65">
        <v>102</v>
      </c>
      <c r="G301" s="50">
        <v>0.1</v>
      </c>
      <c r="H301" s="51">
        <f t="shared" ref="H301:H302" si="234">(1+G301)*F301</f>
        <v>112.2</v>
      </c>
      <c r="I301" s="67" t="s">
        <v>92</v>
      </c>
      <c r="J301" s="53">
        <v>4.72</v>
      </c>
      <c r="K301" s="53">
        <f t="shared" si="196"/>
        <v>529.58399999999995</v>
      </c>
      <c r="L301" s="70">
        <v>0.27200000000000002</v>
      </c>
      <c r="M301" s="68">
        <f t="shared" si="193"/>
        <v>30.5184</v>
      </c>
      <c r="N301" s="54">
        <f t="shared" si="232"/>
        <v>60</v>
      </c>
      <c r="O301" s="54">
        <f t="shared" si="194"/>
        <v>1831.104</v>
      </c>
      <c r="P301" s="55">
        <f t="shared" si="195"/>
        <v>2360.6880000000001</v>
      </c>
      <c r="Q301" s="56"/>
      <c r="R301" s="44"/>
    </row>
    <row r="302" spans="1:18" s="3" customFormat="1">
      <c r="A302" s="45">
        <f>IF(I302&lt;&gt;"",1+MAX($A$9:A301),"")</f>
        <v>225</v>
      </c>
      <c r="B302" s="46"/>
      <c r="C302" s="46"/>
      <c r="D302" s="47"/>
      <c r="E302" s="59" t="s">
        <v>253</v>
      </c>
      <c r="F302" s="65">
        <v>14.973750000000001</v>
      </c>
      <c r="G302" s="50">
        <v>0.1</v>
      </c>
      <c r="H302" s="51">
        <f t="shared" si="234"/>
        <v>16.471125000000001</v>
      </c>
      <c r="I302" s="67" t="s">
        <v>92</v>
      </c>
      <c r="J302" s="53">
        <v>9.44</v>
      </c>
      <c r="K302" s="53">
        <f t="shared" ref="K302:K303" si="235">J302*H302</f>
        <v>155.48741999999999</v>
      </c>
      <c r="L302" s="70">
        <v>0.54400000000000004</v>
      </c>
      <c r="M302" s="68">
        <f t="shared" si="193"/>
        <v>8.9602920000000008</v>
      </c>
      <c r="N302" s="54">
        <f t="shared" si="232"/>
        <v>60</v>
      </c>
      <c r="O302" s="54">
        <f t="shared" si="194"/>
        <v>537.61752000000001</v>
      </c>
      <c r="P302" s="55">
        <f t="shared" si="195"/>
        <v>693.10494000000006</v>
      </c>
      <c r="Q302" s="56"/>
      <c r="R302" s="44"/>
    </row>
    <row r="303" spans="1:18" s="3" customFormat="1">
      <c r="A303" s="45">
        <f>IF(I303&lt;&gt;"",1+MAX($A$9:A302),"")</f>
        <v>226</v>
      </c>
      <c r="B303" s="46"/>
      <c r="C303" s="46"/>
      <c r="D303" s="47"/>
      <c r="E303" s="59" t="s">
        <v>254</v>
      </c>
      <c r="F303" s="65">
        <v>5.6151562500000001</v>
      </c>
      <c r="G303" s="50">
        <v>0.1</v>
      </c>
      <c r="H303" s="51">
        <f t="shared" ref="H303" si="236">(1+G303)*F303</f>
        <v>6.1766718750000003</v>
      </c>
      <c r="I303" s="67" t="s">
        <v>121</v>
      </c>
      <c r="J303" s="53">
        <v>12.16</v>
      </c>
      <c r="K303" s="53">
        <f t="shared" si="235"/>
        <v>75.108329999999995</v>
      </c>
      <c r="L303" s="70">
        <v>0.64</v>
      </c>
      <c r="M303" s="68">
        <f t="shared" si="193"/>
        <v>3.9530699999999999</v>
      </c>
      <c r="N303" s="54">
        <f t="shared" si="232"/>
        <v>60</v>
      </c>
      <c r="O303" s="54">
        <f t="shared" si="194"/>
        <v>237.1842</v>
      </c>
      <c r="P303" s="55">
        <f t="shared" si="195"/>
        <v>312.29253</v>
      </c>
      <c r="Q303" s="56"/>
      <c r="R303" s="44"/>
    </row>
    <row r="304" spans="1:18" s="3" customFormat="1">
      <c r="A304" s="45" t="str">
        <f>IF(I304&lt;&gt;"",1+MAX($A$9:A303),"")</f>
        <v/>
      </c>
      <c r="B304" s="46"/>
      <c r="C304" s="46"/>
      <c r="D304" s="47"/>
      <c r="E304" s="57" t="s">
        <v>255</v>
      </c>
      <c r="F304" s="65"/>
      <c r="G304" s="66"/>
      <c r="H304" s="66"/>
      <c r="I304" s="67"/>
      <c r="J304" s="53"/>
      <c r="K304" s="53"/>
      <c r="L304" s="70"/>
      <c r="M304" s="68"/>
      <c r="N304" s="54"/>
      <c r="O304" s="54"/>
      <c r="P304" s="55"/>
      <c r="Q304" s="56"/>
      <c r="R304" s="44"/>
    </row>
    <row r="305" spans="1:18" s="3" customFormat="1">
      <c r="A305" s="45">
        <f>IF(I305&lt;&gt;"",1+MAX($A$9:A304),"")</f>
        <v>227</v>
      </c>
      <c r="B305" s="46"/>
      <c r="C305" s="46"/>
      <c r="D305" s="47"/>
      <c r="E305" s="59" t="s">
        <v>256</v>
      </c>
      <c r="F305" s="65">
        <v>28.27</v>
      </c>
      <c r="G305" s="50">
        <v>0.1</v>
      </c>
      <c r="H305" s="51">
        <f t="shared" ref="H305" si="237">(1+G305)*F305</f>
        <v>31.097000000000001</v>
      </c>
      <c r="I305" s="67" t="s">
        <v>45</v>
      </c>
      <c r="J305" s="53">
        <v>13.3</v>
      </c>
      <c r="K305" s="53">
        <f t="shared" ref="K305:K318" si="238">J305*H305</f>
        <v>413.59010000000001</v>
      </c>
      <c r="L305" s="70">
        <v>0.13</v>
      </c>
      <c r="M305" s="68">
        <f t="shared" ref="M305:M318" si="239">L305*H305</f>
        <v>4.0426099999999998</v>
      </c>
      <c r="N305" s="54">
        <f t="shared" si="232"/>
        <v>60</v>
      </c>
      <c r="O305" s="54">
        <f t="shared" ref="O305:O318" si="240">M305*N305</f>
        <v>242.5566</v>
      </c>
      <c r="P305" s="55">
        <f t="shared" ref="P305:P318" si="241">O305+K305</f>
        <v>656.14670000000001</v>
      </c>
      <c r="Q305" s="56"/>
      <c r="R305" s="44"/>
    </row>
    <row r="306" spans="1:18" s="3" customFormat="1">
      <c r="A306" s="45" t="str">
        <f>IF(I306&lt;&gt;"",1+MAX($A$9:A305),"")</f>
        <v/>
      </c>
      <c r="B306" s="46"/>
      <c r="C306" s="46"/>
      <c r="D306" s="47"/>
      <c r="E306" s="57" t="s">
        <v>257</v>
      </c>
      <c r="F306" s="65"/>
      <c r="G306" s="66"/>
      <c r="H306" s="66"/>
      <c r="I306" s="67"/>
      <c r="J306" s="53"/>
      <c r="K306" s="53"/>
      <c r="L306" s="70"/>
      <c r="M306" s="68"/>
      <c r="N306" s="54"/>
      <c r="O306" s="54"/>
      <c r="P306" s="55"/>
      <c r="Q306" s="56"/>
      <c r="R306" s="44"/>
    </row>
    <row r="307" spans="1:18" s="3" customFormat="1">
      <c r="A307" s="45">
        <f>IF(I307&lt;&gt;"",1+MAX($A$9:A306),"")</f>
        <v>228</v>
      </c>
      <c r="B307" s="46"/>
      <c r="C307" s="46"/>
      <c r="D307" s="47"/>
      <c r="E307" s="59" t="s">
        <v>258</v>
      </c>
      <c r="F307" s="65">
        <v>19.45</v>
      </c>
      <c r="G307" s="50">
        <v>0.1</v>
      </c>
      <c r="H307" s="51">
        <f t="shared" ref="H307" si="242">(1+G307)*F307</f>
        <v>21.395</v>
      </c>
      <c r="I307" s="67" t="s">
        <v>49</v>
      </c>
      <c r="J307" s="53">
        <v>17.5</v>
      </c>
      <c r="K307" s="53">
        <f t="shared" si="238"/>
        <v>374.41250000000002</v>
      </c>
      <c r="L307" s="70">
        <v>0.215</v>
      </c>
      <c r="M307" s="68">
        <f t="shared" si="239"/>
        <v>4.5999249999999998</v>
      </c>
      <c r="N307" s="54">
        <f t="shared" si="232"/>
        <v>60</v>
      </c>
      <c r="O307" s="54">
        <f t="shared" si="240"/>
        <v>275.99549999999999</v>
      </c>
      <c r="P307" s="55">
        <f t="shared" si="241"/>
        <v>650.40800000000002</v>
      </c>
      <c r="Q307" s="56"/>
      <c r="R307" s="44"/>
    </row>
    <row r="308" spans="1:18" s="3" customFormat="1">
      <c r="A308" s="45" t="str">
        <f>IF(I308&lt;&gt;"",1+MAX($A$9:A307),"")</f>
        <v/>
      </c>
      <c r="B308" s="46"/>
      <c r="C308" s="46"/>
      <c r="D308" s="47"/>
      <c r="E308" s="57" t="s">
        <v>259</v>
      </c>
      <c r="F308" s="65"/>
      <c r="G308" s="66"/>
      <c r="H308" s="66"/>
      <c r="I308" s="67"/>
      <c r="J308" s="53"/>
      <c r="K308" s="53"/>
      <c r="L308" s="70"/>
      <c r="M308" s="68"/>
      <c r="N308" s="54"/>
      <c r="O308" s="54"/>
      <c r="P308" s="55"/>
      <c r="Q308" s="56"/>
      <c r="R308" s="44"/>
    </row>
    <row r="309" spans="1:18" s="3" customFormat="1">
      <c r="A309" s="45">
        <f>IF(I309&lt;&gt;"",1+MAX($A$9:A308),"")</f>
        <v>229</v>
      </c>
      <c r="B309" s="46"/>
      <c r="C309" s="46"/>
      <c r="D309" s="47"/>
      <c r="E309" s="59" t="s">
        <v>260</v>
      </c>
      <c r="F309" s="65">
        <v>8465</v>
      </c>
      <c r="G309" s="50">
        <v>0.1</v>
      </c>
      <c r="H309" s="51">
        <f t="shared" ref="H309" si="243">(1+G309)*F309</f>
        <v>9311.5</v>
      </c>
      <c r="I309" s="67" t="s">
        <v>49</v>
      </c>
      <c r="J309" s="53">
        <v>2.65</v>
      </c>
      <c r="K309" s="53">
        <f t="shared" si="238"/>
        <v>24675.474999999999</v>
      </c>
      <c r="L309" s="70">
        <v>0.03</v>
      </c>
      <c r="M309" s="68">
        <f t="shared" si="239"/>
        <v>279.34500000000003</v>
      </c>
      <c r="N309" s="54">
        <f t="shared" si="232"/>
        <v>60</v>
      </c>
      <c r="O309" s="54">
        <f t="shared" si="240"/>
        <v>16760.7</v>
      </c>
      <c r="P309" s="55">
        <f t="shared" si="241"/>
        <v>41436.175000000003</v>
      </c>
      <c r="Q309" s="56"/>
      <c r="R309" s="44"/>
    </row>
    <row r="310" spans="1:18" s="3" customFormat="1">
      <c r="A310" s="45" t="str">
        <f>IF(I310&lt;&gt;"",1+MAX($A$9:A309),"")</f>
        <v/>
      </c>
      <c r="B310" s="46"/>
      <c r="C310" s="46"/>
      <c r="D310" s="47"/>
      <c r="E310" s="57" t="s">
        <v>261</v>
      </c>
      <c r="F310" s="65"/>
      <c r="G310" s="66"/>
      <c r="H310" s="66"/>
      <c r="I310" s="67"/>
      <c r="J310" s="53"/>
      <c r="K310" s="53"/>
      <c r="L310" s="70"/>
      <c r="M310" s="68"/>
      <c r="N310" s="54"/>
      <c r="O310" s="54"/>
      <c r="P310" s="55"/>
      <c r="Q310" s="56"/>
      <c r="R310" s="44"/>
    </row>
    <row r="311" spans="1:18" s="3" customFormat="1">
      <c r="A311" s="45">
        <f>IF(I311&lt;&gt;"",1+MAX($A$9:A310),"")</f>
        <v>230</v>
      </c>
      <c r="B311" s="46"/>
      <c r="C311" s="46"/>
      <c r="D311" s="47"/>
      <c r="E311" s="59" t="s">
        <v>261</v>
      </c>
      <c r="F311" s="65">
        <v>1949</v>
      </c>
      <c r="G311" s="50">
        <v>0.1</v>
      </c>
      <c r="H311" s="51">
        <f t="shared" ref="H311" si="244">(1+G311)*F311</f>
        <v>2143.9</v>
      </c>
      <c r="I311" s="67" t="s">
        <v>49</v>
      </c>
      <c r="J311" s="53">
        <v>0.65</v>
      </c>
      <c r="K311" s="53">
        <f t="shared" si="238"/>
        <v>1393.5350000000001</v>
      </c>
      <c r="L311" s="70">
        <v>0.02</v>
      </c>
      <c r="M311" s="68">
        <f t="shared" si="239"/>
        <v>42.878</v>
      </c>
      <c r="N311" s="54">
        <f t="shared" si="232"/>
        <v>60</v>
      </c>
      <c r="O311" s="54">
        <f t="shared" si="240"/>
        <v>2572.6799999999998</v>
      </c>
      <c r="P311" s="55">
        <f t="shared" si="241"/>
        <v>3966.2150000000001</v>
      </c>
      <c r="Q311" s="56"/>
      <c r="R311" s="44"/>
    </row>
    <row r="312" spans="1:18" s="3" customFormat="1">
      <c r="A312" s="45" t="str">
        <f>IF(I312&lt;&gt;"",1+MAX($A$9:A311),"")</f>
        <v/>
      </c>
      <c r="B312" s="46"/>
      <c r="C312" s="46"/>
      <c r="D312" s="47"/>
      <c r="E312" s="57" t="s">
        <v>262</v>
      </c>
      <c r="F312" s="65"/>
      <c r="G312" s="66"/>
      <c r="H312" s="66"/>
      <c r="I312" s="67"/>
      <c r="J312" s="53"/>
      <c r="K312" s="53"/>
      <c r="L312" s="70"/>
      <c r="M312" s="68"/>
      <c r="N312" s="54"/>
      <c r="O312" s="54"/>
      <c r="P312" s="55"/>
      <c r="Q312" s="56"/>
      <c r="R312" s="44"/>
    </row>
    <row r="313" spans="1:18" s="3" customFormat="1">
      <c r="A313" s="45">
        <f>IF(I313&lt;&gt;"",1+MAX($A$9:A312),"")</f>
        <v>231</v>
      </c>
      <c r="B313" s="46"/>
      <c r="C313" s="46"/>
      <c r="D313" s="47"/>
      <c r="E313" s="59" t="s">
        <v>263</v>
      </c>
      <c r="F313" s="65">
        <v>617</v>
      </c>
      <c r="G313" s="50">
        <v>0.1</v>
      </c>
      <c r="H313" s="51">
        <f t="shared" ref="H313" si="245">(1+G313)*F313</f>
        <v>678.7</v>
      </c>
      <c r="I313" s="67" t="s">
        <v>49</v>
      </c>
      <c r="J313" s="53">
        <f>54/32</f>
        <v>1.6875</v>
      </c>
      <c r="K313" s="53">
        <f t="shared" si="238"/>
        <v>1145.3062500000001</v>
      </c>
      <c r="L313" s="70">
        <v>2.1999999999999999E-2</v>
      </c>
      <c r="M313" s="68">
        <f t="shared" si="239"/>
        <v>14.9314</v>
      </c>
      <c r="N313" s="54">
        <f t="shared" si="232"/>
        <v>60</v>
      </c>
      <c r="O313" s="54">
        <f t="shared" si="240"/>
        <v>895.88400000000001</v>
      </c>
      <c r="P313" s="55">
        <f t="shared" si="241"/>
        <v>2041.1902500000001</v>
      </c>
      <c r="Q313" s="56"/>
      <c r="R313" s="44"/>
    </row>
    <row r="314" spans="1:18" s="3" customFormat="1">
      <c r="A314" s="45" t="str">
        <f>IF(I314&lt;&gt;"",1+MAX($A$9:A313),"")</f>
        <v/>
      </c>
      <c r="B314" s="46"/>
      <c r="C314" s="46"/>
      <c r="D314" s="47"/>
      <c r="E314" s="57" t="s">
        <v>264</v>
      </c>
      <c r="F314" s="65"/>
      <c r="G314" s="66"/>
      <c r="H314" s="66"/>
      <c r="I314" s="67"/>
      <c r="J314" s="53"/>
      <c r="K314" s="53"/>
      <c r="L314" s="70"/>
      <c r="M314" s="68"/>
      <c r="N314" s="54"/>
      <c r="O314" s="54"/>
      <c r="P314" s="55"/>
      <c r="Q314" s="56"/>
      <c r="R314" s="44"/>
    </row>
    <row r="315" spans="1:18" s="3" customFormat="1">
      <c r="A315" s="45">
        <f>IF(I315&lt;&gt;"",1+MAX($A$9:A314),"")</f>
        <v>232</v>
      </c>
      <c r="B315" s="46"/>
      <c r="C315" s="46"/>
      <c r="D315" s="47"/>
      <c r="E315" s="59" t="s">
        <v>265</v>
      </c>
      <c r="F315" s="65">
        <v>3621</v>
      </c>
      <c r="G315" s="50">
        <v>0.1</v>
      </c>
      <c r="H315" s="51">
        <f t="shared" ref="H315" si="246">(1+G315)*F315</f>
        <v>3983.1</v>
      </c>
      <c r="I315" s="67" t="s">
        <v>49</v>
      </c>
      <c r="J315" s="53">
        <v>0.65</v>
      </c>
      <c r="K315" s="53">
        <f t="shared" si="238"/>
        <v>2589.0149999999999</v>
      </c>
      <c r="L315" s="70">
        <v>2.5000000000000001E-2</v>
      </c>
      <c r="M315" s="68">
        <f t="shared" si="239"/>
        <v>99.577500000000001</v>
      </c>
      <c r="N315" s="54">
        <f t="shared" si="232"/>
        <v>60</v>
      </c>
      <c r="O315" s="54">
        <f t="shared" si="240"/>
        <v>5974.65</v>
      </c>
      <c r="P315" s="55">
        <f t="shared" si="241"/>
        <v>8563.6650000000009</v>
      </c>
      <c r="Q315" s="56"/>
      <c r="R315" s="44"/>
    </row>
    <row r="316" spans="1:18" s="3" customFormat="1">
      <c r="A316" s="45" t="str">
        <f>IF(I316&lt;&gt;"",1+MAX($A$9:A315),"")</f>
        <v/>
      </c>
      <c r="B316" s="46"/>
      <c r="C316" s="46"/>
      <c r="D316" s="47"/>
      <c r="E316" s="57" t="s">
        <v>266</v>
      </c>
      <c r="F316" s="65"/>
      <c r="G316" s="66"/>
      <c r="H316" s="66"/>
      <c r="I316" s="67"/>
      <c r="J316" s="53"/>
      <c r="K316" s="53"/>
      <c r="L316" s="70"/>
      <c r="M316" s="68"/>
      <c r="N316" s="54"/>
      <c r="O316" s="54"/>
      <c r="P316" s="55"/>
      <c r="Q316" s="56"/>
      <c r="R316" s="44"/>
    </row>
    <row r="317" spans="1:18" s="3" customFormat="1">
      <c r="A317" s="45">
        <f>IF(I317&lt;&gt;"",1+MAX($A$9:A316),"")</f>
        <v>233</v>
      </c>
      <c r="B317" s="46"/>
      <c r="C317" s="46"/>
      <c r="D317" s="47"/>
      <c r="E317" s="59" t="s">
        <v>176</v>
      </c>
      <c r="F317" s="65">
        <v>2</v>
      </c>
      <c r="G317" s="50">
        <v>0</v>
      </c>
      <c r="H317" s="51">
        <f t="shared" ref="H317:H318" si="247">(1+G317)*F317</f>
        <v>2</v>
      </c>
      <c r="I317" s="67" t="s">
        <v>92</v>
      </c>
      <c r="J317" s="53">
        <v>2293.5</v>
      </c>
      <c r="K317" s="53">
        <f t="shared" ref="K317" si="248">J317*H317</f>
        <v>4587</v>
      </c>
      <c r="L317" s="70">
        <v>5.2125000000000004</v>
      </c>
      <c r="M317" s="68">
        <f t="shared" si="239"/>
        <v>10.425000000000001</v>
      </c>
      <c r="N317" s="54">
        <f t="shared" si="232"/>
        <v>60</v>
      </c>
      <c r="O317" s="54">
        <f t="shared" si="240"/>
        <v>625.5</v>
      </c>
      <c r="P317" s="55">
        <f t="shared" si="241"/>
        <v>5212.5</v>
      </c>
      <c r="Q317" s="56"/>
      <c r="R317" s="44"/>
    </row>
    <row r="318" spans="1:18" s="3" customFormat="1">
      <c r="A318" s="45">
        <f>IF(I318&lt;&gt;"",1+MAX($A$9:A317),"")</f>
        <v>234</v>
      </c>
      <c r="B318" s="46"/>
      <c r="C318" s="46"/>
      <c r="D318" s="47"/>
      <c r="E318" s="59" t="s">
        <v>177</v>
      </c>
      <c r="F318" s="65">
        <v>1</v>
      </c>
      <c r="G318" s="50">
        <v>0</v>
      </c>
      <c r="H318" s="51">
        <f t="shared" si="247"/>
        <v>1</v>
      </c>
      <c r="I318" s="67" t="s">
        <v>92</v>
      </c>
      <c r="J318" s="53">
        <v>1834.8</v>
      </c>
      <c r="K318" s="53">
        <f t="shared" si="238"/>
        <v>1834.8</v>
      </c>
      <c r="L318" s="70">
        <v>4.17</v>
      </c>
      <c r="M318" s="68">
        <f t="shared" si="239"/>
        <v>4.17</v>
      </c>
      <c r="N318" s="54">
        <f t="shared" si="232"/>
        <v>60</v>
      </c>
      <c r="O318" s="54">
        <f t="shared" si="240"/>
        <v>250.2</v>
      </c>
      <c r="P318" s="55">
        <f t="shared" si="241"/>
        <v>2085</v>
      </c>
      <c r="Q318" s="56"/>
      <c r="R318" s="44"/>
    </row>
    <row r="319" spans="1:18" s="3" customFormat="1" ht="18" customHeight="1">
      <c r="A319" s="35" t="str">
        <f>IF(I319&lt;&gt;"",1+MAX($A$9:A318),"")</f>
        <v/>
      </c>
      <c r="B319" s="36"/>
      <c r="C319" s="36"/>
      <c r="D319" s="37" t="s">
        <v>267</v>
      </c>
      <c r="E319" s="38" t="s">
        <v>268</v>
      </c>
      <c r="F319" s="36"/>
      <c r="G319" s="60"/>
      <c r="H319" s="61"/>
      <c r="I319" s="36"/>
      <c r="J319" s="41"/>
      <c r="K319" s="41"/>
      <c r="L319" s="71"/>
      <c r="M319" s="41"/>
      <c r="N319" s="62">
        <v>70</v>
      </c>
      <c r="O319" s="63"/>
      <c r="P319" s="64"/>
      <c r="Q319" s="43">
        <f>SUM(P320:P344)</f>
        <v>74160.429999999993</v>
      </c>
      <c r="R319" s="44"/>
    </row>
    <row r="320" spans="1:18" s="3" customFormat="1">
      <c r="A320" s="45" t="str">
        <f>IF(I320&lt;&gt;"",1+MAX($A$9:A319),"")</f>
        <v/>
      </c>
      <c r="B320" s="46"/>
      <c r="C320" s="46"/>
      <c r="D320" s="47"/>
      <c r="E320" s="57" t="s">
        <v>269</v>
      </c>
      <c r="F320" s="65"/>
      <c r="G320" s="66"/>
      <c r="H320" s="66"/>
      <c r="I320" s="67"/>
      <c r="J320" s="53"/>
      <c r="K320" s="53"/>
      <c r="L320" s="73" t="s">
        <v>61</v>
      </c>
      <c r="M320" s="54" t="str">
        <f t="shared" ref="M320" si="249">IF(F320=0,"",K320*H320)</f>
        <v/>
      </c>
      <c r="N320" s="54"/>
      <c r="O320" s="54" t="str">
        <f t="shared" ref="O320" si="250">IF(F320=0,"",L320+M320)</f>
        <v/>
      </c>
      <c r="P320" s="55"/>
      <c r="Q320" s="56"/>
      <c r="R320" s="44"/>
    </row>
    <row r="321" spans="1:18" s="3" customFormat="1">
      <c r="A321" s="45">
        <f>IF(I321&lt;&gt;"",1+MAX($A$9:A320),"")</f>
        <v>235</v>
      </c>
      <c r="B321" s="46"/>
      <c r="C321" s="46"/>
      <c r="D321" s="47"/>
      <c r="E321" s="59" t="s">
        <v>270</v>
      </c>
      <c r="F321" s="65">
        <v>1</v>
      </c>
      <c r="G321" s="50">
        <v>0</v>
      </c>
      <c r="H321" s="51">
        <f t="shared" ref="H321" si="251">(1+G321)*F321</f>
        <v>1</v>
      </c>
      <c r="I321" s="67" t="s">
        <v>92</v>
      </c>
      <c r="J321" s="53">
        <v>1241</v>
      </c>
      <c r="K321" s="53">
        <f t="shared" ref="K321" si="252">J321*H321</f>
        <v>1241</v>
      </c>
      <c r="L321" s="70">
        <v>3.43</v>
      </c>
      <c r="M321" s="68">
        <f t="shared" ref="M321" si="253">L321*H321</f>
        <v>3.43</v>
      </c>
      <c r="N321" s="54">
        <f>N$319</f>
        <v>70</v>
      </c>
      <c r="O321" s="54">
        <f>M321*N321</f>
        <v>240.1</v>
      </c>
      <c r="P321" s="55">
        <f t="shared" ref="P321" si="254">O321+K321</f>
        <v>1481.1</v>
      </c>
      <c r="Q321" s="56"/>
      <c r="R321" s="44"/>
    </row>
    <row r="322" spans="1:18" s="3" customFormat="1">
      <c r="A322" s="45" t="str">
        <f>IF(I322&lt;&gt;"",1+MAX($A$9:A321),"")</f>
        <v/>
      </c>
      <c r="B322" s="46"/>
      <c r="C322" s="46"/>
      <c r="D322" s="47"/>
      <c r="E322" s="57" t="s">
        <v>271</v>
      </c>
      <c r="F322" s="65"/>
      <c r="G322" s="66"/>
      <c r="H322" s="66"/>
      <c r="I322" s="67"/>
      <c r="J322" s="53"/>
      <c r="K322" s="53"/>
      <c r="L322" s="70"/>
      <c r="M322" s="68"/>
      <c r="N322" s="54"/>
      <c r="O322" s="54"/>
      <c r="P322" s="55"/>
      <c r="Q322" s="56"/>
      <c r="R322" s="44"/>
    </row>
    <row r="323" spans="1:18" s="3" customFormat="1">
      <c r="A323" s="45">
        <f>IF(I323&lt;&gt;"",1+MAX($A$9:A322),"")</f>
        <v>236</v>
      </c>
      <c r="B323" s="46"/>
      <c r="C323" s="46"/>
      <c r="D323" s="47"/>
      <c r="E323" s="59" t="s">
        <v>272</v>
      </c>
      <c r="F323" s="65">
        <v>1132</v>
      </c>
      <c r="G323" s="50">
        <v>0.1</v>
      </c>
      <c r="H323" s="51">
        <f t="shared" ref="H323:H325" si="255">(1+G323)*F323</f>
        <v>1245.2</v>
      </c>
      <c r="I323" s="67" t="s">
        <v>49</v>
      </c>
      <c r="J323" s="53">
        <v>21.2</v>
      </c>
      <c r="K323" s="53">
        <f t="shared" ref="K323:K324" si="256">J323*H323</f>
        <v>26398.240000000002</v>
      </c>
      <c r="L323" s="70">
        <v>0.15</v>
      </c>
      <c r="M323" s="68">
        <f t="shared" ref="M323:M324" si="257">L323*H323</f>
        <v>186.78</v>
      </c>
      <c r="N323" s="54">
        <f t="shared" ref="N323:N344" si="258">N$319</f>
        <v>70</v>
      </c>
      <c r="O323" s="54">
        <f t="shared" ref="O323:O324" si="259">M323*N323</f>
        <v>13074.6</v>
      </c>
      <c r="P323" s="55">
        <f t="shared" ref="P323:P324" si="260">O323+K323</f>
        <v>39472.839999999997</v>
      </c>
      <c r="Q323" s="56"/>
      <c r="R323" s="44"/>
    </row>
    <row r="324" spans="1:18" s="3" customFormat="1" ht="31.5">
      <c r="A324" s="45">
        <f>IF(I324&lt;&gt;"",1+MAX($A$9:A323),"")</f>
        <v>237</v>
      </c>
      <c r="B324" s="46"/>
      <c r="C324" s="46"/>
      <c r="D324" s="47"/>
      <c r="E324" s="69" t="s">
        <v>273</v>
      </c>
      <c r="F324" s="65">
        <v>81</v>
      </c>
      <c r="G324" s="50">
        <v>0.1</v>
      </c>
      <c r="H324" s="51">
        <f t="shared" si="255"/>
        <v>89.1</v>
      </c>
      <c r="I324" s="67" t="s">
        <v>49</v>
      </c>
      <c r="J324" s="53">
        <v>16</v>
      </c>
      <c r="K324" s="53">
        <f t="shared" si="256"/>
        <v>1425.6</v>
      </c>
      <c r="L324" s="70">
        <v>0.2</v>
      </c>
      <c r="M324" s="68">
        <f t="shared" si="257"/>
        <v>17.82</v>
      </c>
      <c r="N324" s="54">
        <f t="shared" si="258"/>
        <v>70</v>
      </c>
      <c r="O324" s="54">
        <f t="shared" si="259"/>
        <v>1247.4000000000001</v>
      </c>
      <c r="P324" s="55">
        <f t="shared" si="260"/>
        <v>2673</v>
      </c>
      <c r="Q324" s="56"/>
      <c r="R324" s="44"/>
    </row>
    <row r="325" spans="1:18" s="3" customFormat="1">
      <c r="A325" s="45">
        <f>IF(I325&lt;&gt;"",1+MAX($A$9:A324),"")</f>
        <v>238</v>
      </c>
      <c r="B325" s="46"/>
      <c r="C325" s="46"/>
      <c r="D325" s="47"/>
      <c r="E325" s="69" t="s">
        <v>274</v>
      </c>
      <c r="F325" s="65">
        <v>4</v>
      </c>
      <c r="G325" s="50">
        <v>0</v>
      </c>
      <c r="H325" s="51">
        <f t="shared" si="255"/>
        <v>4</v>
      </c>
      <c r="I325" s="67" t="s">
        <v>92</v>
      </c>
      <c r="J325" s="53">
        <v>112.6</v>
      </c>
      <c r="K325" s="53">
        <f t="shared" ref="K325:K344" si="261">J325*H325</f>
        <v>450.4</v>
      </c>
      <c r="L325" s="70">
        <v>1.2</v>
      </c>
      <c r="M325" s="68">
        <f t="shared" ref="M325:M344" si="262">L325*H325</f>
        <v>4.8</v>
      </c>
      <c r="N325" s="54">
        <f t="shared" si="258"/>
        <v>70</v>
      </c>
      <c r="O325" s="54">
        <f t="shared" ref="O325:O344" si="263">M325*N325</f>
        <v>336</v>
      </c>
      <c r="P325" s="55">
        <f t="shared" ref="P325:P344" si="264">O325+K325</f>
        <v>786.4</v>
      </c>
      <c r="Q325" s="56"/>
      <c r="R325" s="44"/>
    </row>
    <row r="326" spans="1:18" s="3" customFormat="1">
      <c r="A326" s="45" t="str">
        <f>IF(I326&lt;&gt;"",1+MAX($A$9:A325),"")</f>
        <v/>
      </c>
      <c r="B326" s="46"/>
      <c r="C326" s="46"/>
      <c r="D326" s="47"/>
      <c r="E326" s="57" t="s">
        <v>275</v>
      </c>
      <c r="F326" s="65"/>
      <c r="G326" s="66"/>
      <c r="H326" s="66"/>
      <c r="I326" s="67"/>
      <c r="J326" s="53"/>
      <c r="K326" s="53"/>
      <c r="L326" s="70"/>
      <c r="M326" s="68"/>
      <c r="N326" s="54"/>
      <c r="O326" s="54"/>
      <c r="P326" s="55"/>
      <c r="Q326" s="56"/>
      <c r="R326" s="44"/>
    </row>
    <row r="327" spans="1:18" s="3" customFormat="1" ht="31.5">
      <c r="A327" s="45">
        <f>IF(I327&lt;&gt;"",1+MAX($A$9:A326),"")</f>
        <v>239</v>
      </c>
      <c r="B327" s="46"/>
      <c r="C327" s="46"/>
      <c r="D327" s="47"/>
      <c r="E327" s="69" t="s">
        <v>276</v>
      </c>
      <c r="F327" s="65">
        <v>6</v>
      </c>
      <c r="G327" s="50">
        <v>0</v>
      </c>
      <c r="H327" s="51">
        <f t="shared" ref="H327:H336" si="265">(1+G327)*F327</f>
        <v>6</v>
      </c>
      <c r="I327" s="67" t="s">
        <v>92</v>
      </c>
      <c r="J327" s="53">
        <v>292.85000000000002</v>
      </c>
      <c r="K327" s="53">
        <f t="shared" si="261"/>
        <v>1757.1</v>
      </c>
      <c r="L327" s="70">
        <v>1.4</v>
      </c>
      <c r="M327" s="68">
        <f t="shared" si="262"/>
        <v>8.4</v>
      </c>
      <c r="N327" s="54">
        <f t="shared" si="258"/>
        <v>70</v>
      </c>
      <c r="O327" s="54">
        <f t="shared" si="263"/>
        <v>588</v>
      </c>
      <c r="P327" s="55">
        <f t="shared" si="264"/>
        <v>2345.1</v>
      </c>
      <c r="Q327" s="56"/>
      <c r="R327" s="44"/>
    </row>
    <row r="328" spans="1:18" s="3" customFormat="1" ht="31.5">
      <c r="A328" s="45">
        <f>IF(I328&lt;&gt;"",1+MAX($A$9:A327),"")</f>
        <v>240</v>
      </c>
      <c r="B328" s="46"/>
      <c r="C328" s="46"/>
      <c r="D328" s="47"/>
      <c r="E328" s="69" t="s">
        <v>277</v>
      </c>
      <c r="F328" s="65">
        <v>6</v>
      </c>
      <c r="G328" s="50">
        <v>0</v>
      </c>
      <c r="H328" s="51">
        <f t="shared" si="265"/>
        <v>6</v>
      </c>
      <c r="I328" s="67" t="s">
        <v>92</v>
      </c>
      <c r="J328" s="53">
        <v>43.47</v>
      </c>
      <c r="K328" s="53">
        <f t="shared" si="261"/>
        <v>260.82</v>
      </c>
      <c r="L328" s="70">
        <v>0.6</v>
      </c>
      <c r="M328" s="68">
        <f t="shared" si="262"/>
        <v>3.6</v>
      </c>
      <c r="N328" s="54">
        <f t="shared" si="258"/>
        <v>70</v>
      </c>
      <c r="O328" s="54">
        <f t="shared" si="263"/>
        <v>252</v>
      </c>
      <c r="P328" s="55">
        <f t="shared" si="264"/>
        <v>512.82000000000005</v>
      </c>
      <c r="Q328" s="56"/>
      <c r="R328" s="44"/>
    </row>
    <row r="329" spans="1:18" s="3" customFormat="1" ht="31.5">
      <c r="A329" s="45">
        <f>IF(I329&lt;&gt;"",1+MAX($A$9:A328),"")</f>
        <v>241</v>
      </c>
      <c r="B329" s="46"/>
      <c r="C329" s="46"/>
      <c r="D329" s="47"/>
      <c r="E329" s="69" t="s">
        <v>278</v>
      </c>
      <c r="F329" s="65">
        <v>10</v>
      </c>
      <c r="G329" s="50">
        <v>0</v>
      </c>
      <c r="H329" s="51">
        <f t="shared" si="265"/>
        <v>10</v>
      </c>
      <c r="I329" s="67" t="s">
        <v>92</v>
      </c>
      <c r="J329" s="53">
        <v>57.27</v>
      </c>
      <c r="K329" s="53">
        <f t="shared" si="261"/>
        <v>572.70000000000005</v>
      </c>
      <c r="L329" s="70">
        <v>0.6</v>
      </c>
      <c r="M329" s="68">
        <f t="shared" si="262"/>
        <v>6</v>
      </c>
      <c r="N329" s="54">
        <f t="shared" si="258"/>
        <v>70</v>
      </c>
      <c r="O329" s="54">
        <f t="shared" si="263"/>
        <v>420</v>
      </c>
      <c r="P329" s="55">
        <f t="shared" si="264"/>
        <v>992.7</v>
      </c>
      <c r="Q329" s="56"/>
      <c r="R329" s="44"/>
    </row>
    <row r="330" spans="1:18" s="3" customFormat="1" ht="31.5">
      <c r="A330" s="45">
        <f>IF(I330&lt;&gt;"",1+MAX($A$9:A329),"")</f>
        <v>242</v>
      </c>
      <c r="B330" s="46"/>
      <c r="C330" s="46"/>
      <c r="D330" s="47"/>
      <c r="E330" s="69" t="s">
        <v>279</v>
      </c>
      <c r="F330" s="65">
        <v>10</v>
      </c>
      <c r="G330" s="50">
        <v>0</v>
      </c>
      <c r="H330" s="51">
        <f t="shared" si="265"/>
        <v>10</v>
      </c>
      <c r="I330" s="67" t="s">
        <v>92</v>
      </c>
      <c r="J330" s="53">
        <v>33.409999999999997</v>
      </c>
      <c r="K330" s="53">
        <f t="shared" si="261"/>
        <v>334.1</v>
      </c>
      <c r="L330" s="70">
        <v>0.6</v>
      </c>
      <c r="M330" s="68">
        <f t="shared" si="262"/>
        <v>6</v>
      </c>
      <c r="N330" s="54">
        <f t="shared" si="258"/>
        <v>70</v>
      </c>
      <c r="O330" s="54">
        <f t="shared" si="263"/>
        <v>420</v>
      </c>
      <c r="P330" s="55">
        <f t="shared" si="264"/>
        <v>754.1</v>
      </c>
      <c r="Q330" s="56"/>
      <c r="R330" s="44"/>
    </row>
    <row r="331" spans="1:18" s="3" customFormat="1" ht="31.5">
      <c r="A331" s="45">
        <f>IF(I331&lt;&gt;"",1+MAX($A$9:A330),"")</f>
        <v>243</v>
      </c>
      <c r="B331" s="46"/>
      <c r="C331" s="46"/>
      <c r="D331" s="47"/>
      <c r="E331" s="69" t="s">
        <v>280</v>
      </c>
      <c r="F331" s="65">
        <v>10</v>
      </c>
      <c r="G331" s="50">
        <v>0</v>
      </c>
      <c r="H331" s="51">
        <f t="shared" si="265"/>
        <v>10</v>
      </c>
      <c r="I331" s="67" t="s">
        <v>92</v>
      </c>
      <c r="J331" s="53">
        <v>820</v>
      </c>
      <c r="K331" s="53">
        <f t="shared" si="261"/>
        <v>8200</v>
      </c>
      <c r="L331" s="70">
        <v>1.5</v>
      </c>
      <c r="M331" s="68">
        <f t="shared" si="262"/>
        <v>15</v>
      </c>
      <c r="N331" s="54">
        <f t="shared" si="258"/>
        <v>70</v>
      </c>
      <c r="O331" s="54">
        <f t="shared" si="263"/>
        <v>1050</v>
      </c>
      <c r="P331" s="55">
        <f t="shared" si="264"/>
        <v>9250</v>
      </c>
      <c r="Q331" s="56"/>
      <c r="R331" s="44"/>
    </row>
    <row r="332" spans="1:18" s="3" customFormat="1" ht="31.5">
      <c r="A332" s="45">
        <f>IF(I332&lt;&gt;"",1+MAX($A$9:A331),"")</f>
        <v>244</v>
      </c>
      <c r="B332" s="46"/>
      <c r="C332" s="46"/>
      <c r="D332" s="47"/>
      <c r="E332" s="69" t="s">
        <v>281</v>
      </c>
      <c r="F332" s="65">
        <v>2</v>
      </c>
      <c r="G332" s="50">
        <v>0</v>
      </c>
      <c r="H332" s="51">
        <f t="shared" si="265"/>
        <v>2</v>
      </c>
      <c r="I332" s="67" t="s">
        <v>92</v>
      </c>
      <c r="J332" s="53">
        <v>353.8</v>
      </c>
      <c r="K332" s="53">
        <f t="shared" si="261"/>
        <v>707.6</v>
      </c>
      <c r="L332" s="70">
        <v>1.4</v>
      </c>
      <c r="M332" s="68">
        <f t="shared" si="262"/>
        <v>2.8</v>
      </c>
      <c r="N332" s="54">
        <f t="shared" si="258"/>
        <v>70</v>
      </c>
      <c r="O332" s="54">
        <f t="shared" si="263"/>
        <v>196</v>
      </c>
      <c r="P332" s="55">
        <f t="shared" si="264"/>
        <v>903.6</v>
      </c>
      <c r="Q332" s="56"/>
      <c r="R332" s="44"/>
    </row>
    <row r="333" spans="1:18" s="3" customFormat="1" ht="31.5">
      <c r="A333" s="45">
        <f>IF(I333&lt;&gt;"",1+MAX($A$9:A332),"")</f>
        <v>245</v>
      </c>
      <c r="B333" s="46"/>
      <c r="C333" s="46"/>
      <c r="D333" s="47"/>
      <c r="E333" s="69" t="s">
        <v>282</v>
      </c>
      <c r="F333" s="65">
        <v>14</v>
      </c>
      <c r="G333" s="50">
        <v>0</v>
      </c>
      <c r="H333" s="51">
        <f t="shared" si="265"/>
        <v>14</v>
      </c>
      <c r="I333" s="67" t="s">
        <v>92</v>
      </c>
      <c r="J333" s="53">
        <v>209.93</v>
      </c>
      <c r="K333" s="53">
        <f t="shared" si="261"/>
        <v>2939.02</v>
      </c>
      <c r="L333" s="70">
        <v>1.4</v>
      </c>
      <c r="M333" s="68">
        <f t="shared" si="262"/>
        <v>19.600000000000001</v>
      </c>
      <c r="N333" s="54">
        <f t="shared" si="258"/>
        <v>70</v>
      </c>
      <c r="O333" s="54">
        <f t="shared" si="263"/>
        <v>1372</v>
      </c>
      <c r="P333" s="55">
        <f t="shared" si="264"/>
        <v>4311.0200000000004</v>
      </c>
      <c r="Q333" s="56"/>
      <c r="R333" s="44"/>
    </row>
    <row r="334" spans="1:18" s="3" customFormat="1" ht="31.5">
      <c r="A334" s="45">
        <f>IF(I334&lt;&gt;"",1+MAX($A$9:A333),"")</f>
        <v>246</v>
      </c>
      <c r="B334" s="46"/>
      <c r="C334" s="46"/>
      <c r="D334" s="47"/>
      <c r="E334" s="69" t="s">
        <v>283</v>
      </c>
      <c r="F334" s="65">
        <v>1</v>
      </c>
      <c r="G334" s="50">
        <v>0</v>
      </c>
      <c r="H334" s="51">
        <f t="shared" si="265"/>
        <v>1</v>
      </c>
      <c r="I334" s="67" t="s">
        <v>92</v>
      </c>
      <c r="J334" s="53">
        <v>209.93</v>
      </c>
      <c r="K334" s="53">
        <f t="shared" si="261"/>
        <v>209.93</v>
      </c>
      <c r="L334" s="70">
        <v>1.4</v>
      </c>
      <c r="M334" s="68">
        <f t="shared" si="262"/>
        <v>1.4</v>
      </c>
      <c r="N334" s="54">
        <f t="shared" si="258"/>
        <v>70</v>
      </c>
      <c r="O334" s="54">
        <f t="shared" si="263"/>
        <v>98</v>
      </c>
      <c r="P334" s="55">
        <f t="shared" si="264"/>
        <v>307.93</v>
      </c>
      <c r="Q334" s="56"/>
      <c r="R334" s="44"/>
    </row>
    <row r="335" spans="1:18" s="3" customFormat="1" ht="31.5">
      <c r="A335" s="45">
        <f>IF(I335&lt;&gt;"",1+MAX($A$9:A334),"")</f>
        <v>247</v>
      </c>
      <c r="B335" s="46"/>
      <c r="C335" s="46"/>
      <c r="D335" s="47"/>
      <c r="E335" s="69" t="s">
        <v>284</v>
      </c>
      <c r="F335" s="65">
        <v>24</v>
      </c>
      <c r="G335" s="50">
        <v>0</v>
      </c>
      <c r="H335" s="51">
        <f t="shared" si="265"/>
        <v>24</v>
      </c>
      <c r="I335" s="67" t="s">
        <v>92</v>
      </c>
      <c r="J335" s="53">
        <v>83.54</v>
      </c>
      <c r="K335" s="53">
        <f t="shared" si="261"/>
        <v>2004.96</v>
      </c>
      <c r="L335" s="70">
        <v>0.9</v>
      </c>
      <c r="M335" s="68">
        <f t="shared" si="262"/>
        <v>21.6</v>
      </c>
      <c r="N335" s="54">
        <f t="shared" si="258"/>
        <v>70</v>
      </c>
      <c r="O335" s="54">
        <f t="shared" si="263"/>
        <v>1512</v>
      </c>
      <c r="P335" s="55">
        <f t="shared" si="264"/>
        <v>3516.96</v>
      </c>
      <c r="Q335" s="56"/>
      <c r="R335" s="44"/>
    </row>
    <row r="336" spans="1:18" s="3" customFormat="1" ht="31.5">
      <c r="A336" s="45">
        <f>IF(I336&lt;&gt;"",1+MAX($A$9:A335),"")</f>
        <v>248</v>
      </c>
      <c r="B336" s="46"/>
      <c r="C336" s="46"/>
      <c r="D336" s="47"/>
      <c r="E336" s="69" t="s">
        <v>285</v>
      </c>
      <c r="F336" s="65">
        <v>9</v>
      </c>
      <c r="G336" s="50">
        <v>0</v>
      </c>
      <c r="H336" s="51">
        <f t="shared" si="265"/>
        <v>9</v>
      </c>
      <c r="I336" s="67" t="s">
        <v>92</v>
      </c>
      <c r="J336" s="53">
        <v>561.54</v>
      </c>
      <c r="K336" s="53">
        <f t="shared" si="261"/>
        <v>5053.8599999999997</v>
      </c>
      <c r="L336" s="70">
        <v>1.6</v>
      </c>
      <c r="M336" s="68">
        <f t="shared" si="262"/>
        <v>14.4</v>
      </c>
      <c r="N336" s="54">
        <f t="shared" si="258"/>
        <v>70</v>
      </c>
      <c r="O336" s="54">
        <f t="shared" si="263"/>
        <v>1008</v>
      </c>
      <c r="P336" s="55">
        <f t="shared" si="264"/>
        <v>6061.86</v>
      </c>
      <c r="Q336" s="56"/>
      <c r="R336" s="44"/>
    </row>
    <row r="337" spans="1:16384" s="3" customFormat="1">
      <c r="A337" s="45" t="str">
        <f>IF(I337&lt;&gt;"",1+MAX($A$9:A336),"")</f>
        <v/>
      </c>
      <c r="B337" s="46"/>
      <c r="C337" s="46"/>
      <c r="D337" s="47"/>
      <c r="E337" s="57" t="s">
        <v>286</v>
      </c>
      <c r="F337" s="65"/>
      <c r="G337" s="66"/>
      <c r="H337" s="66"/>
      <c r="I337" s="67"/>
      <c r="J337" s="53"/>
      <c r="K337" s="53"/>
      <c r="L337" s="70"/>
      <c r="M337" s="68"/>
      <c r="N337" s="54"/>
      <c r="O337" s="54"/>
      <c r="P337" s="55"/>
      <c r="Q337" s="56"/>
      <c r="R337" s="44"/>
    </row>
    <row r="338" spans="1:16384" s="3" customFormat="1">
      <c r="A338" s="45">
        <f>IF(I338&lt;&gt;"",1+MAX($A$9:A337),"")</f>
        <v>249</v>
      </c>
      <c r="B338" s="46"/>
      <c r="C338" s="46"/>
      <c r="D338" s="47"/>
      <c r="E338" s="59" t="s">
        <v>287</v>
      </c>
      <c r="F338" s="65">
        <v>1</v>
      </c>
      <c r="G338" s="50">
        <v>0</v>
      </c>
      <c r="H338" s="51">
        <f t="shared" ref="H338:H344" si="266">(1+G338)*F338</f>
        <v>1</v>
      </c>
      <c r="I338" s="67" t="s">
        <v>92</v>
      </c>
      <c r="J338" s="53">
        <v>36</v>
      </c>
      <c r="K338" s="53">
        <f t="shared" si="261"/>
        <v>36</v>
      </c>
      <c r="L338" s="70">
        <v>0.4</v>
      </c>
      <c r="M338" s="68">
        <f t="shared" si="262"/>
        <v>0.4</v>
      </c>
      <c r="N338" s="54">
        <f t="shared" si="258"/>
        <v>70</v>
      </c>
      <c r="O338" s="54">
        <f t="shared" si="263"/>
        <v>28</v>
      </c>
      <c r="P338" s="55">
        <f t="shared" si="264"/>
        <v>64</v>
      </c>
      <c r="Q338" s="56"/>
      <c r="R338" s="44"/>
    </row>
    <row r="339" spans="1:16384" s="3" customFormat="1">
      <c r="A339" s="45">
        <f>IF(I339&lt;&gt;"",1+MAX($A$9:A338),"")</f>
        <v>250</v>
      </c>
      <c r="B339" s="46"/>
      <c r="C339" s="46"/>
      <c r="D339" s="47"/>
      <c r="E339" s="59" t="s">
        <v>288</v>
      </c>
      <c r="F339" s="65">
        <v>1</v>
      </c>
      <c r="G339" s="50">
        <v>0</v>
      </c>
      <c r="H339" s="51">
        <f t="shared" si="266"/>
        <v>1</v>
      </c>
      <c r="I339" s="67" t="s">
        <v>92</v>
      </c>
      <c r="J339" s="53">
        <v>36</v>
      </c>
      <c r="K339" s="53">
        <f t="shared" si="261"/>
        <v>36</v>
      </c>
      <c r="L339" s="70">
        <v>0.4</v>
      </c>
      <c r="M339" s="68">
        <f t="shared" si="262"/>
        <v>0.4</v>
      </c>
      <c r="N339" s="54">
        <f t="shared" si="258"/>
        <v>70</v>
      </c>
      <c r="O339" s="54">
        <f t="shared" si="263"/>
        <v>28</v>
      </c>
      <c r="P339" s="55">
        <f t="shared" si="264"/>
        <v>64</v>
      </c>
      <c r="Q339" s="56"/>
      <c r="R339" s="44"/>
    </row>
    <row r="340" spans="1:16384" s="3" customFormat="1">
      <c r="A340" s="45">
        <f>IF(I340&lt;&gt;"",1+MAX($A$9:A339),"")</f>
        <v>251</v>
      </c>
      <c r="B340" s="46"/>
      <c r="C340" s="46"/>
      <c r="D340" s="47"/>
      <c r="E340" s="59" t="s">
        <v>289</v>
      </c>
      <c r="F340" s="65">
        <v>2</v>
      </c>
      <c r="G340" s="50">
        <v>0</v>
      </c>
      <c r="H340" s="51">
        <f t="shared" si="266"/>
        <v>2</v>
      </c>
      <c r="I340" s="67" t="s">
        <v>92</v>
      </c>
      <c r="J340" s="53">
        <v>36</v>
      </c>
      <c r="K340" s="53">
        <f t="shared" si="261"/>
        <v>72</v>
      </c>
      <c r="L340" s="70">
        <v>0.4</v>
      </c>
      <c r="M340" s="68">
        <f t="shared" si="262"/>
        <v>0.8</v>
      </c>
      <c r="N340" s="54">
        <f t="shared" si="258"/>
        <v>70</v>
      </c>
      <c r="O340" s="54">
        <f t="shared" si="263"/>
        <v>56</v>
      </c>
      <c r="P340" s="55">
        <f t="shared" si="264"/>
        <v>128</v>
      </c>
      <c r="Q340" s="56"/>
      <c r="R340" s="44"/>
    </row>
    <row r="341" spans="1:16384" s="3" customFormat="1">
      <c r="A341" s="45">
        <f>IF(I341&lt;&gt;"",1+MAX($A$9:A340),"")</f>
        <v>252</v>
      </c>
      <c r="B341" s="46"/>
      <c r="C341" s="46"/>
      <c r="D341" s="47"/>
      <c r="E341" s="59" t="s">
        <v>290</v>
      </c>
      <c r="F341" s="65">
        <v>1</v>
      </c>
      <c r="G341" s="50">
        <v>0</v>
      </c>
      <c r="H341" s="51">
        <f t="shared" si="266"/>
        <v>1</v>
      </c>
      <c r="I341" s="67" t="s">
        <v>92</v>
      </c>
      <c r="J341" s="53">
        <v>36</v>
      </c>
      <c r="K341" s="53">
        <f t="shared" si="261"/>
        <v>36</v>
      </c>
      <c r="L341" s="70">
        <v>0.4</v>
      </c>
      <c r="M341" s="68">
        <f t="shared" si="262"/>
        <v>0.4</v>
      </c>
      <c r="N341" s="54">
        <f t="shared" si="258"/>
        <v>70</v>
      </c>
      <c r="O341" s="54">
        <f t="shared" si="263"/>
        <v>28</v>
      </c>
      <c r="P341" s="55">
        <f t="shared" si="264"/>
        <v>64</v>
      </c>
      <c r="Q341" s="56"/>
      <c r="R341" s="44"/>
    </row>
    <row r="342" spans="1:16384" s="3" customFormat="1">
      <c r="A342" s="45">
        <f>IF(I342&lt;&gt;"",1+MAX($A$9:A341),"")</f>
        <v>253</v>
      </c>
      <c r="B342" s="46"/>
      <c r="C342" s="46"/>
      <c r="D342" s="47"/>
      <c r="E342" s="59" t="s">
        <v>291</v>
      </c>
      <c r="F342" s="65">
        <v>1</v>
      </c>
      <c r="G342" s="50">
        <v>0</v>
      </c>
      <c r="H342" s="51">
        <f t="shared" si="266"/>
        <v>1</v>
      </c>
      <c r="I342" s="67" t="s">
        <v>92</v>
      </c>
      <c r="J342" s="53">
        <v>36</v>
      </c>
      <c r="K342" s="53">
        <f t="shared" si="261"/>
        <v>36</v>
      </c>
      <c r="L342" s="70">
        <v>0.4</v>
      </c>
      <c r="M342" s="68">
        <f t="shared" si="262"/>
        <v>0.4</v>
      </c>
      <c r="N342" s="54">
        <f t="shared" si="258"/>
        <v>70</v>
      </c>
      <c r="O342" s="54">
        <f t="shared" si="263"/>
        <v>28</v>
      </c>
      <c r="P342" s="55">
        <f t="shared" si="264"/>
        <v>64</v>
      </c>
      <c r="Q342" s="56"/>
      <c r="R342" s="44"/>
    </row>
    <row r="343" spans="1:16384" s="3" customFormat="1">
      <c r="A343" s="45">
        <f>IF(I343&lt;&gt;"",1+MAX($A$9:A342),"")</f>
        <v>254</v>
      </c>
      <c r="B343" s="46"/>
      <c r="C343" s="46"/>
      <c r="D343" s="47"/>
      <c r="E343" s="59" t="s">
        <v>292</v>
      </c>
      <c r="F343" s="65">
        <v>1</v>
      </c>
      <c r="G343" s="50">
        <v>0</v>
      </c>
      <c r="H343" s="51">
        <f t="shared" si="266"/>
        <v>1</v>
      </c>
      <c r="I343" s="67" t="s">
        <v>92</v>
      </c>
      <c r="J343" s="53">
        <v>36</v>
      </c>
      <c r="K343" s="53">
        <f t="shared" si="261"/>
        <v>36</v>
      </c>
      <c r="L343" s="70">
        <v>0.4</v>
      </c>
      <c r="M343" s="68">
        <f t="shared" si="262"/>
        <v>0.4</v>
      </c>
      <c r="N343" s="54">
        <f t="shared" si="258"/>
        <v>70</v>
      </c>
      <c r="O343" s="54">
        <f t="shared" si="263"/>
        <v>28</v>
      </c>
      <c r="P343" s="55">
        <f t="shared" si="264"/>
        <v>64</v>
      </c>
      <c r="Q343" s="56"/>
      <c r="R343" s="44"/>
    </row>
    <row r="344" spans="1:16384" s="3" customFormat="1">
      <c r="A344" s="45">
        <f>IF(I344&lt;&gt;"",1+MAX($A$9:A343),"")</f>
        <v>255</v>
      </c>
      <c r="B344" s="46"/>
      <c r="C344" s="46"/>
      <c r="D344" s="47"/>
      <c r="E344" s="59" t="s">
        <v>293</v>
      </c>
      <c r="F344" s="65">
        <v>7</v>
      </c>
      <c r="G344" s="50">
        <v>0</v>
      </c>
      <c r="H344" s="51">
        <f t="shared" si="266"/>
        <v>7</v>
      </c>
      <c r="I344" s="67" t="s">
        <v>92</v>
      </c>
      <c r="J344" s="53">
        <v>28</v>
      </c>
      <c r="K344" s="53">
        <f t="shared" si="261"/>
        <v>196</v>
      </c>
      <c r="L344" s="70">
        <v>0.3</v>
      </c>
      <c r="M344" s="68">
        <f t="shared" si="262"/>
        <v>2.1</v>
      </c>
      <c r="N344" s="54">
        <f t="shared" si="258"/>
        <v>70</v>
      </c>
      <c r="O344" s="54">
        <f t="shared" si="263"/>
        <v>147</v>
      </c>
      <c r="P344" s="55">
        <f t="shared" si="264"/>
        <v>343</v>
      </c>
      <c r="Q344" s="56"/>
      <c r="R344" s="44"/>
    </row>
    <row r="345" spans="1:16384" s="3" customFormat="1" ht="18" customHeight="1">
      <c r="A345" s="35" t="str">
        <f>IF(I345&lt;&gt;"",1+MAX($A$9:A344),"")</f>
        <v/>
      </c>
      <c r="B345" s="36"/>
      <c r="C345" s="36"/>
      <c r="D345" s="37" t="s">
        <v>294</v>
      </c>
      <c r="E345" s="38" t="s">
        <v>295</v>
      </c>
      <c r="F345" s="36"/>
      <c r="G345" s="60"/>
      <c r="H345" s="61"/>
      <c r="I345" s="36"/>
      <c r="J345" s="41"/>
      <c r="K345" s="41"/>
      <c r="L345" s="71"/>
      <c r="M345" s="41"/>
      <c r="N345" s="62">
        <v>70</v>
      </c>
      <c r="O345" s="63"/>
      <c r="P345" s="64"/>
      <c r="Q345" s="43">
        <f>SUM(P346:P348)</f>
        <v>2763.97</v>
      </c>
      <c r="R345" s="44"/>
    </row>
    <row r="346" spans="1:16384" s="3" customFormat="1">
      <c r="A346" s="45" t="str">
        <f>IF(I346&lt;&gt;"",1+MAX($A$9:A345),"")</f>
        <v/>
      </c>
      <c r="B346" s="46"/>
      <c r="C346" s="46"/>
      <c r="D346" s="47"/>
      <c r="E346" s="57" t="s">
        <v>296</v>
      </c>
      <c r="F346" s="65"/>
      <c r="G346" s="66"/>
      <c r="H346" s="66"/>
      <c r="I346" s="67"/>
      <c r="J346" s="53"/>
      <c r="K346" s="53"/>
      <c r="L346" s="73" t="s">
        <v>61</v>
      </c>
      <c r="M346" s="54" t="str">
        <f t="shared" ref="M346" si="267">IF(F346=0,"",K346*H346)</f>
        <v/>
      </c>
      <c r="N346" s="54"/>
      <c r="O346" s="54" t="str">
        <f t="shared" ref="O346" si="268">IF(F346=0,"",L346+M346)</f>
        <v/>
      </c>
      <c r="P346" s="55"/>
      <c r="Q346" s="56"/>
      <c r="R346" s="44"/>
    </row>
    <row r="347" spans="1:16384" s="3" customFormat="1">
      <c r="A347" s="45">
        <f>IF(I347&lt;&gt;"",1+MAX($A$9:A346),"")</f>
        <v>256</v>
      </c>
      <c r="B347" s="46"/>
      <c r="C347" s="46"/>
      <c r="D347" s="47"/>
      <c r="E347" s="59" t="s">
        <v>297</v>
      </c>
      <c r="F347" s="65">
        <v>2</v>
      </c>
      <c r="G347" s="50">
        <v>0</v>
      </c>
      <c r="H347" s="51">
        <f t="shared" ref="H347:H348" si="269">(1+G347)*F347</f>
        <v>2</v>
      </c>
      <c r="I347" s="67" t="s">
        <v>92</v>
      </c>
      <c r="J347" s="53">
        <v>449.99</v>
      </c>
      <c r="K347" s="53">
        <f t="shared" ref="K347" si="270">J347*H347</f>
        <v>899.98</v>
      </c>
      <c r="L347" s="70">
        <v>2.2000000000000002</v>
      </c>
      <c r="M347" s="68">
        <f t="shared" ref="M347" si="271">L347*H347</f>
        <v>4.4000000000000004</v>
      </c>
      <c r="N347" s="54">
        <f>N$345</f>
        <v>70</v>
      </c>
      <c r="O347" s="54">
        <f t="shared" ref="O347" si="272">M347*N347</f>
        <v>308</v>
      </c>
      <c r="P347" s="55">
        <f t="shared" ref="P347" si="273">O347+K347</f>
        <v>1207.98</v>
      </c>
      <c r="Q347" s="56"/>
      <c r="R347" s="44"/>
    </row>
    <row r="348" spans="1:16384" s="3" customFormat="1">
      <c r="A348" s="45">
        <f>IF(I348&lt;&gt;"",1+MAX($A$9:A347),"")</f>
        <v>257</v>
      </c>
      <c r="B348" s="46"/>
      <c r="C348" s="46"/>
      <c r="D348" s="47"/>
      <c r="E348" s="59" t="s">
        <v>298</v>
      </c>
      <c r="F348" s="65">
        <v>1</v>
      </c>
      <c r="G348" s="50">
        <v>0</v>
      </c>
      <c r="H348" s="51">
        <f t="shared" si="269"/>
        <v>1</v>
      </c>
      <c r="I348" s="67" t="s">
        <v>92</v>
      </c>
      <c r="J348" s="53">
        <v>1359.99</v>
      </c>
      <c r="K348" s="53">
        <f t="shared" ref="K348" si="274">J348*H348</f>
        <v>1359.99</v>
      </c>
      <c r="L348" s="70">
        <v>2.8</v>
      </c>
      <c r="M348" s="68">
        <f t="shared" ref="M348" si="275">L348*H348</f>
        <v>2.8</v>
      </c>
      <c r="N348" s="54">
        <f t="shared" ref="N348" si="276">N$345</f>
        <v>70</v>
      </c>
      <c r="O348" s="54">
        <f t="shared" ref="O348" si="277">M348*N348</f>
        <v>196</v>
      </c>
      <c r="P348" s="55">
        <f t="shared" ref="P348" si="278">O348+K348</f>
        <v>1555.99</v>
      </c>
      <c r="Q348" s="56"/>
      <c r="R348" s="44"/>
    </row>
    <row r="349" spans="1:16384" s="3" customFormat="1" ht="18" customHeight="1">
      <c r="A349" s="35" t="str">
        <f>IF(I349&lt;&gt;"",1+MAX($A$9:A348),"")</f>
        <v/>
      </c>
      <c r="B349" s="36"/>
      <c r="C349" s="36"/>
      <c r="D349" s="37" t="s">
        <v>299</v>
      </c>
      <c r="E349" s="38" t="s">
        <v>300</v>
      </c>
      <c r="F349" s="36"/>
      <c r="G349" s="60"/>
      <c r="H349" s="61"/>
      <c r="I349" s="36"/>
      <c r="J349" s="41"/>
      <c r="K349" s="41"/>
      <c r="L349" s="71"/>
      <c r="M349" s="41"/>
      <c r="N349" s="62">
        <v>75</v>
      </c>
      <c r="O349" s="63"/>
      <c r="P349" s="64"/>
      <c r="Q349" s="107">
        <f>SUM(P350:P354)</f>
        <v>9941.4937600000012</v>
      </c>
      <c r="R349" s="108"/>
      <c r="S349" s="108"/>
      <c r="T349" s="108"/>
      <c r="U349" s="109"/>
      <c r="V349" s="110"/>
      <c r="W349" s="108"/>
      <c r="X349" s="111"/>
      <c r="Y349" s="112"/>
      <c r="Z349" s="108"/>
      <c r="AA349" s="113"/>
      <c r="AB349" s="113"/>
      <c r="AC349" s="113"/>
      <c r="AD349" s="113"/>
      <c r="AE349" s="114"/>
      <c r="AF349" s="115"/>
      <c r="AG349" s="108"/>
      <c r="AH349" s="108"/>
      <c r="AI349" s="108"/>
      <c r="AJ349" s="109"/>
      <c r="AK349" s="110"/>
      <c r="AL349" s="108"/>
      <c r="AM349" s="111"/>
      <c r="AN349" s="112"/>
      <c r="AO349" s="108"/>
      <c r="AP349" s="113"/>
      <c r="AQ349" s="113"/>
      <c r="AR349" s="113"/>
      <c r="AS349" s="113"/>
      <c r="AT349" s="114"/>
      <c r="AU349" s="115"/>
      <c r="AV349" s="108"/>
      <c r="AW349" s="108"/>
      <c r="AX349" s="108"/>
      <c r="AY349" s="109"/>
      <c r="AZ349" s="110"/>
      <c r="BA349" s="108"/>
      <c r="BB349" s="111"/>
      <c r="BC349" s="112"/>
      <c r="BD349" s="108"/>
      <c r="BE349" s="113"/>
      <c r="BF349" s="113"/>
      <c r="BG349" s="113"/>
      <c r="BH349" s="113"/>
      <c r="BI349" s="114"/>
      <c r="BJ349" s="115"/>
      <c r="BK349" s="108"/>
      <c r="BL349" s="108"/>
      <c r="BM349" s="108"/>
      <c r="BN349" s="109"/>
      <c r="BO349" s="110"/>
      <c r="BP349" s="108"/>
      <c r="BQ349" s="111"/>
      <c r="BR349" s="112"/>
      <c r="BS349" s="108"/>
      <c r="BT349" s="113"/>
      <c r="BU349" s="113"/>
      <c r="BV349" s="113"/>
      <c r="BW349" s="113"/>
      <c r="BX349" s="114"/>
      <c r="BY349" s="115"/>
      <c r="BZ349" s="108"/>
      <c r="CA349" s="108"/>
      <c r="CB349" s="108"/>
      <c r="CC349" s="109"/>
      <c r="CD349" s="110"/>
      <c r="CE349" s="108"/>
      <c r="CF349" s="111"/>
      <c r="CG349" s="112"/>
      <c r="CH349" s="108"/>
      <c r="CI349" s="113"/>
      <c r="CJ349" s="113"/>
      <c r="CK349" s="113"/>
      <c r="CL349" s="113"/>
      <c r="CM349" s="114"/>
      <c r="CN349" s="115"/>
      <c r="CO349" s="108"/>
      <c r="CP349" s="108"/>
      <c r="CQ349" s="108"/>
      <c r="CR349" s="109"/>
      <c r="CS349" s="110"/>
      <c r="CT349" s="108"/>
      <c r="CU349" s="111"/>
      <c r="CV349" s="112"/>
      <c r="CW349" s="108"/>
      <c r="CX349" s="113"/>
      <c r="CY349" s="113"/>
      <c r="CZ349" s="113"/>
      <c r="DA349" s="113"/>
      <c r="DB349" s="114"/>
      <c r="DC349" s="115"/>
      <c r="DD349" s="108"/>
      <c r="DE349" s="108"/>
      <c r="DF349" s="108"/>
      <c r="DG349" s="109"/>
      <c r="DH349" s="110"/>
      <c r="DI349" s="108"/>
      <c r="DJ349" s="111"/>
      <c r="DK349" s="112"/>
      <c r="DL349" s="108"/>
      <c r="DM349" s="113"/>
      <c r="DN349" s="113"/>
      <c r="DO349" s="113"/>
      <c r="DP349" s="113"/>
      <c r="DQ349" s="114"/>
      <c r="DR349" s="115"/>
      <c r="DS349" s="108"/>
      <c r="DT349" s="108"/>
      <c r="DU349" s="108"/>
      <c r="DV349" s="109"/>
      <c r="DW349" s="110"/>
      <c r="DX349" s="108"/>
      <c r="DY349" s="111"/>
      <c r="DZ349" s="112"/>
      <c r="EA349" s="108"/>
      <c r="EB349" s="113"/>
      <c r="EC349" s="113"/>
      <c r="ED349" s="113"/>
      <c r="EE349" s="113"/>
      <c r="EF349" s="114"/>
      <c r="EG349" s="115"/>
      <c r="EH349" s="108"/>
      <c r="EI349" s="108"/>
      <c r="EJ349" s="108"/>
      <c r="EK349" s="109"/>
      <c r="EL349" s="110"/>
      <c r="EM349" s="108"/>
      <c r="EN349" s="111"/>
      <c r="EO349" s="112"/>
      <c r="EP349" s="108"/>
      <c r="EQ349" s="113"/>
      <c r="ER349" s="113"/>
      <c r="ES349" s="113"/>
      <c r="ET349" s="113"/>
      <c r="EU349" s="114"/>
      <c r="EV349" s="115"/>
      <c r="EW349" s="108"/>
      <c r="EX349" s="108"/>
      <c r="EY349" s="108"/>
      <c r="EZ349" s="109"/>
      <c r="FA349" s="110"/>
      <c r="FB349" s="108"/>
      <c r="FC349" s="111"/>
      <c r="FD349" s="112"/>
      <c r="FE349" s="108"/>
      <c r="FF349" s="113"/>
      <c r="FG349" s="113"/>
      <c r="FH349" s="113"/>
      <c r="FI349" s="113"/>
      <c r="FJ349" s="114"/>
      <c r="FK349" s="115"/>
      <c r="FL349" s="108"/>
      <c r="FM349" s="108"/>
      <c r="FN349" s="108"/>
      <c r="FO349" s="109"/>
      <c r="FP349" s="110"/>
      <c r="FQ349" s="108"/>
      <c r="FR349" s="111"/>
      <c r="FS349" s="112"/>
      <c r="FT349" s="108"/>
      <c r="FU349" s="113"/>
      <c r="FV349" s="113"/>
      <c r="FW349" s="113"/>
      <c r="FX349" s="113"/>
      <c r="FY349" s="114"/>
      <c r="FZ349" s="115"/>
      <c r="GA349" s="108"/>
      <c r="GB349" s="108"/>
      <c r="GC349" s="108"/>
      <c r="GD349" s="109"/>
      <c r="GE349" s="110"/>
      <c r="GF349" s="108"/>
      <c r="GG349" s="111"/>
      <c r="GH349" s="112"/>
      <c r="GI349" s="108"/>
      <c r="GJ349" s="113"/>
      <c r="GK349" s="113"/>
      <c r="GL349" s="113"/>
      <c r="GM349" s="113"/>
      <c r="GN349" s="114"/>
      <c r="GO349" s="115"/>
      <c r="GP349" s="108"/>
      <c r="GQ349" s="108"/>
      <c r="GR349" s="108"/>
      <c r="GS349" s="109"/>
      <c r="GT349" s="110"/>
      <c r="GU349" s="108"/>
      <c r="GV349" s="111"/>
      <c r="GW349" s="112"/>
      <c r="GX349" s="108"/>
      <c r="GY349" s="113"/>
      <c r="GZ349" s="113"/>
      <c r="HA349" s="113"/>
      <c r="HB349" s="113"/>
      <c r="HC349" s="114"/>
      <c r="HD349" s="115"/>
      <c r="HE349" s="108"/>
      <c r="HF349" s="108"/>
      <c r="HG349" s="108"/>
      <c r="HH349" s="109"/>
      <c r="HI349" s="110"/>
      <c r="HJ349" s="108"/>
      <c r="HK349" s="111"/>
      <c r="HL349" s="112"/>
      <c r="HM349" s="108"/>
      <c r="HN349" s="113"/>
      <c r="HO349" s="113"/>
      <c r="HP349" s="113"/>
      <c r="HQ349" s="113"/>
      <c r="HR349" s="114"/>
      <c r="HS349" s="115"/>
      <c r="HT349" s="108"/>
      <c r="HU349" s="108"/>
      <c r="HV349" s="108"/>
      <c r="HW349" s="109"/>
      <c r="HX349" s="110"/>
      <c r="HY349" s="108"/>
      <c r="HZ349" s="111"/>
      <c r="IA349" s="112"/>
      <c r="IB349" s="108"/>
      <c r="IC349" s="113"/>
      <c r="ID349" s="113"/>
      <c r="IE349" s="113"/>
      <c r="IF349" s="113"/>
      <c r="IG349" s="114"/>
      <c r="IH349" s="115"/>
      <c r="II349" s="108"/>
      <c r="IJ349" s="108"/>
      <c r="IK349" s="108"/>
      <c r="IL349" s="109"/>
      <c r="IM349" s="110"/>
      <c r="IN349" s="108"/>
      <c r="IO349" s="111"/>
      <c r="IP349" s="112"/>
      <c r="IQ349" s="108"/>
      <c r="IR349" s="113"/>
      <c r="IS349" s="113"/>
      <c r="IT349" s="113"/>
      <c r="IU349" s="113"/>
      <c r="IV349" s="114"/>
      <c r="IW349" s="115"/>
      <c r="IX349" s="108"/>
      <c r="IY349" s="108"/>
      <c r="IZ349" s="108"/>
      <c r="JA349" s="109"/>
      <c r="JB349" s="110"/>
      <c r="JC349" s="108"/>
      <c r="JD349" s="111"/>
      <c r="JE349" s="112"/>
      <c r="JF349" s="108"/>
      <c r="JG349" s="113"/>
      <c r="JH349" s="113"/>
      <c r="JI349" s="113"/>
      <c r="JJ349" s="113"/>
      <c r="JK349" s="114"/>
      <c r="JL349" s="115"/>
      <c r="JM349" s="108"/>
      <c r="JN349" s="108"/>
      <c r="JO349" s="108"/>
      <c r="JP349" s="109"/>
      <c r="JQ349" s="110"/>
      <c r="JR349" s="108"/>
      <c r="JS349" s="111"/>
      <c r="JT349" s="112"/>
      <c r="JU349" s="108"/>
      <c r="JV349" s="113"/>
      <c r="JW349" s="113"/>
      <c r="JX349" s="113"/>
      <c r="JY349" s="113"/>
      <c r="JZ349" s="114"/>
      <c r="KA349" s="115"/>
      <c r="KB349" s="108"/>
      <c r="KC349" s="108"/>
      <c r="KD349" s="108"/>
      <c r="KE349" s="109"/>
      <c r="KF349" s="110"/>
      <c r="KG349" s="108"/>
      <c r="KH349" s="111"/>
      <c r="KI349" s="112"/>
      <c r="KJ349" s="108"/>
      <c r="KK349" s="113"/>
      <c r="KL349" s="113"/>
      <c r="KM349" s="113"/>
      <c r="KN349" s="113"/>
      <c r="KO349" s="114"/>
      <c r="KP349" s="115"/>
      <c r="KQ349" s="108"/>
      <c r="KR349" s="108"/>
      <c r="KS349" s="108"/>
      <c r="KT349" s="109"/>
      <c r="KU349" s="110"/>
      <c r="KV349" s="108"/>
      <c r="KW349" s="111"/>
      <c r="KX349" s="112"/>
      <c r="KY349" s="108"/>
      <c r="KZ349" s="113"/>
      <c r="LA349" s="113"/>
      <c r="LB349" s="113"/>
      <c r="LC349" s="113"/>
      <c r="LD349" s="114"/>
      <c r="LE349" s="115"/>
      <c r="LF349" s="108"/>
      <c r="LG349" s="108"/>
      <c r="LH349" s="108"/>
      <c r="LI349" s="109"/>
      <c r="LJ349" s="110"/>
      <c r="LK349" s="108"/>
      <c r="LL349" s="111"/>
      <c r="LM349" s="112"/>
      <c r="LN349" s="108"/>
      <c r="LO349" s="113"/>
      <c r="LP349" s="113"/>
      <c r="LQ349" s="113"/>
      <c r="LR349" s="113"/>
      <c r="LS349" s="114"/>
      <c r="LT349" s="115"/>
      <c r="LU349" s="108"/>
      <c r="LV349" s="108"/>
      <c r="LW349" s="108"/>
      <c r="LX349" s="109"/>
      <c r="LY349" s="110"/>
      <c r="LZ349" s="108"/>
      <c r="MA349" s="111"/>
      <c r="MB349" s="112"/>
      <c r="MC349" s="108"/>
      <c r="MD349" s="113"/>
      <c r="ME349" s="113"/>
      <c r="MF349" s="113"/>
      <c r="MG349" s="113"/>
      <c r="MH349" s="114"/>
      <c r="MI349" s="115"/>
      <c r="MJ349" s="108"/>
      <c r="MK349" s="108"/>
      <c r="ML349" s="108"/>
      <c r="MM349" s="109"/>
      <c r="MN349" s="110"/>
      <c r="MO349" s="108"/>
      <c r="MP349" s="111"/>
      <c r="MQ349" s="112"/>
      <c r="MR349" s="108"/>
      <c r="MS349" s="113"/>
      <c r="MT349" s="113"/>
      <c r="MU349" s="113"/>
      <c r="MV349" s="113"/>
      <c r="MW349" s="114"/>
      <c r="MX349" s="115"/>
      <c r="MY349" s="108"/>
      <c r="MZ349" s="108"/>
      <c r="NA349" s="108"/>
      <c r="NB349" s="109"/>
      <c r="NC349" s="110"/>
      <c r="ND349" s="108"/>
      <c r="NE349" s="111"/>
      <c r="NF349" s="112"/>
      <c r="NG349" s="108"/>
      <c r="NH349" s="113"/>
      <c r="NI349" s="113"/>
      <c r="NJ349" s="113"/>
      <c r="NK349" s="113"/>
      <c r="NL349" s="114"/>
      <c r="NM349" s="115"/>
      <c r="NN349" s="108"/>
      <c r="NO349" s="108"/>
      <c r="NP349" s="108"/>
      <c r="NQ349" s="109"/>
      <c r="NR349" s="110"/>
      <c r="NS349" s="108"/>
      <c r="NT349" s="111"/>
      <c r="NU349" s="112"/>
      <c r="NV349" s="108"/>
      <c r="NW349" s="113"/>
      <c r="NX349" s="113"/>
      <c r="NY349" s="113"/>
      <c r="NZ349" s="113"/>
      <c r="OA349" s="114"/>
      <c r="OB349" s="115"/>
      <c r="OC349" s="108"/>
      <c r="OD349" s="108"/>
      <c r="OE349" s="108"/>
      <c r="OF349" s="109"/>
      <c r="OG349" s="110"/>
      <c r="OH349" s="108"/>
      <c r="OI349" s="111"/>
      <c r="OJ349" s="112"/>
      <c r="OK349" s="108"/>
      <c r="OL349" s="113"/>
      <c r="OM349" s="113"/>
      <c r="ON349" s="113"/>
      <c r="OO349" s="113"/>
      <c r="OP349" s="114"/>
      <c r="OQ349" s="115"/>
      <c r="OR349" s="108"/>
      <c r="OS349" s="108"/>
      <c r="OT349" s="108"/>
      <c r="OU349" s="109"/>
      <c r="OV349" s="110"/>
      <c r="OW349" s="108"/>
      <c r="OX349" s="111"/>
      <c r="OY349" s="112"/>
      <c r="OZ349" s="108"/>
      <c r="PA349" s="113"/>
      <c r="PB349" s="113"/>
      <c r="PC349" s="113"/>
      <c r="PD349" s="113"/>
      <c r="PE349" s="114"/>
      <c r="PF349" s="115"/>
      <c r="PG349" s="108"/>
      <c r="PH349" s="108"/>
      <c r="PI349" s="108"/>
      <c r="PJ349" s="109"/>
      <c r="PK349" s="110"/>
      <c r="PL349" s="108"/>
      <c r="PM349" s="111"/>
      <c r="PN349" s="112"/>
      <c r="PO349" s="108"/>
      <c r="PP349" s="113"/>
      <c r="PQ349" s="113"/>
      <c r="PR349" s="113"/>
      <c r="PS349" s="113"/>
      <c r="PT349" s="114"/>
      <c r="PU349" s="115"/>
      <c r="PV349" s="108"/>
      <c r="PW349" s="108"/>
      <c r="PX349" s="108"/>
      <c r="PY349" s="109"/>
      <c r="PZ349" s="110"/>
      <c r="QA349" s="108"/>
      <c r="QB349" s="111"/>
      <c r="QC349" s="112"/>
      <c r="QD349" s="108"/>
      <c r="QE349" s="113"/>
      <c r="QF349" s="113"/>
      <c r="QG349" s="113"/>
      <c r="QH349" s="113"/>
      <c r="QI349" s="114"/>
      <c r="QJ349" s="115"/>
      <c r="QK349" s="108"/>
      <c r="QL349" s="108"/>
      <c r="QM349" s="108"/>
      <c r="QN349" s="109"/>
      <c r="QO349" s="110"/>
      <c r="QP349" s="108"/>
      <c r="QQ349" s="111"/>
      <c r="QR349" s="112"/>
      <c r="QS349" s="108"/>
      <c r="QT349" s="113"/>
      <c r="QU349" s="113"/>
      <c r="QV349" s="113"/>
      <c r="QW349" s="113"/>
      <c r="QX349" s="114"/>
      <c r="QY349" s="115"/>
      <c r="QZ349" s="108"/>
      <c r="RA349" s="108"/>
      <c r="RB349" s="108"/>
      <c r="RC349" s="109"/>
      <c r="RD349" s="110"/>
      <c r="RE349" s="108"/>
      <c r="RF349" s="111"/>
      <c r="RG349" s="112"/>
      <c r="RH349" s="108"/>
      <c r="RI349" s="113"/>
      <c r="RJ349" s="113"/>
      <c r="RK349" s="113"/>
      <c r="RL349" s="113"/>
      <c r="RM349" s="114"/>
      <c r="RN349" s="115"/>
      <c r="RO349" s="108"/>
      <c r="RP349" s="108"/>
      <c r="RQ349" s="108"/>
      <c r="RR349" s="109"/>
      <c r="RS349" s="110"/>
      <c r="RT349" s="108"/>
      <c r="RU349" s="111"/>
      <c r="RV349" s="112"/>
      <c r="RW349" s="108"/>
      <c r="RX349" s="113"/>
      <c r="RY349" s="113"/>
      <c r="RZ349" s="113"/>
      <c r="SA349" s="113"/>
      <c r="SB349" s="114"/>
      <c r="SC349" s="115"/>
      <c r="SD349" s="108"/>
      <c r="SE349" s="108"/>
      <c r="SF349" s="108"/>
      <c r="SG349" s="109"/>
      <c r="SH349" s="110"/>
      <c r="SI349" s="108"/>
      <c r="SJ349" s="111"/>
      <c r="SK349" s="112"/>
      <c r="SL349" s="108"/>
      <c r="SM349" s="113"/>
      <c r="SN349" s="113"/>
      <c r="SO349" s="113"/>
      <c r="SP349" s="113"/>
      <c r="SQ349" s="114"/>
      <c r="SR349" s="115"/>
      <c r="SS349" s="108"/>
      <c r="ST349" s="108"/>
      <c r="SU349" s="108"/>
      <c r="SV349" s="109"/>
      <c r="SW349" s="110"/>
      <c r="SX349" s="108"/>
      <c r="SY349" s="111"/>
      <c r="SZ349" s="112"/>
      <c r="TA349" s="108"/>
      <c r="TB349" s="113"/>
      <c r="TC349" s="113"/>
      <c r="TD349" s="113"/>
      <c r="TE349" s="113"/>
      <c r="TF349" s="114"/>
      <c r="TG349" s="115"/>
      <c r="TH349" s="108"/>
      <c r="TI349" s="108"/>
      <c r="TJ349" s="108"/>
      <c r="TK349" s="109"/>
      <c r="TL349" s="110"/>
      <c r="TM349" s="108"/>
      <c r="TN349" s="111"/>
      <c r="TO349" s="112"/>
      <c r="TP349" s="108"/>
      <c r="TQ349" s="113"/>
      <c r="TR349" s="113"/>
      <c r="TS349" s="113"/>
      <c r="TT349" s="113"/>
      <c r="TU349" s="114"/>
      <c r="TV349" s="115"/>
      <c r="TW349" s="108"/>
      <c r="TX349" s="108"/>
      <c r="TY349" s="108"/>
      <c r="TZ349" s="109"/>
      <c r="UA349" s="110"/>
      <c r="UB349" s="108"/>
      <c r="UC349" s="111"/>
      <c r="UD349" s="112"/>
      <c r="UE349" s="108"/>
      <c r="UF349" s="113"/>
      <c r="UG349" s="113"/>
      <c r="UH349" s="113"/>
      <c r="UI349" s="113"/>
      <c r="UJ349" s="114"/>
      <c r="UK349" s="115"/>
      <c r="UL349" s="108"/>
      <c r="UM349" s="108"/>
      <c r="UN349" s="108"/>
      <c r="UO349" s="109"/>
      <c r="UP349" s="110"/>
      <c r="UQ349" s="108"/>
      <c r="UR349" s="111"/>
      <c r="US349" s="112"/>
      <c r="UT349" s="108"/>
      <c r="UU349" s="113"/>
      <c r="UV349" s="113"/>
      <c r="UW349" s="113"/>
      <c r="UX349" s="113"/>
      <c r="UY349" s="114"/>
      <c r="UZ349" s="115"/>
      <c r="VA349" s="108"/>
      <c r="VB349" s="108"/>
      <c r="VC349" s="108"/>
      <c r="VD349" s="109"/>
      <c r="VE349" s="110"/>
      <c r="VF349" s="108"/>
      <c r="VG349" s="111"/>
      <c r="VH349" s="112"/>
      <c r="VI349" s="108"/>
      <c r="VJ349" s="113"/>
      <c r="VK349" s="113"/>
      <c r="VL349" s="113"/>
      <c r="VM349" s="113"/>
      <c r="VN349" s="114"/>
      <c r="VO349" s="115"/>
      <c r="VP349" s="108"/>
      <c r="VQ349" s="108"/>
      <c r="VR349" s="108"/>
      <c r="VS349" s="109"/>
      <c r="VT349" s="110"/>
      <c r="VU349" s="108"/>
      <c r="VV349" s="111"/>
      <c r="VW349" s="112"/>
      <c r="VX349" s="108"/>
      <c r="VY349" s="113"/>
      <c r="VZ349" s="113"/>
      <c r="WA349" s="113"/>
      <c r="WB349" s="113"/>
      <c r="WC349" s="114"/>
      <c r="WD349" s="115"/>
      <c r="WE349" s="108"/>
      <c r="WF349" s="108"/>
      <c r="WG349" s="108"/>
      <c r="WH349" s="109"/>
      <c r="WI349" s="110"/>
      <c r="WJ349" s="108"/>
      <c r="WK349" s="111"/>
      <c r="WL349" s="112"/>
      <c r="WM349" s="108"/>
      <c r="WN349" s="113"/>
      <c r="WO349" s="113"/>
      <c r="WP349" s="113"/>
      <c r="WQ349" s="113"/>
      <c r="WR349" s="114"/>
      <c r="WS349" s="115"/>
      <c r="WT349" s="108"/>
      <c r="WU349" s="108"/>
      <c r="WV349" s="108"/>
      <c r="WW349" s="109"/>
      <c r="WX349" s="110"/>
      <c r="WY349" s="108"/>
      <c r="WZ349" s="111"/>
      <c r="XA349" s="112"/>
      <c r="XB349" s="108"/>
      <c r="XC349" s="113"/>
      <c r="XD349" s="113"/>
      <c r="XE349" s="113"/>
      <c r="XF349" s="113"/>
      <c r="XG349" s="114"/>
      <c r="XH349" s="115"/>
      <c r="XI349" s="108"/>
      <c r="XJ349" s="108"/>
      <c r="XK349" s="108"/>
      <c r="XL349" s="109"/>
      <c r="XM349" s="110"/>
      <c r="XN349" s="108"/>
      <c r="XO349" s="111"/>
      <c r="XP349" s="112"/>
      <c r="XQ349" s="108"/>
      <c r="XR349" s="113"/>
      <c r="XS349" s="113"/>
      <c r="XT349" s="113"/>
      <c r="XU349" s="113"/>
      <c r="XV349" s="114"/>
      <c r="XW349" s="115"/>
      <c r="XX349" s="108"/>
      <c r="XY349" s="108"/>
      <c r="XZ349" s="108"/>
      <c r="YA349" s="109"/>
      <c r="YB349" s="110"/>
      <c r="YC349" s="108"/>
      <c r="YD349" s="111"/>
      <c r="YE349" s="112"/>
      <c r="YF349" s="108"/>
      <c r="YG349" s="113"/>
      <c r="YH349" s="113"/>
      <c r="YI349" s="113"/>
      <c r="YJ349" s="113"/>
      <c r="YK349" s="114"/>
      <c r="YL349" s="115"/>
      <c r="YM349" s="108"/>
      <c r="YN349" s="108"/>
      <c r="YO349" s="108"/>
      <c r="YP349" s="109"/>
      <c r="YQ349" s="110"/>
      <c r="YR349" s="108"/>
      <c r="YS349" s="111"/>
      <c r="YT349" s="112"/>
      <c r="YU349" s="108"/>
      <c r="YV349" s="113"/>
      <c r="YW349" s="113"/>
      <c r="YX349" s="113"/>
      <c r="YY349" s="113"/>
      <c r="YZ349" s="114"/>
      <c r="ZA349" s="115"/>
      <c r="ZB349" s="108"/>
      <c r="ZC349" s="108"/>
      <c r="ZD349" s="108"/>
      <c r="ZE349" s="109"/>
      <c r="ZF349" s="110"/>
      <c r="ZG349" s="108"/>
      <c r="ZH349" s="111"/>
      <c r="ZI349" s="112"/>
      <c r="ZJ349" s="108"/>
      <c r="ZK349" s="113"/>
      <c r="ZL349" s="113"/>
      <c r="ZM349" s="113"/>
      <c r="ZN349" s="113"/>
      <c r="ZO349" s="114"/>
      <c r="ZP349" s="115"/>
      <c r="ZQ349" s="108"/>
      <c r="ZR349" s="108"/>
      <c r="ZS349" s="108"/>
      <c r="ZT349" s="109"/>
      <c r="ZU349" s="110"/>
      <c r="ZV349" s="108"/>
      <c r="ZW349" s="111"/>
      <c r="ZX349" s="112"/>
      <c r="ZY349" s="108"/>
      <c r="ZZ349" s="113"/>
      <c r="AAA349" s="113"/>
      <c r="AAB349" s="113"/>
      <c r="AAC349" s="113"/>
      <c r="AAD349" s="114"/>
      <c r="AAE349" s="115"/>
      <c r="AAF349" s="108"/>
      <c r="AAG349" s="108"/>
      <c r="AAH349" s="108"/>
      <c r="AAI349" s="109"/>
      <c r="AAJ349" s="110"/>
      <c r="AAK349" s="108"/>
      <c r="AAL349" s="111"/>
      <c r="AAM349" s="112"/>
      <c r="AAN349" s="108"/>
      <c r="AAO349" s="113"/>
      <c r="AAP349" s="113"/>
      <c r="AAQ349" s="113"/>
      <c r="AAR349" s="113"/>
      <c r="AAS349" s="114"/>
      <c r="AAT349" s="115"/>
      <c r="AAU349" s="108"/>
      <c r="AAV349" s="108"/>
      <c r="AAW349" s="108"/>
      <c r="AAX349" s="109"/>
      <c r="AAY349" s="110"/>
      <c r="AAZ349" s="108"/>
      <c r="ABA349" s="111"/>
      <c r="ABB349" s="112"/>
      <c r="ABC349" s="108"/>
      <c r="ABD349" s="113"/>
      <c r="ABE349" s="113"/>
      <c r="ABF349" s="113"/>
      <c r="ABG349" s="113"/>
      <c r="ABH349" s="114"/>
      <c r="ABI349" s="115"/>
      <c r="ABJ349" s="108"/>
      <c r="ABK349" s="108"/>
      <c r="ABL349" s="108"/>
      <c r="ABM349" s="109"/>
      <c r="ABN349" s="110"/>
      <c r="ABO349" s="108"/>
      <c r="ABP349" s="111"/>
      <c r="ABQ349" s="112"/>
      <c r="ABR349" s="108"/>
      <c r="ABS349" s="113"/>
      <c r="ABT349" s="113"/>
      <c r="ABU349" s="113"/>
      <c r="ABV349" s="113"/>
      <c r="ABW349" s="114"/>
      <c r="ABX349" s="115"/>
      <c r="ABY349" s="108"/>
      <c r="ABZ349" s="108"/>
      <c r="ACA349" s="108"/>
      <c r="ACB349" s="109"/>
      <c r="ACC349" s="110"/>
      <c r="ACD349" s="108"/>
      <c r="ACE349" s="111"/>
      <c r="ACF349" s="112"/>
      <c r="ACG349" s="108"/>
      <c r="ACH349" s="113"/>
      <c r="ACI349" s="113"/>
      <c r="ACJ349" s="113"/>
      <c r="ACK349" s="113"/>
      <c r="ACL349" s="114"/>
      <c r="ACM349" s="115"/>
      <c r="ACN349" s="108"/>
      <c r="ACO349" s="108"/>
      <c r="ACP349" s="108"/>
      <c r="ACQ349" s="109"/>
      <c r="ACR349" s="110"/>
      <c r="ACS349" s="108"/>
      <c r="ACT349" s="111"/>
      <c r="ACU349" s="112"/>
      <c r="ACV349" s="108"/>
      <c r="ACW349" s="113"/>
      <c r="ACX349" s="113"/>
      <c r="ACY349" s="113"/>
      <c r="ACZ349" s="113"/>
      <c r="ADA349" s="114"/>
      <c r="ADB349" s="115"/>
      <c r="ADC349" s="108"/>
      <c r="ADD349" s="108"/>
      <c r="ADE349" s="108"/>
      <c r="ADF349" s="109"/>
      <c r="ADG349" s="110"/>
      <c r="ADH349" s="108"/>
      <c r="ADI349" s="111"/>
      <c r="ADJ349" s="112"/>
      <c r="ADK349" s="108"/>
      <c r="ADL349" s="113"/>
      <c r="ADM349" s="113"/>
      <c r="ADN349" s="113"/>
      <c r="ADO349" s="113"/>
      <c r="ADP349" s="114"/>
      <c r="ADQ349" s="115"/>
      <c r="ADR349" s="108"/>
      <c r="ADS349" s="108"/>
      <c r="ADT349" s="108"/>
      <c r="ADU349" s="109"/>
      <c r="ADV349" s="110"/>
      <c r="ADW349" s="108"/>
      <c r="ADX349" s="111"/>
      <c r="ADY349" s="112"/>
      <c r="ADZ349" s="108"/>
      <c r="AEA349" s="113"/>
      <c r="AEB349" s="113"/>
      <c r="AEC349" s="113"/>
      <c r="AED349" s="113"/>
      <c r="AEE349" s="114"/>
      <c r="AEF349" s="115"/>
      <c r="AEG349" s="108"/>
      <c r="AEH349" s="108"/>
      <c r="AEI349" s="108"/>
      <c r="AEJ349" s="109"/>
      <c r="AEK349" s="110"/>
      <c r="AEL349" s="108"/>
      <c r="AEM349" s="111"/>
      <c r="AEN349" s="112"/>
      <c r="AEO349" s="108"/>
      <c r="AEP349" s="113"/>
      <c r="AEQ349" s="113"/>
      <c r="AER349" s="113"/>
      <c r="AES349" s="113"/>
      <c r="AET349" s="114"/>
      <c r="AEU349" s="115"/>
      <c r="AEV349" s="108"/>
      <c r="AEW349" s="108"/>
      <c r="AEX349" s="108"/>
      <c r="AEY349" s="109"/>
      <c r="AEZ349" s="110"/>
      <c r="AFA349" s="108"/>
      <c r="AFB349" s="111"/>
      <c r="AFC349" s="112"/>
      <c r="AFD349" s="108"/>
      <c r="AFE349" s="113"/>
      <c r="AFF349" s="113"/>
      <c r="AFG349" s="113"/>
      <c r="AFH349" s="113"/>
      <c r="AFI349" s="114"/>
      <c r="AFJ349" s="115"/>
      <c r="AFK349" s="108"/>
      <c r="AFL349" s="108"/>
      <c r="AFM349" s="108"/>
      <c r="AFN349" s="109"/>
      <c r="AFO349" s="110"/>
      <c r="AFP349" s="108"/>
      <c r="AFQ349" s="111"/>
      <c r="AFR349" s="112"/>
      <c r="AFS349" s="108"/>
      <c r="AFT349" s="113"/>
      <c r="AFU349" s="113"/>
      <c r="AFV349" s="113"/>
      <c r="AFW349" s="113"/>
      <c r="AFX349" s="114"/>
      <c r="AFY349" s="115"/>
      <c r="AFZ349" s="108"/>
      <c r="AGA349" s="108"/>
      <c r="AGB349" s="108"/>
      <c r="AGC349" s="109"/>
      <c r="AGD349" s="110"/>
      <c r="AGE349" s="108"/>
      <c r="AGF349" s="111"/>
      <c r="AGG349" s="112"/>
      <c r="AGH349" s="108"/>
      <c r="AGI349" s="113"/>
      <c r="AGJ349" s="113"/>
      <c r="AGK349" s="113"/>
      <c r="AGL349" s="113"/>
      <c r="AGM349" s="114"/>
      <c r="AGN349" s="115"/>
      <c r="AGO349" s="108"/>
      <c r="AGP349" s="108"/>
      <c r="AGQ349" s="108"/>
      <c r="AGR349" s="109"/>
      <c r="AGS349" s="110"/>
      <c r="AGT349" s="108"/>
      <c r="AGU349" s="111"/>
      <c r="AGV349" s="112"/>
      <c r="AGW349" s="108"/>
      <c r="AGX349" s="113"/>
      <c r="AGY349" s="113"/>
      <c r="AGZ349" s="113"/>
      <c r="AHA349" s="113"/>
      <c r="AHB349" s="114"/>
      <c r="AHC349" s="115"/>
      <c r="AHD349" s="108"/>
      <c r="AHE349" s="108"/>
      <c r="AHF349" s="108"/>
      <c r="AHG349" s="109"/>
      <c r="AHH349" s="110"/>
      <c r="AHI349" s="108"/>
      <c r="AHJ349" s="111"/>
      <c r="AHK349" s="112"/>
      <c r="AHL349" s="108"/>
      <c r="AHM349" s="113"/>
      <c r="AHN349" s="113"/>
      <c r="AHO349" s="113"/>
      <c r="AHP349" s="113"/>
      <c r="AHQ349" s="114"/>
      <c r="AHR349" s="115"/>
      <c r="AHS349" s="108"/>
      <c r="AHT349" s="108"/>
      <c r="AHU349" s="108"/>
      <c r="AHV349" s="109"/>
      <c r="AHW349" s="110"/>
      <c r="AHX349" s="108"/>
      <c r="AHY349" s="111"/>
      <c r="AHZ349" s="112"/>
      <c r="AIA349" s="108"/>
      <c r="AIB349" s="113"/>
      <c r="AIC349" s="113"/>
      <c r="AID349" s="113"/>
      <c r="AIE349" s="113"/>
      <c r="AIF349" s="114"/>
      <c r="AIG349" s="115"/>
      <c r="AIH349" s="108"/>
      <c r="AII349" s="108"/>
      <c r="AIJ349" s="108"/>
      <c r="AIK349" s="109"/>
      <c r="AIL349" s="110"/>
      <c r="AIM349" s="108"/>
      <c r="AIN349" s="111"/>
      <c r="AIO349" s="112"/>
      <c r="AIP349" s="108"/>
      <c r="AIQ349" s="113"/>
      <c r="AIR349" s="113"/>
      <c r="AIS349" s="113"/>
      <c r="AIT349" s="113"/>
      <c r="AIU349" s="114"/>
      <c r="AIV349" s="115"/>
      <c r="AIW349" s="108"/>
      <c r="AIX349" s="108"/>
      <c r="AIY349" s="108"/>
      <c r="AIZ349" s="109"/>
      <c r="AJA349" s="110"/>
      <c r="AJB349" s="108"/>
      <c r="AJC349" s="111"/>
      <c r="AJD349" s="112"/>
      <c r="AJE349" s="108"/>
      <c r="AJF349" s="113"/>
      <c r="AJG349" s="113"/>
      <c r="AJH349" s="113"/>
      <c r="AJI349" s="113"/>
      <c r="AJJ349" s="114"/>
      <c r="AJK349" s="115"/>
      <c r="AJL349" s="108"/>
      <c r="AJM349" s="108"/>
      <c r="AJN349" s="108"/>
      <c r="AJO349" s="109"/>
      <c r="AJP349" s="110"/>
      <c r="AJQ349" s="108"/>
      <c r="AJR349" s="111"/>
      <c r="AJS349" s="112"/>
      <c r="AJT349" s="108"/>
      <c r="AJU349" s="113"/>
      <c r="AJV349" s="113"/>
      <c r="AJW349" s="113"/>
      <c r="AJX349" s="113"/>
      <c r="AJY349" s="114"/>
      <c r="AJZ349" s="115"/>
      <c r="AKA349" s="108"/>
      <c r="AKB349" s="108"/>
      <c r="AKC349" s="108"/>
      <c r="AKD349" s="109"/>
      <c r="AKE349" s="110"/>
      <c r="AKF349" s="108"/>
      <c r="AKG349" s="111"/>
      <c r="AKH349" s="112"/>
      <c r="AKI349" s="108"/>
      <c r="AKJ349" s="113"/>
      <c r="AKK349" s="113"/>
      <c r="AKL349" s="113"/>
      <c r="AKM349" s="113"/>
      <c r="AKN349" s="114"/>
      <c r="AKO349" s="115"/>
      <c r="AKP349" s="108"/>
      <c r="AKQ349" s="108"/>
      <c r="AKR349" s="108"/>
      <c r="AKS349" s="109"/>
      <c r="AKT349" s="110"/>
      <c r="AKU349" s="108"/>
      <c r="AKV349" s="111"/>
      <c r="AKW349" s="112"/>
      <c r="AKX349" s="108"/>
      <c r="AKY349" s="113"/>
      <c r="AKZ349" s="113"/>
      <c r="ALA349" s="113"/>
      <c r="ALB349" s="113"/>
      <c r="ALC349" s="114"/>
      <c r="ALD349" s="115"/>
      <c r="ALE349" s="108"/>
      <c r="ALF349" s="108"/>
      <c r="ALG349" s="108"/>
      <c r="ALH349" s="109"/>
      <c r="ALI349" s="110"/>
      <c r="ALJ349" s="108"/>
      <c r="ALK349" s="111"/>
      <c r="ALL349" s="112"/>
      <c r="ALM349" s="108"/>
      <c r="ALN349" s="113"/>
      <c r="ALO349" s="113"/>
      <c r="ALP349" s="113"/>
      <c r="ALQ349" s="113"/>
      <c r="ALR349" s="114"/>
      <c r="ALS349" s="115"/>
      <c r="ALT349" s="108"/>
      <c r="ALU349" s="108"/>
      <c r="ALV349" s="108"/>
      <c r="ALW349" s="109"/>
      <c r="ALX349" s="110"/>
      <c r="ALY349" s="108"/>
      <c r="ALZ349" s="111"/>
      <c r="AMA349" s="112"/>
      <c r="AMB349" s="108"/>
      <c r="AMC349" s="113"/>
      <c r="AMD349" s="113"/>
      <c r="AME349" s="113"/>
      <c r="AMF349" s="113"/>
      <c r="AMG349" s="114"/>
      <c r="AMH349" s="115"/>
      <c r="AMI349" s="108"/>
      <c r="AMJ349" s="108"/>
      <c r="AMK349" s="108"/>
      <c r="AML349" s="109"/>
      <c r="AMM349" s="110"/>
      <c r="AMN349" s="108"/>
      <c r="AMO349" s="111"/>
      <c r="AMP349" s="112"/>
      <c r="AMQ349" s="108"/>
      <c r="AMR349" s="113"/>
      <c r="AMS349" s="113"/>
      <c r="AMT349" s="113"/>
      <c r="AMU349" s="113"/>
      <c r="AMV349" s="114"/>
      <c r="AMW349" s="115"/>
      <c r="AMX349" s="108"/>
      <c r="AMY349" s="108"/>
      <c r="AMZ349" s="108"/>
      <c r="ANA349" s="109"/>
      <c r="ANB349" s="110"/>
      <c r="ANC349" s="108"/>
      <c r="AND349" s="111"/>
      <c r="ANE349" s="112"/>
      <c r="ANF349" s="108"/>
      <c r="ANG349" s="113"/>
      <c r="ANH349" s="113"/>
      <c r="ANI349" s="113"/>
      <c r="ANJ349" s="113"/>
      <c r="ANK349" s="114"/>
      <c r="ANL349" s="115"/>
      <c r="ANM349" s="108"/>
      <c r="ANN349" s="108"/>
      <c r="ANO349" s="108"/>
      <c r="ANP349" s="109"/>
      <c r="ANQ349" s="110"/>
      <c r="ANR349" s="108"/>
      <c r="ANS349" s="111"/>
      <c r="ANT349" s="112"/>
      <c r="ANU349" s="108"/>
      <c r="ANV349" s="113"/>
      <c r="ANW349" s="113"/>
      <c r="ANX349" s="113"/>
      <c r="ANY349" s="113"/>
      <c r="ANZ349" s="114"/>
      <c r="AOA349" s="115"/>
      <c r="AOB349" s="108"/>
      <c r="AOC349" s="108"/>
      <c r="AOD349" s="108"/>
      <c r="AOE349" s="109"/>
      <c r="AOF349" s="110"/>
      <c r="AOG349" s="108"/>
      <c r="AOH349" s="111"/>
      <c r="AOI349" s="112"/>
      <c r="AOJ349" s="108"/>
      <c r="AOK349" s="113"/>
      <c r="AOL349" s="113"/>
      <c r="AOM349" s="113"/>
      <c r="AON349" s="113"/>
      <c r="AOO349" s="114"/>
      <c r="AOP349" s="115"/>
      <c r="AOQ349" s="108"/>
      <c r="AOR349" s="108"/>
      <c r="AOS349" s="108"/>
      <c r="AOT349" s="109"/>
      <c r="AOU349" s="110"/>
      <c r="AOV349" s="108"/>
      <c r="AOW349" s="111"/>
      <c r="AOX349" s="112"/>
      <c r="AOY349" s="108"/>
      <c r="AOZ349" s="113"/>
      <c r="APA349" s="113"/>
      <c r="APB349" s="113"/>
      <c r="APC349" s="113"/>
      <c r="APD349" s="114"/>
      <c r="APE349" s="115"/>
      <c r="APF349" s="108"/>
      <c r="APG349" s="108"/>
      <c r="APH349" s="108"/>
      <c r="API349" s="109"/>
      <c r="APJ349" s="110"/>
      <c r="APK349" s="108"/>
      <c r="APL349" s="111"/>
      <c r="APM349" s="112"/>
      <c r="APN349" s="108"/>
      <c r="APO349" s="113"/>
      <c r="APP349" s="113"/>
      <c r="APQ349" s="113"/>
      <c r="APR349" s="113"/>
      <c r="APS349" s="114"/>
      <c r="APT349" s="115"/>
      <c r="APU349" s="108"/>
      <c r="APV349" s="108"/>
      <c r="APW349" s="108"/>
      <c r="APX349" s="109"/>
      <c r="APY349" s="110"/>
      <c r="APZ349" s="108"/>
      <c r="AQA349" s="111"/>
      <c r="AQB349" s="112"/>
      <c r="AQC349" s="108"/>
      <c r="AQD349" s="113"/>
      <c r="AQE349" s="113"/>
      <c r="AQF349" s="113"/>
      <c r="AQG349" s="113"/>
      <c r="AQH349" s="114"/>
      <c r="AQI349" s="115"/>
      <c r="AQJ349" s="108"/>
      <c r="AQK349" s="108"/>
      <c r="AQL349" s="108"/>
      <c r="AQM349" s="109"/>
      <c r="AQN349" s="110"/>
      <c r="AQO349" s="108"/>
      <c r="AQP349" s="111"/>
      <c r="AQQ349" s="112"/>
      <c r="AQR349" s="108"/>
      <c r="AQS349" s="113"/>
      <c r="AQT349" s="113"/>
      <c r="AQU349" s="113"/>
      <c r="AQV349" s="113"/>
      <c r="AQW349" s="114"/>
      <c r="AQX349" s="115"/>
      <c r="AQY349" s="108"/>
      <c r="AQZ349" s="108"/>
      <c r="ARA349" s="108"/>
      <c r="ARB349" s="109"/>
      <c r="ARC349" s="110"/>
      <c r="ARD349" s="108"/>
      <c r="ARE349" s="111"/>
      <c r="ARF349" s="112"/>
      <c r="ARG349" s="108"/>
      <c r="ARH349" s="113"/>
      <c r="ARI349" s="113"/>
      <c r="ARJ349" s="113"/>
      <c r="ARK349" s="113"/>
      <c r="ARL349" s="114"/>
      <c r="ARM349" s="115"/>
      <c r="ARN349" s="108"/>
      <c r="ARO349" s="108"/>
      <c r="ARP349" s="108"/>
      <c r="ARQ349" s="109"/>
      <c r="ARR349" s="110"/>
      <c r="ARS349" s="108"/>
      <c r="ART349" s="111"/>
      <c r="ARU349" s="112"/>
      <c r="ARV349" s="108"/>
      <c r="ARW349" s="113"/>
      <c r="ARX349" s="113"/>
      <c r="ARY349" s="113"/>
      <c r="ARZ349" s="113"/>
      <c r="ASA349" s="114"/>
      <c r="ASB349" s="115"/>
      <c r="ASC349" s="108"/>
      <c r="ASD349" s="108"/>
      <c r="ASE349" s="108"/>
      <c r="ASF349" s="109"/>
      <c r="ASG349" s="110"/>
      <c r="ASH349" s="108"/>
      <c r="ASI349" s="111"/>
      <c r="ASJ349" s="112"/>
      <c r="ASK349" s="108"/>
      <c r="ASL349" s="113"/>
      <c r="ASM349" s="113"/>
      <c r="ASN349" s="113"/>
      <c r="ASO349" s="113"/>
      <c r="ASP349" s="114"/>
      <c r="ASQ349" s="115"/>
      <c r="ASR349" s="108"/>
      <c r="ASS349" s="108"/>
      <c r="AST349" s="108"/>
      <c r="ASU349" s="109"/>
      <c r="ASV349" s="110"/>
      <c r="ASW349" s="108"/>
      <c r="ASX349" s="111"/>
      <c r="ASY349" s="112"/>
      <c r="ASZ349" s="108"/>
      <c r="ATA349" s="113"/>
      <c r="ATB349" s="113"/>
      <c r="ATC349" s="113"/>
      <c r="ATD349" s="113"/>
      <c r="ATE349" s="114"/>
      <c r="ATF349" s="115"/>
      <c r="ATG349" s="108"/>
      <c r="ATH349" s="108"/>
      <c r="ATI349" s="108"/>
      <c r="ATJ349" s="109"/>
      <c r="ATK349" s="110"/>
      <c r="ATL349" s="108"/>
      <c r="ATM349" s="111"/>
      <c r="ATN349" s="112"/>
      <c r="ATO349" s="108"/>
      <c r="ATP349" s="113"/>
      <c r="ATQ349" s="113"/>
      <c r="ATR349" s="113"/>
      <c r="ATS349" s="113"/>
      <c r="ATT349" s="114"/>
      <c r="ATU349" s="115"/>
      <c r="ATV349" s="108"/>
      <c r="ATW349" s="108"/>
      <c r="ATX349" s="108"/>
      <c r="ATY349" s="109"/>
      <c r="ATZ349" s="110"/>
      <c r="AUA349" s="108"/>
      <c r="AUB349" s="111"/>
      <c r="AUC349" s="112"/>
      <c r="AUD349" s="108"/>
      <c r="AUE349" s="113"/>
      <c r="AUF349" s="113"/>
      <c r="AUG349" s="113"/>
      <c r="AUH349" s="113"/>
      <c r="AUI349" s="114"/>
      <c r="AUJ349" s="115"/>
      <c r="AUK349" s="108"/>
      <c r="AUL349" s="108"/>
      <c r="AUM349" s="108"/>
      <c r="AUN349" s="109"/>
      <c r="AUO349" s="110"/>
      <c r="AUP349" s="108"/>
      <c r="AUQ349" s="111"/>
      <c r="AUR349" s="112"/>
      <c r="AUS349" s="108"/>
      <c r="AUT349" s="113"/>
      <c r="AUU349" s="113"/>
      <c r="AUV349" s="113"/>
      <c r="AUW349" s="113"/>
      <c r="AUX349" s="114"/>
      <c r="AUY349" s="115"/>
      <c r="AUZ349" s="108"/>
      <c r="AVA349" s="108"/>
      <c r="AVB349" s="108"/>
      <c r="AVC349" s="109"/>
      <c r="AVD349" s="110"/>
      <c r="AVE349" s="108"/>
      <c r="AVF349" s="111"/>
      <c r="AVG349" s="112"/>
      <c r="AVH349" s="108"/>
      <c r="AVI349" s="113"/>
      <c r="AVJ349" s="113"/>
      <c r="AVK349" s="113"/>
      <c r="AVL349" s="113"/>
      <c r="AVM349" s="114"/>
      <c r="AVN349" s="115"/>
      <c r="AVO349" s="108"/>
      <c r="AVP349" s="108"/>
      <c r="AVQ349" s="108"/>
      <c r="AVR349" s="109"/>
      <c r="AVS349" s="110"/>
      <c r="AVT349" s="108"/>
      <c r="AVU349" s="111"/>
      <c r="AVV349" s="112"/>
      <c r="AVW349" s="108"/>
      <c r="AVX349" s="113"/>
      <c r="AVY349" s="113"/>
      <c r="AVZ349" s="113"/>
      <c r="AWA349" s="113"/>
      <c r="AWB349" s="114"/>
      <c r="AWC349" s="115"/>
      <c r="AWD349" s="108"/>
      <c r="AWE349" s="108"/>
      <c r="AWF349" s="108"/>
      <c r="AWG349" s="109"/>
      <c r="AWH349" s="110"/>
      <c r="AWI349" s="108"/>
      <c r="AWJ349" s="111"/>
      <c r="AWK349" s="112"/>
      <c r="AWL349" s="108"/>
      <c r="AWM349" s="113"/>
      <c r="AWN349" s="113"/>
      <c r="AWO349" s="113"/>
      <c r="AWP349" s="113"/>
      <c r="AWQ349" s="114"/>
      <c r="AWR349" s="115"/>
      <c r="AWS349" s="108"/>
      <c r="AWT349" s="108"/>
      <c r="AWU349" s="108"/>
      <c r="AWV349" s="109"/>
      <c r="AWW349" s="110"/>
      <c r="AWX349" s="108"/>
      <c r="AWY349" s="111"/>
      <c r="AWZ349" s="112"/>
      <c r="AXA349" s="108"/>
      <c r="AXB349" s="113"/>
      <c r="AXC349" s="113"/>
      <c r="AXD349" s="113"/>
      <c r="AXE349" s="113"/>
      <c r="AXF349" s="114"/>
      <c r="AXG349" s="115"/>
      <c r="AXH349" s="108"/>
      <c r="AXI349" s="108"/>
      <c r="AXJ349" s="108"/>
      <c r="AXK349" s="109"/>
      <c r="AXL349" s="110"/>
      <c r="AXM349" s="108"/>
      <c r="AXN349" s="111"/>
      <c r="AXO349" s="112"/>
      <c r="AXP349" s="108"/>
      <c r="AXQ349" s="113"/>
      <c r="AXR349" s="113"/>
      <c r="AXS349" s="113"/>
      <c r="AXT349" s="113"/>
      <c r="AXU349" s="114"/>
      <c r="AXV349" s="115"/>
      <c r="AXW349" s="108"/>
      <c r="AXX349" s="108"/>
      <c r="AXY349" s="108"/>
      <c r="AXZ349" s="109"/>
      <c r="AYA349" s="110"/>
      <c r="AYB349" s="108"/>
      <c r="AYC349" s="111"/>
      <c r="AYD349" s="112"/>
      <c r="AYE349" s="108"/>
      <c r="AYF349" s="113"/>
      <c r="AYG349" s="113"/>
      <c r="AYH349" s="113"/>
      <c r="AYI349" s="113"/>
      <c r="AYJ349" s="114"/>
      <c r="AYK349" s="115"/>
      <c r="AYL349" s="108"/>
      <c r="AYM349" s="108"/>
      <c r="AYN349" s="108"/>
      <c r="AYO349" s="109"/>
      <c r="AYP349" s="110"/>
      <c r="AYQ349" s="108"/>
      <c r="AYR349" s="111"/>
      <c r="AYS349" s="112"/>
      <c r="AYT349" s="108"/>
      <c r="AYU349" s="113"/>
      <c r="AYV349" s="113"/>
      <c r="AYW349" s="113"/>
      <c r="AYX349" s="113"/>
      <c r="AYY349" s="114"/>
      <c r="AYZ349" s="115"/>
      <c r="AZA349" s="108"/>
      <c r="AZB349" s="108"/>
      <c r="AZC349" s="108"/>
      <c r="AZD349" s="109"/>
      <c r="AZE349" s="110"/>
      <c r="AZF349" s="108"/>
      <c r="AZG349" s="111"/>
      <c r="AZH349" s="112"/>
      <c r="AZI349" s="108"/>
      <c r="AZJ349" s="113"/>
      <c r="AZK349" s="113"/>
      <c r="AZL349" s="113"/>
      <c r="AZM349" s="113"/>
      <c r="AZN349" s="114"/>
      <c r="AZO349" s="115"/>
      <c r="AZP349" s="108"/>
      <c r="AZQ349" s="108"/>
      <c r="AZR349" s="108"/>
      <c r="AZS349" s="109"/>
      <c r="AZT349" s="110"/>
      <c r="AZU349" s="108"/>
      <c r="AZV349" s="111"/>
      <c r="AZW349" s="112"/>
      <c r="AZX349" s="108"/>
      <c r="AZY349" s="113"/>
      <c r="AZZ349" s="113"/>
      <c r="BAA349" s="113"/>
      <c r="BAB349" s="113"/>
      <c r="BAC349" s="114"/>
      <c r="BAD349" s="115"/>
      <c r="BAE349" s="108"/>
      <c r="BAF349" s="108"/>
      <c r="BAG349" s="108"/>
      <c r="BAH349" s="109"/>
      <c r="BAI349" s="110"/>
      <c r="BAJ349" s="108"/>
      <c r="BAK349" s="111"/>
      <c r="BAL349" s="112"/>
      <c r="BAM349" s="108"/>
      <c r="BAN349" s="113"/>
      <c r="BAO349" s="113"/>
      <c r="BAP349" s="113"/>
      <c r="BAQ349" s="113"/>
      <c r="BAR349" s="114"/>
      <c r="BAS349" s="115"/>
      <c r="BAT349" s="108"/>
      <c r="BAU349" s="108"/>
      <c r="BAV349" s="108"/>
      <c r="BAW349" s="109"/>
      <c r="BAX349" s="110"/>
      <c r="BAY349" s="108"/>
      <c r="BAZ349" s="111"/>
      <c r="BBA349" s="112"/>
      <c r="BBB349" s="108"/>
      <c r="BBC349" s="113"/>
      <c r="BBD349" s="113"/>
      <c r="BBE349" s="113"/>
      <c r="BBF349" s="113"/>
      <c r="BBG349" s="114"/>
      <c r="BBH349" s="115"/>
      <c r="BBI349" s="108"/>
      <c r="BBJ349" s="108"/>
      <c r="BBK349" s="108"/>
      <c r="BBL349" s="109"/>
      <c r="BBM349" s="110"/>
      <c r="BBN349" s="108"/>
      <c r="BBO349" s="111"/>
      <c r="BBP349" s="112"/>
      <c r="BBQ349" s="108"/>
      <c r="BBR349" s="113"/>
      <c r="BBS349" s="113"/>
      <c r="BBT349" s="113"/>
      <c r="BBU349" s="113"/>
      <c r="BBV349" s="114"/>
      <c r="BBW349" s="115"/>
      <c r="BBX349" s="108"/>
      <c r="BBY349" s="108"/>
      <c r="BBZ349" s="108"/>
      <c r="BCA349" s="109"/>
      <c r="BCB349" s="110"/>
      <c r="BCC349" s="108"/>
      <c r="BCD349" s="111"/>
      <c r="BCE349" s="112"/>
      <c r="BCF349" s="108"/>
      <c r="BCG349" s="113"/>
      <c r="BCH349" s="113"/>
      <c r="BCI349" s="113"/>
      <c r="BCJ349" s="113"/>
      <c r="BCK349" s="114"/>
      <c r="BCL349" s="115"/>
      <c r="BCM349" s="108"/>
      <c r="BCN349" s="108"/>
      <c r="BCO349" s="108"/>
      <c r="BCP349" s="109"/>
      <c r="BCQ349" s="110"/>
      <c r="BCR349" s="108"/>
      <c r="BCS349" s="111"/>
      <c r="BCT349" s="112"/>
      <c r="BCU349" s="108"/>
      <c r="BCV349" s="113"/>
      <c r="BCW349" s="113"/>
      <c r="BCX349" s="113"/>
      <c r="BCY349" s="113"/>
      <c r="BCZ349" s="114"/>
      <c r="BDA349" s="115"/>
      <c r="BDB349" s="108"/>
      <c r="BDC349" s="108"/>
      <c r="BDD349" s="108"/>
      <c r="BDE349" s="109"/>
      <c r="BDF349" s="110"/>
      <c r="BDG349" s="108"/>
      <c r="BDH349" s="111"/>
      <c r="BDI349" s="112"/>
      <c r="BDJ349" s="108"/>
      <c r="BDK349" s="113"/>
      <c r="BDL349" s="113"/>
      <c r="BDM349" s="113"/>
      <c r="BDN349" s="113"/>
      <c r="BDO349" s="114"/>
      <c r="BDP349" s="115"/>
      <c r="BDQ349" s="108"/>
      <c r="BDR349" s="108"/>
      <c r="BDS349" s="108"/>
      <c r="BDT349" s="109"/>
      <c r="BDU349" s="110"/>
      <c r="BDV349" s="108"/>
      <c r="BDW349" s="111"/>
      <c r="BDX349" s="112"/>
      <c r="BDY349" s="108"/>
      <c r="BDZ349" s="113"/>
      <c r="BEA349" s="113"/>
      <c r="BEB349" s="113"/>
      <c r="BEC349" s="113"/>
      <c r="BED349" s="114"/>
      <c r="BEE349" s="115"/>
      <c r="BEF349" s="108"/>
      <c r="BEG349" s="108"/>
      <c r="BEH349" s="108"/>
      <c r="BEI349" s="109"/>
      <c r="BEJ349" s="110"/>
      <c r="BEK349" s="108"/>
      <c r="BEL349" s="111"/>
      <c r="BEM349" s="112"/>
      <c r="BEN349" s="108"/>
      <c r="BEO349" s="113"/>
      <c r="BEP349" s="113"/>
      <c r="BEQ349" s="113"/>
      <c r="BER349" s="113"/>
      <c r="BES349" s="114"/>
      <c r="BET349" s="115"/>
      <c r="BEU349" s="108"/>
      <c r="BEV349" s="108"/>
      <c r="BEW349" s="108"/>
      <c r="BEX349" s="109"/>
      <c r="BEY349" s="110"/>
      <c r="BEZ349" s="108"/>
      <c r="BFA349" s="111"/>
      <c r="BFB349" s="112"/>
      <c r="BFC349" s="108"/>
      <c r="BFD349" s="113"/>
      <c r="BFE349" s="113"/>
      <c r="BFF349" s="113"/>
      <c r="BFG349" s="113"/>
      <c r="BFH349" s="114"/>
      <c r="BFI349" s="115"/>
      <c r="BFJ349" s="108"/>
      <c r="BFK349" s="108"/>
      <c r="BFL349" s="108"/>
      <c r="BFM349" s="109"/>
      <c r="BFN349" s="110"/>
      <c r="BFO349" s="108"/>
      <c r="BFP349" s="111"/>
      <c r="BFQ349" s="112"/>
      <c r="BFR349" s="108"/>
      <c r="BFS349" s="113"/>
      <c r="BFT349" s="113"/>
      <c r="BFU349" s="113"/>
      <c r="BFV349" s="113"/>
      <c r="BFW349" s="114"/>
      <c r="BFX349" s="115"/>
      <c r="BFY349" s="108"/>
      <c r="BFZ349" s="108"/>
      <c r="BGA349" s="108"/>
      <c r="BGB349" s="109"/>
      <c r="BGC349" s="110"/>
      <c r="BGD349" s="108"/>
      <c r="BGE349" s="111"/>
      <c r="BGF349" s="112"/>
      <c r="BGG349" s="108"/>
      <c r="BGH349" s="113"/>
      <c r="BGI349" s="113"/>
      <c r="BGJ349" s="113"/>
      <c r="BGK349" s="113"/>
      <c r="BGL349" s="114"/>
      <c r="BGM349" s="115"/>
      <c r="BGN349" s="108"/>
      <c r="BGO349" s="108"/>
      <c r="BGP349" s="108"/>
      <c r="BGQ349" s="109"/>
      <c r="BGR349" s="110"/>
      <c r="BGS349" s="108"/>
      <c r="BGT349" s="111"/>
      <c r="BGU349" s="112"/>
      <c r="BGV349" s="108"/>
      <c r="BGW349" s="113"/>
      <c r="BGX349" s="113"/>
      <c r="BGY349" s="113"/>
      <c r="BGZ349" s="113"/>
      <c r="BHA349" s="114"/>
      <c r="BHB349" s="115"/>
      <c r="BHC349" s="108"/>
      <c r="BHD349" s="108"/>
      <c r="BHE349" s="108"/>
      <c r="BHF349" s="109"/>
      <c r="BHG349" s="110"/>
      <c r="BHH349" s="108"/>
      <c r="BHI349" s="111"/>
      <c r="BHJ349" s="112"/>
      <c r="BHK349" s="108"/>
      <c r="BHL349" s="113"/>
      <c r="BHM349" s="113"/>
      <c r="BHN349" s="113"/>
      <c r="BHO349" s="113"/>
      <c r="BHP349" s="114"/>
      <c r="BHQ349" s="115"/>
      <c r="BHR349" s="108"/>
      <c r="BHS349" s="108"/>
      <c r="BHT349" s="108"/>
      <c r="BHU349" s="109"/>
      <c r="BHV349" s="110"/>
      <c r="BHW349" s="108"/>
      <c r="BHX349" s="111"/>
      <c r="BHY349" s="112"/>
      <c r="BHZ349" s="108"/>
      <c r="BIA349" s="113"/>
      <c r="BIB349" s="113"/>
      <c r="BIC349" s="113"/>
      <c r="BID349" s="113"/>
      <c r="BIE349" s="114"/>
      <c r="BIF349" s="115"/>
      <c r="BIG349" s="108"/>
      <c r="BIH349" s="108"/>
      <c r="BII349" s="108"/>
      <c r="BIJ349" s="109"/>
      <c r="BIK349" s="110"/>
      <c r="BIL349" s="108"/>
      <c r="BIM349" s="111"/>
      <c r="BIN349" s="112"/>
      <c r="BIO349" s="108"/>
      <c r="BIP349" s="113"/>
      <c r="BIQ349" s="113"/>
      <c r="BIR349" s="113"/>
      <c r="BIS349" s="113"/>
      <c r="BIT349" s="114"/>
      <c r="BIU349" s="115"/>
      <c r="BIV349" s="108"/>
      <c r="BIW349" s="108"/>
      <c r="BIX349" s="108"/>
      <c r="BIY349" s="109"/>
      <c r="BIZ349" s="110"/>
      <c r="BJA349" s="108"/>
      <c r="BJB349" s="111"/>
      <c r="BJC349" s="112"/>
      <c r="BJD349" s="108"/>
      <c r="BJE349" s="113"/>
      <c r="BJF349" s="113"/>
      <c r="BJG349" s="113"/>
      <c r="BJH349" s="113"/>
      <c r="BJI349" s="114"/>
      <c r="BJJ349" s="115"/>
      <c r="BJK349" s="108"/>
      <c r="BJL349" s="108"/>
      <c r="BJM349" s="108"/>
      <c r="BJN349" s="109"/>
      <c r="BJO349" s="110"/>
      <c r="BJP349" s="108"/>
      <c r="BJQ349" s="111"/>
      <c r="BJR349" s="112"/>
      <c r="BJS349" s="108"/>
      <c r="BJT349" s="113"/>
      <c r="BJU349" s="113"/>
      <c r="BJV349" s="113"/>
      <c r="BJW349" s="113"/>
      <c r="BJX349" s="114"/>
      <c r="BJY349" s="115"/>
      <c r="BJZ349" s="108"/>
      <c r="BKA349" s="108"/>
      <c r="BKB349" s="108"/>
      <c r="BKC349" s="109"/>
      <c r="BKD349" s="110"/>
      <c r="BKE349" s="108"/>
      <c r="BKF349" s="111"/>
      <c r="BKG349" s="112"/>
      <c r="BKH349" s="108"/>
      <c r="BKI349" s="113"/>
      <c r="BKJ349" s="113"/>
      <c r="BKK349" s="113"/>
      <c r="BKL349" s="113"/>
      <c r="BKM349" s="114"/>
      <c r="BKN349" s="115"/>
      <c r="BKO349" s="108"/>
      <c r="BKP349" s="108"/>
      <c r="BKQ349" s="108"/>
      <c r="BKR349" s="109"/>
      <c r="BKS349" s="110"/>
      <c r="BKT349" s="108"/>
      <c r="BKU349" s="111"/>
      <c r="BKV349" s="112"/>
      <c r="BKW349" s="108"/>
      <c r="BKX349" s="113"/>
      <c r="BKY349" s="113"/>
      <c r="BKZ349" s="113"/>
      <c r="BLA349" s="113"/>
      <c r="BLB349" s="114"/>
      <c r="BLC349" s="115"/>
      <c r="BLD349" s="108"/>
      <c r="BLE349" s="108"/>
      <c r="BLF349" s="108"/>
      <c r="BLG349" s="109"/>
      <c r="BLH349" s="110"/>
      <c r="BLI349" s="108"/>
      <c r="BLJ349" s="111"/>
      <c r="BLK349" s="112"/>
      <c r="BLL349" s="108"/>
      <c r="BLM349" s="113"/>
      <c r="BLN349" s="113"/>
      <c r="BLO349" s="113"/>
      <c r="BLP349" s="113"/>
      <c r="BLQ349" s="114"/>
      <c r="BLR349" s="115"/>
      <c r="BLS349" s="108"/>
      <c r="BLT349" s="108"/>
      <c r="BLU349" s="108"/>
      <c r="BLV349" s="109"/>
      <c r="BLW349" s="110"/>
      <c r="BLX349" s="108"/>
      <c r="BLY349" s="111"/>
      <c r="BLZ349" s="112"/>
      <c r="BMA349" s="108"/>
      <c r="BMB349" s="113"/>
      <c r="BMC349" s="113"/>
      <c r="BMD349" s="113"/>
      <c r="BME349" s="113"/>
      <c r="BMF349" s="114"/>
      <c r="BMG349" s="115"/>
      <c r="BMH349" s="108"/>
      <c r="BMI349" s="108"/>
      <c r="BMJ349" s="108"/>
      <c r="BMK349" s="109"/>
      <c r="BML349" s="110"/>
      <c r="BMM349" s="108"/>
      <c r="BMN349" s="111"/>
      <c r="BMO349" s="112"/>
      <c r="BMP349" s="108"/>
      <c r="BMQ349" s="113"/>
      <c r="BMR349" s="113"/>
      <c r="BMS349" s="113"/>
      <c r="BMT349" s="113"/>
      <c r="BMU349" s="114"/>
      <c r="BMV349" s="115"/>
      <c r="BMW349" s="108"/>
      <c r="BMX349" s="108"/>
      <c r="BMY349" s="108"/>
      <c r="BMZ349" s="109"/>
      <c r="BNA349" s="110"/>
      <c r="BNB349" s="108"/>
      <c r="BNC349" s="111"/>
      <c r="BND349" s="112"/>
      <c r="BNE349" s="108"/>
      <c r="BNF349" s="113"/>
      <c r="BNG349" s="113"/>
      <c r="BNH349" s="113"/>
      <c r="BNI349" s="113"/>
      <c r="BNJ349" s="114"/>
      <c r="BNK349" s="115"/>
      <c r="BNL349" s="108"/>
      <c r="BNM349" s="108"/>
      <c r="BNN349" s="108"/>
      <c r="BNO349" s="109"/>
      <c r="BNP349" s="110"/>
      <c r="BNQ349" s="108"/>
      <c r="BNR349" s="111"/>
      <c r="BNS349" s="112"/>
      <c r="BNT349" s="108"/>
      <c r="BNU349" s="113"/>
      <c r="BNV349" s="113"/>
      <c r="BNW349" s="113"/>
      <c r="BNX349" s="113"/>
      <c r="BNY349" s="114"/>
      <c r="BNZ349" s="115"/>
      <c r="BOA349" s="108"/>
      <c r="BOB349" s="108"/>
      <c r="BOC349" s="108"/>
      <c r="BOD349" s="109"/>
      <c r="BOE349" s="110"/>
      <c r="BOF349" s="108"/>
      <c r="BOG349" s="111"/>
      <c r="BOH349" s="112"/>
      <c r="BOI349" s="108"/>
      <c r="BOJ349" s="113"/>
      <c r="BOK349" s="113"/>
      <c r="BOL349" s="113"/>
      <c r="BOM349" s="113"/>
      <c r="BON349" s="114"/>
      <c r="BOO349" s="115"/>
      <c r="BOP349" s="108"/>
      <c r="BOQ349" s="108"/>
      <c r="BOR349" s="108"/>
      <c r="BOS349" s="109"/>
      <c r="BOT349" s="110"/>
      <c r="BOU349" s="108"/>
      <c r="BOV349" s="111"/>
      <c r="BOW349" s="112"/>
      <c r="BOX349" s="108"/>
      <c r="BOY349" s="113"/>
      <c r="BOZ349" s="113"/>
      <c r="BPA349" s="113"/>
      <c r="BPB349" s="113"/>
      <c r="BPC349" s="114"/>
      <c r="BPD349" s="115"/>
      <c r="BPE349" s="108"/>
      <c r="BPF349" s="108"/>
      <c r="BPG349" s="108"/>
      <c r="BPH349" s="109"/>
      <c r="BPI349" s="110"/>
      <c r="BPJ349" s="108"/>
      <c r="BPK349" s="111"/>
      <c r="BPL349" s="112"/>
      <c r="BPM349" s="108"/>
      <c r="BPN349" s="113"/>
      <c r="BPO349" s="113"/>
      <c r="BPP349" s="113"/>
      <c r="BPQ349" s="113"/>
      <c r="BPR349" s="114"/>
      <c r="BPS349" s="115"/>
      <c r="BPT349" s="108"/>
      <c r="BPU349" s="108"/>
      <c r="BPV349" s="108"/>
      <c r="BPW349" s="109"/>
      <c r="BPX349" s="110"/>
      <c r="BPY349" s="108"/>
      <c r="BPZ349" s="111"/>
      <c r="BQA349" s="112"/>
      <c r="BQB349" s="108"/>
      <c r="BQC349" s="113"/>
      <c r="BQD349" s="113"/>
      <c r="BQE349" s="113"/>
      <c r="BQF349" s="113"/>
      <c r="BQG349" s="114"/>
      <c r="BQH349" s="115"/>
      <c r="BQI349" s="108"/>
      <c r="BQJ349" s="108"/>
      <c r="BQK349" s="108"/>
      <c r="BQL349" s="109"/>
      <c r="BQM349" s="110"/>
      <c r="BQN349" s="108"/>
      <c r="BQO349" s="111"/>
      <c r="BQP349" s="112"/>
      <c r="BQQ349" s="108"/>
      <c r="BQR349" s="113"/>
      <c r="BQS349" s="113"/>
      <c r="BQT349" s="113"/>
      <c r="BQU349" s="113"/>
      <c r="BQV349" s="114"/>
      <c r="BQW349" s="115"/>
      <c r="BQX349" s="108"/>
      <c r="BQY349" s="108"/>
      <c r="BQZ349" s="108"/>
      <c r="BRA349" s="109"/>
      <c r="BRB349" s="110"/>
      <c r="BRC349" s="108"/>
      <c r="BRD349" s="111"/>
      <c r="BRE349" s="112"/>
      <c r="BRF349" s="108"/>
      <c r="BRG349" s="113"/>
      <c r="BRH349" s="113"/>
      <c r="BRI349" s="113"/>
      <c r="BRJ349" s="113"/>
      <c r="BRK349" s="114"/>
      <c r="BRL349" s="115"/>
      <c r="BRM349" s="108"/>
      <c r="BRN349" s="108"/>
      <c r="BRO349" s="108"/>
      <c r="BRP349" s="109"/>
      <c r="BRQ349" s="110"/>
      <c r="BRR349" s="108"/>
      <c r="BRS349" s="111"/>
      <c r="BRT349" s="112"/>
      <c r="BRU349" s="108"/>
      <c r="BRV349" s="113"/>
      <c r="BRW349" s="113"/>
      <c r="BRX349" s="113"/>
      <c r="BRY349" s="113"/>
      <c r="BRZ349" s="114"/>
      <c r="BSA349" s="115"/>
      <c r="BSB349" s="108"/>
      <c r="BSC349" s="108"/>
      <c r="BSD349" s="108"/>
      <c r="BSE349" s="109"/>
      <c r="BSF349" s="110"/>
      <c r="BSG349" s="108"/>
      <c r="BSH349" s="111"/>
      <c r="BSI349" s="112"/>
      <c r="BSJ349" s="108"/>
      <c r="BSK349" s="113"/>
      <c r="BSL349" s="113"/>
      <c r="BSM349" s="113"/>
      <c r="BSN349" s="113"/>
      <c r="BSO349" s="114"/>
      <c r="BSP349" s="115"/>
      <c r="BSQ349" s="108"/>
      <c r="BSR349" s="108"/>
      <c r="BSS349" s="108"/>
      <c r="BST349" s="109"/>
      <c r="BSU349" s="110"/>
      <c r="BSV349" s="108"/>
      <c r="BSW349" s="111"/>
      <c r="BSX349" s="112"/>
      <c r="BSY349" s="108"/>
      <c r="BSZ349" s="113"/>
      <c r="BTA349" s="113"/>
      <c r="BTB349" s="113"/>
      <c r="BTC349" s="113"/>
      <c r="BTD349" s="114"/>
      <c r="BTE349" s="115"/>
      <c r="BTF349" s="108"/>
      <c r="BTG349" s="108"/>
      <c r="BTH349" s="108"/>
      <c r="BTI349" s="109"/>
      <c r="BTJ349" s="110"/>
      <c r="BTK349" s="108"/>
      <c r="BTL349" s="111"/>
      <c r="BTM349" s="112"/>
      <c r="BTN349" s="108"/>
      <c r="BTO349" s="113"/>
      <c r="BTP349" s="113"/>
      <c r="BTQ349" s="113"/>
      <c r="BTR349" s="113"/>
      <c r="BTS349" s="114"/>
      <c r="BTT349" s="115"/>
      <c r="BTU349" s="108"/>
      <c r="BTV349" s="108"/>
      <c r="BTW349" s="108"/>
      <c r="BTX349" s="109"/>
      <c r="BTY349" s="110"/>
      <c r="BTZ349" s="108"/>
      <c r="BUA349" s="111"/>
      <c r="BUB349" s="112"/>
      <c r="BUC349" s="108"/>
      <c r="BUD349" s="113"/>
      <c r="BUE349" s="113"/>
      <c r="BUF349" s="113"/>
      <c r="BUG349" s="113"/>
      <c r="BUH349" s="114"/>
      <c r="BUI349" s="115"/>
      <c r="BUJ349" s="108"/>
      <c r="BUK349" s="108"/>
      <c r="BUL349" s="108"/>
      <c r="BUM349" s="109"/>
      <c r="BUN349" s="110"/>
      <c r="BUO349" s="108"/>
      <c r="BUP349" s="111"/>
      <c r="BUQ349" s="112"/>
      <c r="BUR349" s="108"/>
      <c r="BUS349" s="113"/>
      <c r="BUT349" s="113"/>
      <c r="BUU349" s="113"/>
      <c r="BUV349" s="113"/>
      <c r="BUW349" s="114"/>
      <c r="BUX349" s="115"/>
      <c r="BUY349" s="108"/>
      <c r="BUZ349" s="108"/>
      <c r="BVA349" s="108"/>
      <c r="BVB349" s="109"/>
      <c r="BVC349" s="110"/>
      <c r="BVD349" s="108"/>
      <c r="BVE349" s="111"/>
      <c r="BVF349" s="112"/>
      <c r="BVG349" s="108"/>
      <c r="BVH349" s="113"/>
      <c r="BVI349" s="113"/>
      <c r="BVJ349" s="113"/>
      <c r="BVK349" s="113"/>
      <c r="BVL349" s="114"/>
      <c r="BVM349" s="115"/>
      <c r="BVN349" s="108"/>
      <c r="BVO349" s="108"/>
      <c r="BVP349" s="108"/>
      <c r="BVQ349" s="109"/>
      <c r="BVR349" s="110"/>
      <c r="BVS349" s="108"/>
      <c r="BVT349" s="111"/>
      <c r="BVU349" s="112"/>
      <c r="BVV349" s="108"/>
      <c r="BVW349" s="113"/>
      <c r="BVX349" s="113"/>
      <c r="BVY349" s="113"/>
      <c r="BVZ349" s="113"/>
      <c r="BWA349" s="114"/>
      <c r="BWB349" s="115"/>
      <c r="BWC349" s="108"/>
      <c r="BWD349" s="108"/>
      <c r="BWE349" s="108"/>
      <c r="BWF349" s="109"/>
      <c r="BWG349" s="110"/>
      <c r="BWH349" s="108"/>
      <c r="BWI349" s="111"/>
      <c r="BWJ349" s="112"/>
      <c r="BWK349" s="108"/>
      <c r="BWL349" s="113"/>
      <c r="BWM349" s="113"/>
      <c r="BWN349" s="113"/>
      <c r="BWO349" s="113"/>
      <c r="BWP349" s="114"/>
      <c r="BWQ349" s="115"/>
      <c r="BWR349" s="108"/>
      <c r="BWS349" s="108"/>
      <c r="BWT349" s="108"/>
      <c r="BWU349" s="109"/>
      <c r="BWV349" s="110"/>
      <c r="BWW349" s="108"/>
      <c r="BWX349" s="111"/>
      <c r="BWY349" s="112"/>
      <c r="BWZ349" s="108"/>
      <c r="BXA349" s="113"/>
      <c r="BXB349" s="113"/>
      <c r="BXC349" s="113"/>
      <c r="BXD349" s="113"/>
      <c r="BXE349" s="114"/>
      <c r="BXF349" s="115"/>
      <c r="BXG349" s="108"/>
      <c r="BXH349" s="108"/>
      <c r="BXI349" s="108"/>
      <c r="BXJ349" s="109"/>
      <c r="BXK349" s="110"/>
      <c r="BXL349" s="108"/>
      <c r="BXM349" s="111"/>
      <c r="BXN349" s="112"/>
      <c r="BXO349" s="108"/>
      <c r="BXP349" s="113"/>
      <c r="BXQ349" s="113"/>
      <c r="BXR349" s="113"/>
      <c r="BXS349" s="113"/>
      <c r="BXT349" s="114"/>
      <c r="BXU349" s="115"/>
      <c r="BXV349" s="108"/>
      <c r="BXW349" s="108"/>
      <c r="BXX349" s="108"/>
      <c r="BXY349" s="109"/>
      <c r="BXZ349" s="110"/>
      <c r="BYA349" s="108"/>
      <c r="BYB349" s="111"/>
      <c r="BYC349" s="112"/>
      <c r="BYD349" s="108"/>
      <c r="BYE349" s="113"/>
      <c r="BYF349" s="113"/>
      <c r="BYG349" s="113"/>
      <c r="BYH349" s="113"/>
      <c r="BYI349" s="114"/>
      <c r="BYJ349" s="115"/>
      <c r="BYK349" s="108"/>
      <c r="BYL349" s="108"/>
      <c r="BYM349" s="108"/>
      <c r="BYN349" s="109"/>
      <c r="BYO349" s="110"/>
      <c r="BYP349" s="108"/>
      <c r="BYQ349" s="111"/>
      <c r="BYR349" s="112"/>
      <c r="BYS349" s="108"/>
      <c r="BYT349" s="113"/>
      <c r="BYU349" s="113"/>
      <c r="BYV349" s="113"/>
      <c r="BYW349" s="113"/>
      <c r="BYX349" s="114"/>
      <c r="BYY349" s="115"/>
      <c r="BYZ349" s="108"/>
      <c r="BZA349" s="108"/>
      <c r="BZB349" s="108"/>
      <c r="BZC349" s="109"/>
      <c r="BZD349" s="110"/>
      <c r="BZE349" s="108"/>
      <c r="BZF349" s="111"/>
      <c r="BZG349" s="112"/>
      <c r="BZH349" s="108"/>
      <c r="BZI349" s="113"/>
      <c r="BZJ349" s="113"/>
      <c r="BZK349" s="113"/>
      <c r="BZL349" s="113"/>
      <c r="BZM349" s="114"/>
      <c r="BZN349" s="115"/>
      <c r="BZO349" s="108"/>
      <c r="BZP349" s="108"/>
      <c r="BZQ349" s="108"/>
      <c r="BZR349" s="109"/>
      <c r="BZS349" s="110"/>
      <c r="BZT349" s="108"/>
      <c r="BZU349" s="111"/>
      <c r="BZV349" s="112"/>
      <c r="BZW349" s="108"/>
      <c r="BZX349" s="113"/>
      <c r="BZY349" s="113"/>
      <c r="BZZ349" s="113"/>
      <c r="CAA349" s="113"/>
      <c r="CAB349" s="114"/>
      <c r="CAC349" s="115"/>
      <c r="CAD349" s="108"/>
      <c r="CAE349" s="108"/>
      <c r="CAF349" s="108"/>
      <c r="CAG349" s="109"/>
      <c r="CAH349" s="110"/>
      <c r="CAI349" s="108"/>
      <c r="CAJ349" s="111"/>
      <c r="CAK349" s="112"/>
      <c r="CAL349" s="108"/>
      <c r="CAM349" s="113"/>
      <c r="CAN349" s="113"/>
      <c r="CAO349" s="113"/>
      <c r="CAP349" s="113"/>
      <c r="CAQ349" s="114"/>
      <c r="CAR349" s="115"/>
      <c r="CAS349" s="108"/>
      <c r="CAT349" s="108"/>
      <c r="CAU349" s="108"/>
      <c r="CAV349" s="109"/>
      <c r="CAW349" s="110"/>
      <c r="CAX349" s="108"/>
      <c r="CAY349" s="111"/>
      <c r="CAZ349" s="112"/>
      <c r="CBA349" s="108"/>
      <c r="CBB349" s="113"/>
      <c r="CBC349" s="113"/>
      <c r="CBD349" s="113"/>
      <c r="CBE349" s="113"/>
      <c r="CBF349" s="114"/>
      <c r="CBG349" s="115"/>
      <c r="CBH349" s="108"/>
      <c r="CBI349" s="108"/>
      <c r="CBJ349" s="108"/>
      <c r="CBK349" s="109"/>
      <c r="CBL349" s="110"/>
      <c r="CBM349" s="108"/>
      <c r="CBN349" s="111"/>
      <c r="CBO349" s="112"/>
      <c r="CBP349" s="108"/>
      <c r="CBQ349" s="113"/>
      <c r="CBR349" s="113"/>
      <c r="CBS349" s="113"/>
      <c r="CBT349" s="113"/>
      <c r="CBU349" s="114"/>
      <c r="CBV349" s="115"/>
      <c r="CBW349" s="108"/>
      <c r="CBX349" s="108"/>
      <c r="CBY349" s="108"/>
      <c r="CBZ349" s="109"/>
      <c r="CCA349" s="110"/>
      <c r="CCB349" s="108"/>
      <c r="CCC349" s="111"/>
      <c r="CCD349" s="112"/>
      <c r="CCE349" s="108"/>
      <c r="CCF349" s="113"/>
      <c r="CCG349" s="113"/>
      <c r="CCH349" s="113"/>
      <c r="CCI349" s="113"/>
      <c r="CCJ349" s="114"/>
      <c r="CCK349" s="115"/>
      <c r="CCL349" s="108"/>
      <c r="CCM349" s="108"/>
      <c r="CCN349" s="108"/>
      <c r="CCO349" s="109"/>
      <c r="CCP349" s="110"/>
      <c r="CCQ349" s="108"/>
      <c r="CCR349" s="111"/>
      <c r="CCS349" s="112"/>
      <c r="CCT349" s="108"/>
      <c r="CCU349" s="113"/>
      <c r="CCV349" s="113"/>
      <c r="CCW349" s="113"/>
      <c r="CCX349" s="113"/>
      <c r="CCY349" s="114"/>
      <c r="CCZ349" s="115"/>
      <c r="CDA349" s="108"/>
      <c r="CDB349" s="108"/>
      <c r="CDC349" s="108"/>
      <c r="CDD349" s="109"/>
      <c r="CDE349" s="110"/>
      <c r="CDF349" s="108"/>
      <c r="CDG349" s="111"/>
      <c r="CDH349" s="112"/>
      <c r="CDI349" s="108"/>
      <c r="CDJ349" s="113"/>
      <c r="CDK349" s="113"/>
      <c r="CDL349" s="113"/>
      <c r="CDM349" s="113"/>
      <c r="CDN349" s="114"/>
      <c r="CDO349" s="115"/>
      <c r="CDP349" s="108"/>
      <c r="CDQ349" s="108"/>
      <c r="CDR349" s="108"/>
      <c r="CDS349" s="109"/>
      <c r="CDT349" s="110"/>
      <c r="CDU349" s="108"/>
      <c r="CDV349" s="111"/>
      <c r="CDW349" s="112"/>
      <c r="CDX349" s="108"/>
      <c r="CDY349" s="113"/>
      <c r="CDZ349" s="113"/>
      <c r="CEA349" s="113"/>
      <c r="CEB349" s="113"/>
      <c r="CEC349" s="114"/>
      <c r="CED349" s="115"/>
      <c r="CEE349" s="108"/>
      <c r="CEF349" s="108"/>
      <c r="CEG349" s="108"/>
      <c r="CEH349" s="109"/>
      <c r="CEI349" s="110"/>
      <c r="CEJ349" s="108"/>
      <c r="CEK349" s="111"/>
      <c r="CEL349" s="112"/>
      <c r="CEM349" s="108"/>
      <c r="CEN349" s="113"/>
      <c r="CEO349" s="113"/>
      <c r="CEP349" s="113"/>
      <c r="CEQ349" s="113"/>
      <c r="CER349" s="114"/>
      <c r="CES349" s="115"/>
      <c r="CET349" s="108"/>
      <c r="CEU349" s="108"/>
      <c r="CEV349" s="108"/>
      <c r="CEW349" s="109"/>
      <c r="CEX349" s="110"/>
      <c r="CEY349" s="108"/>
      <c r="CEZ349" s="111"/>
      <c r="CFA349" s="112"/>
      <c r="CFB349" s="108"/>
      <c r="CFC349" s="113"/>
      <c r="CFD349" s="113"/>
      <c r="CFE349" s="113"/>
      <c r="CFF349" s="113"/>
      <c r="CFG349" s="114"/>
      <c r="CFH349" s="115"/>
      <c r="CFI349" s="108"/>
      <c r="CFJ349" s="108"/>
      <c r="CFK349" s="108"/>
      <c r="CFL349" s="109"/>
      <c r="CFM349" s="110"/>
      <c r="CFN349" s="108"/>
      <c r="CFO349" s="111"/>
      <c r="CFP349" s="112"/>
      <c r="CFQ349" s="108"/>
      <c r="CFR349" s="113"/>
      <c r="CFS349" s="113"/>
      <c r="CFT349" s="113"/>
      <c r="CFU349" s="113"/>
      <c r="CFV349" s="114"/>
      <c r="CFW349" s="115"/>
      <c r="CFX349" s="108"/>
      <c r="CFY349" s="108"/>
      <c r="CFZ349" s="108"/>
      <c r="CGA349" s="109"/>
      <c r="CGB349" s="110"/>
      <c r="CGC349" s="108"/>
      <c r="CGD349" s="111"/>
      <c r="CGE349" s="112"/>
      <c r="CGF349" s="108"/>
      <c r="CGG349" s="113"/>
      <c r="CGH349" s="113"/>
      <c r="CGI349" s="113"/>
      <c r="CGJ349" s="113"/>
      <c r="CGK349" s="114"/>
      <c r="CGL349" s="115"/>
      <c r="CGM349" s="108"/>
      <c r="CGN349" s="108"/>
      <c r="CGO349" s="108"/>
      <c r="CGP349" s="109"/>
      <c r="CGQ349" s="110"/>
      <c r="CGR349" s="108"/>
      <c r="CGS349" s="111"/>
      <c r="CGT349" s="112"/>
      <c r="CGU349" s="108"/>
      <c r="CGV349" s="113"/>
      <c r="CGW349" s="113"/>
      <c r="CGX349" s="113"/>
      <c r="CGY349" s="113"/>
      <c r="CGZ349" s="114"/>
      <c r="CHA349" s="115"/>
      <c r="CHB349" s="108"/>
      <c r="CHC349" s="108"/>
      <c r="CHD349" s="108"/>
      <c r="CHE349" s="109"/>
      <c r="CHF349" s="110"/>
      <c r="CHG349" s="108"/>
      <c r="CHH349" s="111"/>
      <c r="CHI349" s="112"/>
      <c r="CHJ349" s="108"/>
      <c r="CHK349" s="113"/>
      <c r="CHL349" s="113"/>
      <c r="CHM349" s="113"/>
      <c r="CHN349" s="113"/>
      <c r="CHO349" s="114"/>
      <c r="CHP349" s="115"/>
      <c r="CHQ349" s="108"/>
      <c r="CHR349" s="108"/>
      <c r="CHS349" s="108"/>
      <c r="CHT349" s="109"/>
      <c r="CHU349" s="110"/>
      <c r="CHV349" s="108"/>
      <c r="CHW349" s="111"/>
      <c r="CHX349" s="112"/>
      <c r="CHY349" s="108"/>
      <c r="CHZ349" s="113"/>
      <c r="CIA349" s="113"/>
      <c r="CIB349" s="113"/>
      <c r="CIC349" s="113"/>
      <c r="CID349" s="114"/>
      <c r="CIE349" s="115"/>
      <c r="CIF349" s="108"/>
      <c r="CIG349" s="108"/>
      <c r="CIH349" s="108"/>
      <c r="CII349" s="109"/>
      <c r="CIJ349" s="110"/>
      <c r="CIK349" s="108"/>
      <c r="CIL349" s="111"/>
      <c r="CIM349" s="112"/>
      <c r="CIN349" s="108"/>
      <c r="CIO349" s="113"/>
      <c r="CIP349" s="113"/>
      <c r="CIQ349" s="113"/>
      <c r="CIR349" s="113"/>
      <c r="CIS349" s="114"/>
      <c r="CIT349" s="115"/>
      <c r="CIU349" s="108"/>
      <c r="CIV349" s="108"/>
      <c r="CIW349" s="108"/>
      <c r="CIX349" s="109"/>
      <c r="CIY349" s="110"/>
      <c r="CIZ349" s="108"/>
      <c r="CJA349" s="111"/>
      <c r="CJB349" s="112"/>
      <c r="CJC349" s="108"/>
      <c r="CJD349" s="113"/>
      <c r="CJE349" s="113"/>
      <c r="CJF349" s="113"/>
      <c r="CJG349" s="113"/>
      <c r="CJH349" s="114"/>
      <c r="CJI349" s="115"/>
      <c r="CJJ349" s="108"/>
      <c r="CJK349" s="108"/>
      <c r="CJL349" s="108"/>
      <c r="CJM349" s="109"/>
      <c r="CJN349" s="110"/>
      <c r="CJO349" s="108"/>
      <c r="CJP349" s="111"/>
      <c r="CJQ349" s="112"/>
      <c r="CJR349" s="108"/>
      <c r="CJS349" s="113"/>
      <c r="CJT349" s="113"/>
      <c r="CJU349" s="113"/>
      <c r="CJV349" s="113"/>
      <c r="CJW349" s="114"/>
      <c r="CJX349" s="115"/>
      <c r="CJY349" s="108"/>
      <c r="CJZ349" s="108"/>
      <c r="CKA349" s="108"/>
      <c r="CKB349" s="109"/>
      <c r="CKC349" s="110"/>
      <c r="CKD349" s="108"/>
      <c r="CKE349" s="111"/>
      <c r="CKF349" s="112"/>
      <c r="CKG349" s="108"/>
      <c r="CKH349" s="113"/>
      <c r="CKI349" s="113"/>
      <c r="CKJ349" s="113"/>
      <c r="CKK349" s="113"/>
      <c r="CKL349" s="114"/>
      <c r="CKM349" s="115"/>
      <c r="CKN349" s="108"/>
      <c r="CKO349" s="108"/>
      <c r="CKP349" s="108"/>
      <c r="CKQ349" s="109"/>
      <c r="CKR349" s="110"/>
      <c r="CKS349" s="108"/>
      <c r="CKT349" s="111"/>
      <c r="CKU349" s="112"/>
      <c r="CKV349" s="108"/>
      <c r="CKW349" s="113"/>
      <c r="CKX349" s="113"/>
      <c r="CKY349" s="113"/>
      <c r="CKZ349" s="113"/>
      <c r="CLA349" s="114"/>
      <c r="CLB349" s="115"/>
      <c r="CLC349" s="108"/>
      <c r="CLD349" s="108"/>
      <c r="CLE349" s="108"/>
      <c r="CLF349" s="109"/>
      <c r="CLG349" s="110"/>
      <c r="CLH349" s="108"/>
      <c r="CLI349" s="111"/>
      <c r="CLJ349" s="112"/>
      <c r="CLK349" s="108"/>
      <c r="CLL349" s="113"/>
      <c r="CLM349" s="113"/>
      <c r="CLN349" s="113"/>
      <c r="CLO349" s="113"/>
      <c r="CLP349" s="114"/>
      <c r="CLQ349" s="115"/>
      <c r="CLR349" s="108"/>
      <c r="CLS349" s="108"/>
      <c r="CLT349" s="108"/>
      <c r="CLU349" s="109"/>
      <c r="CLV349" s="110"/>
      <c r="CLW349" s="108"/>
      <c r="CLX349" s="111"/>
      <c r="CLY349" s="112"/>
      <c r="CLZ349" s="108"/>
      <c r="CMA349" s="113"/>
      <c r="CMB349" s="113"/>
      <c r="CMC349" s="113"/>
      <c r="CMD349" s="113"/>
      <c r="CME349" s="114"/>
      <c r="CMF349" s="115"/>
      <c r="CMG349" s="108"/>
      <c r="CMH349" s="108"/>
      <c r="CMI349" s="108"/>
      <c r="CMJ349" s="109"/>
      <c r="CMK349" s="110"/>
      <c r="CML349" s="108"/>
      <c r="CMM349" s="111"/>
      <c r="CMN349" s="112"/>
      <c r="CMO349" s="108"/>
      <c r="CMP349" s="113"/>
      <c r="CMQ349" s="113"/>
      <c r="CMR349" s="113"/>
      <c r="CMS349" s="113"/>
      <c r="CMT349" s="114"/>
      <c r="CMU349" s="115"/>
      <c r="CMV349" s="108"/>
      <c r="CMW349" s="108"/>
      <c r="CMX349" s="108"/>
      <c r="CMY349" s="109"/>
      <c r="CMZ349" s="110"/>
      <c r="CNA349" s="108"/>
      <c r="CNB349" s="111"/>
      <c r="CNC349" s="112"/>
      <c r="CND349" s="108"/>
      <c r="CNE349" s="113"/>
      <c r="CNF349" s="113"/>
      <c r="CNG349" s="113"/>
      <c r="CNH349" s="113"/>
      <c r="CNI349" s="114"/>
      <c r="CNJ349" s="115"/>
      <c r="CNK349" s="108"/>
      <c r="CNL349" s="108"/>
      <c r="CNM349" s="108"/>
      <c r="CNN349" s="109"/>
      <c r="CNO349" s="110"/>
      <c r="CNP349" s="108"/>
      <c r="CNQ349" s="111"/>
      <c r="CNR349" s="112"/>
      <c r="CNS349" s="108"/>
      <c r="CNT349" s="113"/>
      <c r="CNU349" s="113"/>
      <c r="CNV349" s="113"/>
      <c r="CNW349" s="113"/>
      <c r="CNX349" s="114"/>
      <c r="CNY349" s="115"/>
      <c r="CNZ349" s="108"/>
      <c r="COA349" s="108"/>
      <c r="COB349" s="108"/>
      <c r="COC349" s="109"/>
      <c r="COD349" s="110"/>
      <c r="COE349" s="108"/>
      <c r="COF349" s="111"/>
      <c r="COG349" s="112"/>
      <c r="COH349" s="108"/>
      <c r="COI349" s="113"/>
      <c r="COJ349" s="113"/>
      <c r="COK349" s="113"/>
      <c r="COL349" s="113"/>
      <c r="COM349" s="114"/>
      <c r="CON349" s="115"/>
      <c r="COO349" s="108"/>
      <c r="COP349" s="108"/>
      <c r="COQ349" s="108"/>
      <c r="COR349" s="109"/>
      <c r="COS349" s="110"/>
      <c r="COT349" s="108"/>
      <c r="COU349" s="111"/>
      <c r="COV349" s="112"/>
      <c r="COW349" s="108"/>
      <c r="COX349" s="113"/>
      <c r="COY349" s="113"/>
      <c r="COZ349" s="113"/>
      <c r="CPA349" s="113"/>
      <c r="CPB349" s="114"/>
      <c r="CPC349" s="115"/>
      <c r="CPD349" s="108"/>
      <c r="CPE349" s="108"/>
      <c r="CPF349" s="108"/>
      <c r="CPG349" s="109"/>
      <c r="CPH349" s="110"/>
      <c r="CPI349" s="108"/>
      <c r="CPJ349" s="111"/>
      <c r="CPK349" s="112"/>
      <c r="CPL349" s="108"/>
      <c r="CPM349" s="113"/>
      <c r="CPN349" s="113"/>
      <c r="CPO349" s="113"/>
      <c r="CPP349" s="113"/>
      <c r="CPQ349" s="114"/>
      <c r="CPR349" s="115"/>
      <c r="CPS349" s="108"/>
      <c r="CPT349" s="108"/>
      <c r="CPU349" s="108"/>
      <c r="CPV349" s="109"/>
      <c r="CPW349" s="110"/>
      <c r="CPX349" s="108"/>
      <c r="CPY349" s="111"/>
      <c r="CPZ349" s="112"/>
      <c r="CQA349" s="108"/>
      <c r="CQB349" s="113"/>
      <c r="CQC349" s="113"/>
      <c r="CQD349" s="113"/>
      <c r="CQE349" s="113"/>
      <c r="CQF349" s="114"/>
      <c r="CQG349" s="115"/>
      <c r="CQH349" s="108"/>
      <c r="CQI349" s="108"/>
      <c r="CQJ349" s="108"/>
      <c r="CQK349" s="109"/>
      <c r="CQL349" s="110"/>
      <c r="CQM349" s="108"/>
      <c r="CQN349" s="111"/>
      <c r="CQO349" s="112"/>
      <c r="CQP349" s="108"/>
      <c r="CQQ349" s="113"/>
      <c r="CQR349" s="113"/>
      <c r="CQS349" s="113"/>
      <c r="CQT349" s="113"/>
      <c r="CQU349" s="114"/>
      <c r="CQV349" s="115"/>
      <c r="CQW349" s="108"/>
      <c r="CQX349" s="108"/>
      <c r="CQY349" s="108"/>
      <c r="CQZ349" s="109"/>
      <c r="CRA349" s="110"/>
      <c r="CRB349" s="108"/>
      <c r="CRC349" s="111"/>
      <c r="CRD349" s="112"/>
      <c r="CRE349" s="108"/>
      <c r="CRF349" s="113"/>
      <c r="CRG349" s="113"/>
      <c r="CRH349" s="113"/>
      <c r="CRI349" s="113"/>
      <c r="CRJ349" s="114"/>
      <c r="CRK349" s="115"/>
      <c r="CRL349" s="108"/>
      <c r="CRM349" s="108"/>
      <c r="CRN349" s="108"/>
      <c r="CRO349" s="109"/>
      <c r="CRP349" s="110"/>
      <c r="CRQ349" s="108"/>
      <c r="CRR349" s="111"/>
      <c r="CRS349" s="112"/>
      <c r="CRT349" s="108"/>
      <c r="CRU349" s="113"/>
      <c r="CRV349" s="113"/>
      <c r="CRW349" s="113"/>
      <c r="CRX349" s="113"/>
      <c r="CRY349" s="114"/>
      <c r="CRZ349" s="115"/>
      <c r="CSA349" s="108"/>
      <c r="CSB349" s="108"/>
      <c r="CSC349" s="108"/>
      <c r="CSD349" s="109"/>
      <c r="CSE349" s="110"/>
      <c r="CSF349" s="108"/>
      <c r="CSG349" s="111"/>
      <c r="CSH349" s="112"/>
      <c r="CSI349" s="108"/>
      <c r="CSJ349" s="113"/>
      <c r="CSK349" s="113"/>
      <c r="CSL349" s="113"/>
      <c r="CSM349" s="113"/>
      <c r="CSN349" s="114"/>
      <c r="CSO349" s="115"/>
      <c r="CSP349" s="108"/>
      <c r="CSQ349" s="108"/>
      <c r="CSR349" s="108"/>
      <c r="CSS349" s="109"/>
      <c r="CST349" s="110"/>
      <c r="CSU349" s="108"/>
      <c r="CSV349" s="111"/>
      <c r="CSW349" s="112"/>
      <c r="CSX349" s="108"/>
      <c r="CSY349" s="113"/>
      <c r="CSZ349" s="113"/>
      <c r="CTA349" s="113"/>
      <c r="CTB349" s="113"/>
      <c r="CTC349" s="114"/>
      <c r="CTD349" s="115"/>
      <c r="CTE349" s="108"/>
      <c r="CTF349" s="108"/>
      <c r="CTG349" s="108"/>
      <c r="CTH349" s="109"/>
      <c r="CTI349" s="110"/>
      <c r="CTJ349" s="108"/>
      <c r="CTK349" s="111"/>
      <c r="CTL349" s="112"/>
      <c r="CTM349" s="108"/>
      <c r="CTN349" s="113"/>
      <c r="CTO349" s="113"/>
      <c r="CTP349" s="113"/>
      <c r="CTQ349" s="113"/>
      <c r="CTR349" s="114"/>
      <c r="CTS349" s="115"/>
      <c r="CTT349" s="108"/>
      <c r="CTU349" s="108"/>
      <c r="CTV349" s="108"/>
      <c r="CTW349" s="109"/>
      <c r="CTX349" s="110"/>
      <c r="CTY349" s="108"/>
      <c r="CTZ349" s="111"/>
      <c r="CUA349" s="112"/>
      <c r="CUB349" s="108"/>
      <c r="CUC349" s="113"/>
      <c r="CUD349" s="113"/>
      <c r="CUE349" s="113"/>
      <c r="CUF349" s="113"/>
      <c r="CUG349" s="114"/>
      <c r="CUH349" s="115"/>
      <c r="CUI349" s="108"/>
      <c r="CUJ349" s="108"/>
      <c r="CUK349" s="108"/>
      <c r="CUL349" s="109"/>
      <c r="CUM349" s="110"/>
      <c r="CUN349" s="108"/>
      <c r="CUO349" s="111"/>
      <c r="CUP349" s="112"/>
      <c r="CUQ349" s="108"/>
      <c r="CUR349" s="113"/>
      <c r="CUS349" s="113"/>
      <c r="CUT349" s="113"/>
      <c r="CUU349" s="113"/>
      <c r="CUV349" s="114"/>
      <c r="CUW349" s="115"/>
      <c r="CUX349" s="108"/>
      <c r="CUY349" s="108"/>
      <c r="CUZ349" s="108"/>
      <c r="CVA349" s="109"/>
      <c r="CVB349" s="110"/>
      <c r="CVC349" s="108"/>
      <c r="CVD349" s="111"/>
      <c r="CVE349" s="112"/>
      <c r="CVF349" s="108"/>
      <c r="CVG349" s="113"/>
      <c r="CVH349" s="113"/>
      <c r="CVI349" s="113"/>
      <c r="CVJ349" s="113"/>
      <c r="CVK349" s="114"/>
      <c r="CVL349" s="115"/>
      <c r="CVM349" s="108"/>
      <c r="CVN349" s="108"/>
      <c r="CVO349" s="108"/>
      <c r="CVP349" s="109"/>
      <c r="CVQ349" s="110"/>
      <c r="CVR349" s="108"/>
      <c r="CVS349" s="111"/>
      <c r="CVT349" s="112"/>
      <c r="CVU349" s="108"/>
      <c r="CVV349" s="113"/>
      <c r="CVW349" s="113"/>
      <c r="CVX349" s="113"/>
      <c r="CVY349" s="113"/>
      <c r="CVZ349" s="114"/>
      <c r="CWA349" s="115"/>
      <c r="CWB349" s="108"/>
      <c r="CWC349" s="108"/>
      <c r="CWD349" s="108"/>
      <c r="CWE349" s="109"/>
      <c r="CWF349" s="110"/>
      <c r="CWG349" s="108"/>
      <c r="CWH349" s="111"/>
      <c r="CWI349" s="112"/>
      <c r="CWJ349" s="108"/>
      <c r="CWK349" s="113"/>
      <c r="CWL349" s="113"/>
      <c r="CWM349" s="113"/>
      <c r="CWN349" s="113"/>
      <c r="CWO349" s="114"/>
      <c r="CWP349" s="115"/>
      <c r="CWQ349" s="108"/>
      <c r="CWR349" s="108"/>
      <c r="CWS349" s="108"/>
      <c r="CWT349" s="109"/>
      <c r="CWU349" s="110"/>
      <c r="CWV349" s="108"/>
      <c r="CWW349" s="111"/>
      <c r="CWX349" s="112"/>
      <c r="CWY349" s="108"/>
      <c r="CWZ349" s="113"/>
      <c r="CXA349" s="113"/>
      <c r="CXB349" s="113"/>
      <c r="CXC349" s="113"/>
      <c r="CXD349" s="114"/>
      <c r="CXE349" s="115"/>
      <c r="CXF349" s="108"/>
      <c r="CXG349" s="108"/>
      <c r="CXH349" s="108"/>
      <c r="CXI349" s="109"/>
      <c r="CXJ349" s="110"/>
      <c r="CXK349" s="108"/>
      <c r="CXL349" s="111"/>
      <c r="CXM349" s="112"/>
      <c r="CXN349" s="108"/>
      <c r="CXO349" s="113"/>
      <c r="CXP349" s="113"/>
      <c r="CXQ349" s="113"/>
      <c r="CXR349" s="113"/>
      <c r="CXS349" s="114"/>
      <c r="CXT349" s="115"/>
      <c r="CXU349" s="108"/>
      <c r="CXV349" s="108"/>
      <c r="CXW349" s="108"/>
      <c r="CXX349" s="109"/>
      <c r="CXY349" s="110"/>
      <c r="CXZ349" s="108"/>
      <c r="CYA349" s="111"/>
      <c r="CYB349" s="112"/>
      <c r="CYC349" s="108"/>
      <c r="CYD349" s="113"/>
      <c r="CYE349" s="113"/>
      <c r="CYF349" s="113"/>
      <c r="CYG349" s="113"/>
      <c r="CYH349" s="114"/>
      <c r="CYI349" s="115"/>
      <c r="CYJ349" s="108"/>
      <c r="CYK349" s="108"/>
      <c r="CYL349" s="108"/>
      <c r="CYM349" s="109"/>
      <c r="CYN349" s="110"/>
      <c r="CYO349" s="108"/>
      <c r="CYP349" s="111"/>
      <c r="CYQ349" s="112"/>
      <c r="CYR349" s="108"/>
      <c r="CYS349" s="113"/>
      <c r="CYT349" s="113"/>
      <c r="CYU349" s="113"/>
      <c r="CYV349" s="113"/>
      <c r="CYW349" s="114"/>
      <c r="CYX349" s="115"/>
      <c r="CYY349" s="108"/>
      <c r="CYZ349" s="108"/>
      <c r="CZA349" s="108"/>
      <c r="CZB349" s="109"/>
      <c r="CZC349" s="110"/>
      <c r="CZD349" s="108"/>
      <c r="CZE349" s="111"/>
      <c r="CZF349" s="112"/>
      <c r="CZG349" s="108"/>
      <c r="CZH349" s="113"/>
      <c r="CZI349" s="113"/>
      <c r="CZJ349" s="113"/>
      <c r="CZK349" s="113"/>
      <c r="CZL349" s="114"/>
      <c r="CZM349" s="115"/>
      <c r="CZN349" s="108"/>
      <c r="CZO349" s="108"/>
      <c r="CZP349" s="108"/>
      <c r="CZQ349" s="109"/>
      <c r="CZR349" s="110"/>
      <c r="CZS349" s="108"/>
      <c r="CZT349" s="111"/>
      <c r="CZU349" s="112"/>
      <c r="CZV349" s="108"/>
      <c r="CZW349" s="113"/>
      <c r="CZX349" s="113"/>
      <c r="CZY349" s="113"/>
      <c r="CZZ349" s="113"/>
      <c r="DAA349" s="114"/>
      <c r="DAB349" s="115"/>
      <c r="DAC349" s="108"/>
      <c r="DAD349" s="108"/>
      <c r="DAE349" s="108"/>
      <c r="DAF349" s="109"/>
      <c r="DAG349" s="110"/>
      <c r="DAH349" s="108"/>
      <c r="DAI349" s="111"/>
      <c r="DAJ349" s="112"/>
      <c r="DAK349" s="108"/>
      <c r="DAL349" s="113"/>
      <c r="DAM349" s="113"/>
      <c r="DAN349" s="113"/>
      <c r="DAO349" s="113"/>
      <c r="DAP349" s="114"/>
      <c r="DAQ349" s="115"/>
      <c r="DAR349" s="108"/>
      <c r="DAS349" s="108"/>
      <c r="DAT349" s="108"/>
      <c r="DAU349" s="109"/>
      <c r="DAV349" s="110"/>
      <c r="DAW349" s="108"/>
      <c r="DAX349" s="111"/>
      <c r="DAY349" s="112"/>
      <c r="DAZ349" s="108"/>
      <c r="DBA349" s="113"/>
      <c r="DBB349" s="113"/>
      <c r="DBC349" s="113"/>
      <c r="DBD349" s="113"/>
      <c r="DBE349" s="114"/>
      <c r="DBF349" s="115"/>
      <c r="DBG349" s="108"/>
      <c r="DBH349" s="108"/>
      <c r="DBI349" s="108"/>
      <c r="DBJ349" s="109"/>
      <c r="DBK349" s="110"/>
      <c r="DBL349" s="108"/>
      <c r="DBM349" s="111"/>
      <c r="DBN349" s="112"/>
      <c r="DBO349" s="108"/>
      <c r="DBP349" s="113"/>
      <c r="DBQ349" s="113"/>
      <c r="DBR349" s="113"/>
      <c r="DBS349" s="113"/>
      <c r="DBT349" s="114"/>
      <c r="DBU349" s="115"/>
      <c r="DBV349" s="108"/>
      <c r="DBW349" s="108"/>
      <c r="DBX349" s="108"/>
      <c r="DBY349" s="109"/>
      <c r="DBZ349" s="110"/>
      <c r="DCA349" s="108"/>
      <c r="DCB349" s="111"/>
      <c r="DCC349" s="112"/>
      <c r="DCD349" s="108"/>
      <c r="DCE349" s="113"/>
      <c r="DCF349" s="113"/>
      <c r="DCG349" s="113"/>
      <c r="DCH349" s="113"/>
      <c r="DCI349" s="114"/>
      <c r="DCJ349" s="115"/>
      <c r="DCK349" s="108"/>
      <c r="DCL349" s="108"/>
      <c r="DCM349" s="108"/>
      <c r="DCN349" s="109"/>
      <c r="DCO349" s="110"/>
      <c r="DCP349" s="108"/>
      <c r="DCQ349" s="111"/>
      <c r="DCR349" s="112"/>
      <c r="DCS349" s="108"/>
      <c r="DCT349" s="113"/>
      <c r="DCU349" s="113"/>
      <c r="DCV349" s="113"/>
      <c r="DCW349" s="113"/>
      <c r="DCX349" s="114"/>
      <c r="DCY349" s="115"/>
      <c r="DCZ349" s="108"/>
      <c r="DDA349" s="108"/>
      <c r="DDB349" s="108"/>
      <c r="DDC349" s="109"/>
      <c r="DDD349" s="110"/>
      <c r="DDE349" s="108"/>
      <c r="DDF349" s="111"/>
      <c r="DDG349" s="112"/>
      <c r="DDH349" s="108"/>
      <c r="DDI349" s="113"/>
      <c r="DDJ349" s="113"/>
      <c r="DDK349" s="113"/>
      <c r="DDL349" s="113"/>
      <c r="DDM349" s="114"/>
      <c r="DDN349" s="115"/>
      <c r="DDO349" s="108"/>
      <c r="DDP349" s="108"/>
      <c r="DDQ349" s="108"/>
      <c r="DDR349" s="109"/>
      <c r="DDS349" s="110"/>
      <c r="DDT349" s="108"/>
      <c r="DDU349" s="111"/>
      <c r="DDV349" s="112"/>
      <c r="DDW349" s="108"/>
      <c r="DDX349" s="113"/>
      <c r="DDY349" s="113"/>
      <c r="DDZ349" s="113"/>
      <c r="DEA349" s="113"/>
      <c r="DEB349" s="114"/>
      <c r="DEC349" s="115"/>
      <c r="DED349" s="108"/>
      <c r="DEE349" s="108"/>
      <c r="DEF349" s="108"/>
      <c r="DEG349" s="109"/>
      <c r="DEH349" s="110"/>
      <c r="DEI349" s="108"/>
      <c r="DEJ349" s="111"/>
      <c r="DEK349" s="112"/>
      <c r="DEL349" s="108"/>
      <c r="DEM349" s="113"/>
      <c r="DEN349" s="113"/>
      <c r="DEO349" s="113"/>
      <c r="DEP349" s="113"/>
      <c r="DEQ349" s="114"/>
      <c r="DER349" s="115"/>
      <c r="DES349" s="108"/>
      <c r="DET349" s="108"/>
      <c r="DEU349" s="108"/>
      <c r="DEV349" s="109"/>
      <c r="DEW349" s="110"/>
      <c r="DEX349" s="108"/>
      <c r="DEY349" s="111"/>
      <c r="DEZ349" s="112"/>
      <c r="DFA349" s="108"/>
      <c r="DFB349" s="113"/>
      <c r="DFC349" s="113"/>
      <c r="DFD349" s="113"/>
      <c r="DFE349" s="113"/>
      <c r="DFF349" s="114"/>
      <c r="DFG349" s="115"/>
      <c r="DFH349" s="108"/>
      <c r="DFI349" s="108"/>
      <c r="DFJ349" s="108"/>
      <c r="DFK349" s="109"/>
      <c r="DFL349" s="110"/>
      <c r="DFM349" s="108"/>
      <c r="DFN349" s="111"/>
      <c r="DFO349" s="112"/>
      <c r="DFP349" s="108"/>
      <c r="DFQ349" s="113"/>
      <c r="DFR349" s="113"/>
      <c r="DFS349" s="113"/>
      <c r="DFT349" s="113"/>
      <c r="DFU349" s="114"/>
      <c r="DFV349" s="115"/>
      <c r="DFW349" s="108"/>
      <c r="DFX349" s="108"/>
      <c r="DFY349" s="108"/>
      <c r="DFZ349" s="109"/>
      <c r="DGA349" s="110"/>
      <c r="DGB349" s="108"/>
      <c r="DGC349" s="111"/>
      <c r="DGD349" s="112"/>
      <c r="DGE349" s="108"/>
      <c r="DGF349" s="113"/>
      <c r="DGG349" s="113"/>
      <c r="DGH349" s="113"/>
      <c r="DGI349" s="113"/>
      <c r="DGJ349" s="114"/>
      <c r="DGK349" s="115"/>
      <c r="DGL349" s="108"/>
      <c r="DGM349" s="108"/>
      <c r="DGN349" s="108"/>
      <c r="DGO349" s="109"/>
      <c r="DGP349" s="110"/>
      <c r="DGQ349" s="108"/>
      <c r="DGR349" s="111"/>
      <c r="DGS349" s="112"/>
      <c r="DGT349" s="108"/>
      <c r="DGU349" s="113"/>
      <c r="DGV349" s="113"/>
      <c r="DGW349" s="113"/>
      <c r="DGX349" s="113"/>
      <c r="DGY349" s="114"/>
      <c r="DGZ349" s="115"/>
      <c r="DHA349" s="108"/>
      <c r="DHB349" s="108"/>
      <c r="DHC349" s="108"/>
      <c r="DHD349" s="109"/>
      <c r="DHE349" s="110"/>
      <c r="DHF349" s="108"/>
      <c r="DHG349" s="111"/>
      <c r="DHH349" s="112"/>
      <c r="DHI349" s="108"/>
      <c r="DHJ349" s="113"/>
      <c r="DHK349" s="113"/>
      <c r="DHL349" s="113"/>
      <c r="DHM349" s="113"/>
      <c r="DHN349" s="114"/>
      <c r="DHO349" s="115"/>
      <c r="DHP349" s="108"/>
      <c r="DHQ349" s="108"/>
      <c r="DHR349" s="108"/>
      <c r="DHS349" s="109"/>
      <c r="DHT349" s="110"/>
      <c r="DHU349" s="108"/>
      <c r="DHV349" s="111"/>
      <c r="DHW349" s="112"/>
      <c r="DHX349" s="108"/>
      <c r="DHY349" s="113"/>
      <c r="DHZ349" s="113"/>
      <c r="DIA349" s="113"/>
      <c r="DIB349" s="113"/>
      <c r="DIC349" s="114"/>
      <c r="DID349" s="115"/>
      <c r="DIE349" s="108"/>
      <c r="DIF349" s="108"/>
      <c r="DIG349" s="108"/>
      <c r="DIH349" s="109"/>
      <c r="DII349" s="110"/>
      <c r="DIJ349" s="108"/>
      <c r="DIK349" s="111"/>
      <c r="DIL349" s="112"/>
      <c r="DIM349" s="108"/>
      <c r="DIN349" s="113"/>
      <c r="DIO349" s="113"/>
      <c r="DIP349" s="113"/>
      <c r="DIQ349" s="113"/>
      <c r="DIR349" s="114"/>
      <c r="DIS349" s="115"/>
      <c r="DIT349" s="108"/>
      <c r="DIU349" s="108"/>
      <c r="DIV349" s="108"/>
      <c r="DIW349" s="109"/>
      <c r="DIX349" s="110"/>
      <c r="DIY349" s="108"/>
      <c r="DIZ349" s="111"/>
      <c r="DJA349" s="112"/>
      <c r="DJB349" s="108"/>
      <c r="DJC349" s="113"/>
      <c r="DJD349" s="113"/>
      <c r="DJE349" s="113"/>
      <c r="DJF349" s="113"/>
      <c r="DJG349" s="114"/>
      <c r="DJH349" s="115"/>
      <c r="DJI349" s="108"/>
      <c r="DJJ349" s="108"/>
      <c r="DJK349" s="108"/>
      <c r="DJL349" s="109"/>
      <c r="DJM349" s="110"/>
      <c r="DJN349" s="108"/>
      <c r="DJO349" s="111"/>
      <c r="DJP349" s="112"/>
      <c r="DJQ349" s="108"/>
      <c r="DJR349" s="113"/>
      <c r="DJS349" s="113"/>
      <c r="DJT349" s="113"/>
      <c r="DJU349" s="113"/>
      <c r="DJV349" s="114"/>
      <c r="DJW349" s="115"/>
      <c r="DJX349" s="108"/>
      <c r="DJY349" s="108"/>
      <c r="DJZ349" s="108"/>
      <c r="DKA349" s="109"/>
      <c r="DKB349" s="110"/>
      <c r="DKC349" s="108"/>
      <c r="DKD349" s="111"/>
      <c r="DKE349" s="112"/>
      <c r="DKF349" s="108"/>
      <c r="DKG349" s="113"/>
      <c r="DKH349" s="113"/>
      <c r="DKI349" s="113"/>
      <c r="DKJ349" s="113"/>
      <c r="DKK349" s="114"/>
      <c r="DKL349" s="115"/>
      <c r="DKM349" s="108"/>
      <c r="DKN349" s="108"/>
      <c r="DKO349" s="108"/>
      <c r="DKP349" s="109"/>
      <c r="DKQ349" s="110"/>
      <c r="DKR349" s="108"/>
      <c r="DKS349" s="111"/>
      <c r="DKT349" s="112"/>
      <c r="DKU349" s="108"/>
      <c r="DKV349" s="113"/>
      <c r="DKW349" s="113"/>
      <c r="DKX349" s="113"/>
      <c r="DKY349" s="113"/>
      <c r="DKZ349" s="114"/>
      <c r="DLA349" s="115"/>
      <c r="DLB349" s="108"/>
      <c r="DLC349" s="108"/>
      <c r="DLD349" s="108"/>
      <c r="DLE349" s="109"/>
      <c r="DLF349" s="110"/>
      <c r="DLG349" s="108"/>
      <c r="DLH349" s="111"/>
      <c r="DLI349" s="112"/>
      <c r="DLJ349" s="108"/>
      <c r="DLK349" s="113"/>
      <c r="DLL349" s="113"/>
      <c r="DLM349" s="113"/>
      <c r="DLN349" s="113"/>
      <c r="DLO349" s="114"/>
      <c r="DLP349" s="115"/>
      <c r="DLQ349" s="108"/>
      <c r="DLR349" s="108"/>
      <c r="DLS349" s="108"/>
      <c r="DLT349" s="109"/>
      <c r="DLU349" s="110"/>
      <c r="DLV349" s="108"/>
      <c r="DLW349" s="111"/>
      <c r="DLX349" s="112"/>
      <c r="DLY349" s="108"/>
      <c r="DLZ349" s="113"/>
      <c r="DMA349" s="113"/>
      <c r="DMB349" s="113"/>
      <c r="DMC349" s="113"/>
      <c r="DMD349" s="114"/>
      <c r="DME349" s="115"/>
      <c r="DMF349" s="108"/>
      <c r="DMG349" s="108"/>
      <c r="DMH349" s="108"/>
      <c r="DMI349" s="109"/>
      <c r="DMJ349" s="110"/>
      <c r="DMK349" s="108"/>
      <c r="DML349" s="111"/>
      <c r="DMM349" s="112"/>
      <c r="DMN349" s="108"/>
      <c r="DMO349" s="113"/>
      <c r="DMP349" s="113"/>
      <c r="DMQ349" s="113"/>
      <c r="DMR349" s="113"/>
      <c r="DMS349" s="114"/>
      <c r="DMT349" s="115"/>
      <c r="DMU349" s="108"/>
      <c r="DMV349" s="108"/>
      <c r="DMW349" s="108"/>
      <c r="DMX349" s="109"/>
      <c r="DMY349" s="110"/>
      <c r="DMZ349" s="108"/>
      <c r="DNA349" s="111"/>
      <c r="DNB349" s="112"/>
      <c r="DNC349" s="108"/>
      <c r="DND349" s="113"/>
      <c r="DNE349" s="113"/>
      <c r="DNF349" s="113"/>
      <c r="DNG349" s="113"/>
      <c r="DNH349" s="114"/>
      <c r="DNI349" s="115"/>
      <c r="DNJ349" s="108"/>
      <c r="DNK349" s="108"/>
      <c r="DNL349" s="108"/>
      <c r="DNM349" s="109"/>
      <c r="DNN349" s="110"/>
      <c r="DNO349" s="108"/>
      <c r="DNP349" s="111"/>
      <c r="DNQ349" s="112"/>
      <c r="DNR349" s="108"/>
      <c r="DNS349" s="113"/>
      <c r="DNT349" s="113"/>
      <c r="DNU349" s="113"/>
      <c r="DNV349" s="113"/>
      <c r="DNW349" s="114"/>
      <c r="DNX349" s="115"/>
      <c r="DNY349" s="108"/>
      <c r="DNZ349" s="108"/>
      <c r="DOA349" s="108"/>
      <c r="DOB349" s="109"/>
      <c r="DOC349" s="110"/>
      <c r="DOD349" s="108"/>
      <c r="DOE349" s="111"/>
      <c r="DOF349" s="112"/>
      <c r="DOG349" s="108"/>
      <c r="DOH349" s="113"/>
      <c r="DOI349" s="113"/>
      <c r="DOJ349" s="113"/>
      <c r="DOK349" s="113"/>
      <c r="DOL349" s="114"/>
      <c r="DOM349" s="115"/>
      <c r="DON349" s="108"/>
      <c r="DOO349" s="108"/>
      <c r="DOP349" s="108"/>
      <c r="DOQ349" s="109"/>
      <c r="DOR349" s="110"/>
      <c r="DOS349" s="108"/>
      <c r="DOT349" s="111"/>
      <c r="DOU349" s="112"/>
      <c r="DOV349" s="108"/>
      <c r="DOW349" s="113"/>
      <c r="DOX349" s="113"/>
      <c r="DOY349" s="113"/>
      <c r="DOZ349" s="113"/>
      <c r="DPA349" s="114"/>
      <c r="DPB349" s="115"/>
      <c r="DPC349" s="108"/>
      <c r="DPD349" s="108"/>
      <c r="DPE349" s="108"/>
      <c r="DPF349" s="109"/>
      <c r="DPG349" s="110"/>
      <c r="DPH349" s="108"/>
      <c r="DPI349" s="111"/>
      <c r="DPJ349" s="112"/>
      <c r="DPK349" s="108"/>
      <c r="DPL349" s="113"/>
      <c r="DPM349" s="113"/>
      <c r="DPN349" s="113"/>
      <c r="DPO349" s="113"/>
      <c r="DPP349" s="114"/>
      <c r="DPQ349" s="115"/>
      <c r="DPR349" s="108"/>
      <c r="DPS349" s="108"/>
      <c r="DPT349" s="108"/>
      <c r="DPU349" s="109"/>
      <c r="DPV349" s="110"/>
      <c r="DPW349" s="108"/>
      <c r="DPX349" s="111"/>
      <c r="DPY349" s="112"/>
      <c r="DPZ349" s="108"/>
      <c r="DQA349" s="113"/>
      <c r="DQB349" s="113"/>
      <c r="DQC349" s="113"/>
      <c r="DQD349" s="113"/>
      <c r="DQE349" s="114"/>
      <c r="DQF349" s="115"/>
      <c r="DQG349" s="108"/>
      <c r="DQH349" s="108"/>
      <c r="DQI349" s="108"/>
      <c r="DQJ349" s="109"/>
      <c r="DQK349" s="110"/>
      <c r="DQL349" s="108"/>
      <c r="DQM349" s="111"/>
      <c r="DQN349" s="112"/>
      <c r="DQO349" s="108"/>
      <c r="DQP349" s="113"/>
      <c r="DQQ349" s="113"/>
      <c r="DQR349" s="113"/>
      <c r="DQS349" s="113"/>
      <c r="DQT349" s="114"/>
      <c r="DQU349" s="115"/>
      <c r="DQV349" s="108"/>
      <c r="DQW349" s="108"/>
      <c r="DQX349" s="108"/>
      <c r="DQY349" s="109"/>
      <c r="DQZ349" s="110"/>
      <c r="DRA349" s="108"/>
      <c r="DRB349" s="111"/>
      <c r="DRC349" s="112"/>
      <c r="DRD349" s="108"/>
      <c r="DRE349" s="113"/>
      <c r="DRF349" s="113"/>
      <c r="DRG349" s="113"/>
      <c r="DRH349" s="113"/>
      <c r="DRI349" s="114"/>
      <c r="DRJ349" s="115"/>
      <c r="DRK349" s="108"/>
      <c r="DRL349" s="108"/>
      <c r="DRM349" s="108"/>
      <c r="DRN349" s="109"/>
      <c r="DRO349" s="110"/>
      <c r="DRP349" s="108"/>
      <c r="DRQ349" s="111"/>
      <c r="DRR349" s="112"/>
      <c r="DRS349" s="108"/>
      <c r="DRT349" s="113"/>
      <c r="DRU349" s="113"/>
      <c r="DRV349" s="113"/>
      <c r="DRW349" s="113"/>
      <c r="DRX349" s="114"/>
      <c r="DRY349" s="115"/>
      <c r="DRZ349" s="108"/>
      <c r="DSA349" s="108"/>
      <c r="DSB349" s="108"/>
      <c r="DSC349" s="109"/>
      <c r="DSD349" s="110"/>
      <c r="DSE349" s="108"/>
      <c r="DSF349" s="111"/>
      <c r="DSG349" s="112"/>
      <c r="DSH349" s="108"/>
      <c r="DSI349" s="113"/>
      <c r="DSJ349" s="113"/>
      <c r="DSK349" s="113"/>
      <c r="DSL349" s="113"/>
      <c r="DSM349" s="114"/>
      <c r="DSN349" s="115"/>
      <c r="DSO349" s="108"/>
      <c r="DSP349" s="108"/>
      <c r="DSQ349" s="108"/>
      <c r="DSR349" s="109"/>
      <c r="DSS349" s="110"/>
      <c r="DST349" s="108"/>
      <c r="DSU349" s="111"/>
      <c r="DSV349" s="112"/>
      <c r="DSW349" s="108"/>
      <c r="DSX349" s="113"/>
      <c r="DSY349" s="113"/>
      <c r="DSZ349" s="113"/>
      <c r="DTA349" s="113"/>
      <c r="DTB349" s="114"/>
      <c r="DTC349" s="115"/>
      <c r="DTD349" s="108"/>
      <c r="DTE349" s="108"/>
      <c r="DTF349" s="108"/>
      <c r="DTG349" s="109"/>
      <c r="DTH349" s="110"/>
      <c r="DTI349" s="108"/>
      <c r="DTJ349" s="111"/>
      <c r="DTK349" s="112"/>
      <c r="DTL349" s="108"/>
      <c r="DTM349" s="113"/>
      <c r="DTN349" s="113"/>
      <c r="DTO349" s="113"/>
      <c r="DTP349" s="113"/>
      <c r="DTQ349" s="114"/>
      <c r="DTR349" s="115"/>
      <c r="DTS349" s="108"/>
      <c r="DTT349" s="108"/>
      <c r="DTU349" s="108"/>
      <c r="DTV349" s="109"/>
      <c r="DTW349" s="110"/>
      <c r="DTX349" s="108"/>
      <c r="DTY349" s="111"/>
      <c r="DTZ349" s="112"/>
      <c r="DUA349" s="108"/>
      <c r="DUB349" s="113"/>
      <c r="DUC349" s="113"/>
      <c r="DUD349" s="113"/>
      <c r="DUE349" s="113"/>
      <c r="DUF349" s="114"/>
      <c r="DUG349" s="115"/>
      <c r="DUH349" s="108"/>
      <c r="DUI349" s="108"/>
      <c r="DUJ349" s="108"/>
      <c r="DUK349" s="109"/>
      <c r="DUL349" s="110"/>
      <c r="DUM349" s="108"/>
      <c r="DUN349" s="111"/>
      <c r="DUO349" s="112"/>
      <c r="DUP349" s="108"/>
      <c r="DUQ349" s="113"/>
      <c r="DUR349" s="113"/>
      <c r="DUS349" s="113"/>
      <c r="DUT349" s="113"/>
      <c r="DUU349" s="114"/>
      <c r="DUV349" s="115"/>
      <c r="DUW349" s="108"/>
      <c r="DUX349" s="108"/>
      <c r="DUY349" s="108"/>
      <c r="DUZ349" s="109"/>
      <c r="DVA349" s="110"/>
      <c r="DVB349" s="108"/>
      <c r="DVC349" s="111"/>
      <c r="DVD349" s="112"/>
      <c r="DVE349" s="108"/>
      <c r="DVF349" s="113"/>
      <c r="DVG349" s="113"/>
      <c r="DVH349" s="113"/>
      <c r="DVI349" s="113"/>
      <c r="DVJ349" s="114"/>
      <c r="DVK349" s="115"/>
      <c r="DVL349" s="108"/>
      <c r="DVM349" s="108"/>
      <c r="DVN349" s="108"/>
      <c r="DVO349" s="109"/>
      <c r="DVP349" s="110"/>
      <c r="DVQ349" s="108"/>
      <c r="DVR349" s="111"/>
      <c r="DVS349" s="112"/>
      <c r="DVT349" s="108"/>
      <c r="DVU349" s="113"/>
      <c r="DVV349" s="113"/>
      <c r="DVW349" s="113"/>
      <c r="DVX349" s="113"/>
      <c r="DVY349" s="114"/>
      <c r="DVZ349" s="115"/>
      <c r="DWA349" s="108"/>
      <c r="DWB349" s="108"/>
      <c r="DWC349" s="108"/>
      <c r="DWD349" s="109"/>
      <c r="DWE349" s="110"/>
      <c r="DWF349" s="108"/>
      <c r="DWG349" s="111"/>
      <c r="DWH349" s="112"/>
      <c r="DWI349" s="108"/>
      <c r="DWJ349" s="113"/>
      <c r="DWK349" s="113"/>
      <c r="DWL349" s="113"/>
      <c r="DWM349" s="113"/>
      <c r="DWN349" s="114"/>
      <c r="DWO349" s="115"/>
      <c r="DWP349" s="108"/>
      <c r="DWQ349" s="108"/>
      <c r="DWR349" s="108"/>
      <c r="DWS349" s="109"/>
      <c r="DWT349" s="110"/>
      <c r="DWU349" s="108"/>
      <c r="DWV349" s="111"/>
      <c r="DWW349" s="112"/>
      <c r="DWX349" s="108"/>
      <c r="DWY349" s="113"/>
      <c r="DWZ349" s="113"/>
      <c r="DXA349" s="113"/>
      <c r="DXB349" s="113"/>
      <c r="DXC349" s="114"/>
      <c r="DXD349" s="115"/>
      <c r="DXE349" s="108"/>
      <c r="DXF349" s="108"/>
      <c r="DXG349" s="108"/>
      <c r="DXH349" s="109"/>
      <c r="DXI349" s="110"/>
      <c r="DXJ349" s="108"/>
      <c r="DXK349" s="111"/>
      <c r="DXL349" s="112"/>
      <c r="DXM349" s="108"/>
      <c r="DXN349" s="113"/>
      <c r="DXO349" s="113"/>
      <c r="DXP349" s="113"/>
      <c r="DXQ349" s="113"/>
      <c r="DXR349" s="114"/>
      <c r="DXS349" s="115"/>
      <c r="DXT349" s="108"/>
      <c r="DXU349" s="108"/>
      <c r="DXV349" s="108"/>
      <c r="DXW349" s="109"/>
      <c r="DXX349" s="110"/>
      <c r="DXY349" s="108"/>
      <c r="DXZ349" s="111"/>
      <c r="DYA349" s="112"/>
      <c r="DYB349" s="108"/>
      <c r="DYC349" s="113"/>
      <c r="DYD349" s="113"/>
      <c r="DYE349" s="113"/>
      <c r="DYF349" s="113"/>
      <c r="DYG349" s="114"/>
      <c r="DYH349" s="115"/>
      <c r="DYI349" s="108"/>
      <c r="DYJ349" s="108"/>
      <c r="DYK349" s="108"/>
      <c r="DYL349" s="109"/>
      <c r="DYM349" s="110"/>
      <c r="DYN349" s="108"/>
      <c r="DYO349" s="111"/>
      <c r="DYP349" s="112"/>
      <c r="DYQ349" s="108"/>
      <c r="DYR349" s="113"/>
      <c r="DYS349" s="113"/>
      <c r="DYT349" s="113"/>
      <c r="DYU349" s="113"/>
      <c r="DYV349" s="114"/>
      <c r="DYW349" s="115"/>
      <c r="DYX349" s="108"/>
      <c r="DYY349" s="108"/>
      <c r="DYZ349" s="108"/>
      <c r="DZA349" s="109"/>
      <c r="DZB349" s="110"/>
      <c r="DZC349" s="108"/>
      <c r="DZD349" s="111"/>
      <c r="DZE349" s="112"/>
      <c r="DZF349" s="108"/>
      <c r="DZG349" s="113"/>
      <c r="DZH349" s="113"/>
      <c r="DZI349" s="113"/>
      <c r="DZJ349" s="113"/>
      <c r="DZK349" s="114"/>
      <c r="DZL349" s="115"/>
      <c r="DZM349" s="108"/>
      <c r="DZN349" s="108"/>
      <c r="DZO349" s="108"/>
      <c r="DZP349" s="109"/>
      <c r="DZQ349" s="110"/>
      <c r="DZR349" s="108"/>
      <c r="DZS349" s="111"/>
      <c r="DZT349" s="112"/>
      <c r="DZU349" s="108"/>
      <c r="DZV349" s="113"/>
      <c r="DZW349" s="113"/>
      <c r="DZX349" s="113"/>
      <c r="DZY349" s="113"/>
      <c r="DZZ349" s="114"/>
      <c r="EAA349" s="115"/>
      <c r="EAB349" s="108"/>
      <c r="EAC349" s="108"/>
      <c r="EAD349" s="108"/>
      <c r="EAE349" s="109"/>
      <c r="EAF349" s="110"/>
      <c r="EAG349" s="108"/>
      <c r="EAH349" s="111"/>
      <c r="EAI349" s="112"/>
      <c r="EAJ349" s="108"/>
      <c r="EAK349" s="113"/>
      <c r="EAL349" s="113"/>
      <c r="EAM349" s="113"/>
      <c r="EAN349" s="113"/>
      <c r="EAO349" s="114"/>
      <c r="EAP349" s="115"/>
      <c r="EAQ349" s="108"/>
      <c r="EAR349" s="108"/>
      <c r="EAS349" s="108"/>
      <c r="EAT349" s="109"/>
      <c r="EAU349" s="110"/>
      <c r="EAV349" s="108"/>
      <c r="EAW349" s="111"/>
      <c r="EAX349" s="112"/>
      <c r="EAY349" s="108"/>
      <c r="EAZ349" s="113"/>
      <c r="EBA349" s="113"/>
      <c r="EBB349" s="113"/>
      <c r="EBC349" s="113"/>
      <c r="EBD349" s="114"/>
      <c r="EBE349" s="115"/>
      <c r="EBF349" s="108"/>
      <c r="EBG349" s="108"/>
      <c r="EBH349" s="108"/>
      <c r="EBI349" s="109"/>
      <c r="EBJ349" s="110"/>
      <c r="EBK349" s="108"/>
      <c r="EBL349" s="111"/>
      <c r="EBM349" s="112"/>
      <c r="EBN349" s="108"/>
      <c r="EBO349" s="113"/>
      <c r="EBP349" s="113"/>
      <c r="EBQ349" s="113"/>
      <c r="EBR349" s="113"/>
      <c r="EBS349" s="114"/>
      <c r="EBT349" s="115"/>
      <c r="EBU349" s="108"/>
      <c r="EBV349" s="108"/>
      <c r="EBW349" s="108"/>
      <c r="EBX349" s="109"/>
      <c r="EBY349" s="110"/>
      <c r="EBZ349" s="108"/>
      <c r="ECA349" s="111"/>
      <c r="ECB349" s="112"/>
      <c r="ECC349" s="108"/>
      <c r="ECD349" s="113"/>
      <c r="ECE349" s="113"/>
      <c r="ECF349" s="113"/>
      <c r="ECG349" s="113"/>
      <c r="ECH349" s="114"/>
      <c r="ECI349" s="115"/>
      <c r="ECJ349" s="108"/>
      <c r="ECK349" s="108"/>
      <c r="ECL349" s="108"/>
      <c r="ECM349" s="109"/>
      <c r="ECN349" s="110"/>
      <c r="ECO349" s="108"/>
      <c r="ECP349" s="111"/>
      <c r="ECQ349" s="112"/>
      <c r="ECR349" s="108"/>
      <c r="ECS349" s="113"/>
      <c r="ECT349" s="113"/>
      <c r="ECU349" s="113"/>
      <c r="ECV349" s="113"/>
      <c r="ECW349" s="114"/>
      <c r="ECX349" s="115"/>
      <c r="ECY349" s="108"/>
      <c r="ECZ349" s="108"/>
      <c r="EDA349" s="108"/>
      <c r="EDB349" s="109"/>
      <c r="EDC349" s="110"/>
      <c r="EDD349" s="108"/>
      <c r="EDE349" s="111"/>
      <c r="EDF349" s="112"/>
      <c r="EDG349" s="108"/>
      <c r="EDH349" s="113"/>
      <c r="EDI349" s="113"/>
      <c r="EDJ349" s="113"/>
      <c r="EDK349" s="113"/>
      <c r="EDL349" s="114"/>
      <c r="EDM349" s="115"/>
      <c r="EDN349" s="108"/>
      <c r="EDO349" s="108"/>
      <c r="EDP349" s="108"/>
      <c r="EDQ349" s="109"/>
      <c r="EDR349" s="110"/>
      <c r="EDS349" s="108"/>
      <c r="EDT349" s="111"/>
      <c r="EDU349" s="112"/>
      <c r="EDV349" s="108"/>
      <c r="EDW349" s="113"/>
      <c r="EDX349" s="113"/>
      <c r="EDY349" s="113"/>
      <c r="EDZ349" s="113"/>
      <c r="EEA349" s="114"/>
      <c r="EEB349" s="115"/>
      <c r="EEC349" s="108"/>
      <c r="EED349" s="108"/>
      <c r="EEE349" s="108"/>
      <c r="EEF349" s="109"/>
      <c r="EEG349" s="110"/>
      <c r="EEH349" s="108"/>
      <c r="EEI349" s="111"/>
      <c r="EEJ349" s="112"/>
      <c r="EEK349" s="108"/>
      <c r="EEL349" s="113"/>
      <c r="EEM349" s="113"/>
      <c r="EEN349" s="113"/>
      <c r="EEO349" s="113"/>
      <c r="EEP349" s="114"/>
      <c r="EEQ349" s="115"/>
      <c r="EER349" s="108"/>
      <c r="EES349" s="108"/>
      <c r="EET349" s="108"/>
      <c r="EEU349" s="109"/>
      <c r="EEV349" s="110"/>
      <c r="EEW349" s="108"/>
      <c r="EEX349" s="111"/>
      <c r="EEY349" s="112"/>
      <c r="EEZ349" s="108"/>
      <c r="EFA349" s="113"/>
      <c r="EFB349" s="113"/>
      <c r="EFC349" s="113"/>
      <c r="EFD349" s="113"/>
      <c r="EFE349" s="114"/>
      <c r="EFF349" s="115"/>
      <c r="EFG349" s="108"/>
      <c r="EFH349" s="108"/>
      <c r="EFI349" s="108"/>
      <c r="EFJ349" s="109"/>
      <c r="EFK349" s="110"/>
      <c r="EFL349" s="108"/>
      <c r="EFM349" s="111"/>
      <c r="EFN349" s="112"/>
      <c r="EFO349" s="108"/>
      <c r="EFP349" s="113"/>
      <c r="EFQ349" s="113"/>
      <c r="EFR349" s="113"/>
      <c r="EFS349" s="113"/>
      <c r="EFT349" s="114"/>
      <c r="EFU349" s="115"/>
      <c r="EFV349" s="108"/>
      <c r="EFW349" s="108"/>
      <c r="EFX349" s="108"/>
      <c r="EFY349" s="109"/>
      <c r="EFZ349" s="110"/>
      <c r="EGA349" s="108"/>
      <c r="EGB349" s="111"/>
      <c r="EGC349" s="112"/>
      <c r="EGD349" s="108"/>
      <c r="EGE349" s="113"/>
      <c r="EGF349" s="113"/>
      <c r="EGG349" s="113"/>
      <c r="EGH349" s="113"/>
      <c r="EGI349" s="114"/>
      <c r="EGJ349" s="115"/>
      <c r="EGK349" s="108"/>
      <c r="EGL349" s="108"/>
      <c r="EGM349" s="108"/>
      <c r="EGN349" s="109"/>
      <c r="EGO349" s="110"/>
      <c r="EGP349" s="108"/>
      <c r="EGQ349" s="111"/>
      <c r="EGR349" s="112"/>
      <c r="EGS349" s="108"/>
      <c r="EGT349" s="113"/>
      <c r="EGU349" s="113"/>
      <c r="EGV349" s="113"/>
      <c r="EGW349" s="113"/>
      <c r="EGX349" s="114"/>
      <c r="EGY349" s="115"/>
      <c r="EGZ349" s="108"/>
      <c r="EHA349" s="108"/>
      <c r="EHB349" s="108"/>
      <c r="EHC349" s="109"/>
      <c r="EHD349" s="110"/>
      <c r="EHE349" s="108"/>
      <c r="EHF349" s="111"/>
      <c r="EHG349" s="112"/>
      <c r="EHH349" s="108"/>
      <c r="EHI349" s="113"/>
      <c r="EHJ349" s="113"/>
      <c r="EHK349" s="113"/>
      <c r="EHL349" s="113"/>
      <c r="EHM349" s="114"/>
      <c r="EHN349" s="115"/>
      <c r="EHO349" s="108"/>
      <c r="EHP349" s="108"/>
      <c r="EHQ349" s="108"/>
      <c r="EHR349" s="109"/>
      <c r="EHS349" s="110"/>
      <c r="EHT349" s="108"/>
      <c r="EHU349" s="111"/>
      <c r="EHV349" s="112"/>
      <c r="EHW349" s="108"/>
      <c r="EHX349" s="113"/>
      <c r="EHY349" s="113"/>
      <c r="EHZ349" s="113"/>
      <c r="EIA349" s="113"/>
      <c r="EIB349" s="114"/>
      <c r="EIC349" s="115"/>
      <c r="EID349" s="108"/>
      <c r="EIE349" s="108"/>
      <c r="EIF349" s="108"/>
      <c r="EIG349" s="109"/>
      <c r="EIH349" s="110"/>
      <c r="EII349" s="108"/>
      <c r="EIJ349" s="111"/>
      <c r="EIK349" s="112"/>
      <c r="EIL349" s="108"/>
      <c r="EIM349" s="113"/>
      <c r="EIN349" s="113"/>
      <c r="EIO349" s="113"/>
      <c r="EIP349" s="113"/>
      <c r="EIQ349" s="114"/>
      <c r="EIR349" s="115"/>
      <c r="EIS349" s="108"/>
      <c r="EIT349" s="108"/>
      <c r="EIU349" s="108"/>
      <c r="EIV349" s="109"/>
      <c r="EIW349" s="110"/>
      <c r="EIX349" s="108"/>
      <c r="EIY349" s="111"/>
      <c r="EIZ349" s="112"/>
      <c r="EJA349" s="108"/>
      <c r="EJB349" s="113"/>
      <c r="EJC349" s="113"/>
      <c r="EJD349" s="113"/>
      <c r="EJE349" s="113"/>
      <c r="EJF349" s="114"/>
      <c r="EJG349" s="115"/>
      <c r="EJH349" s="108"/>
      <c r="EJI349" s="108"/>
      <c r="EJJ349" s="108"/>
      <c r="EJK349" s="109"/>
      <c r="EJL349" s="110"/>
      <c r="EJM349" s="108"/>
      <c r="EJN349" s="111"/>
      <c r="EJO349" s="112"/>
      <c r="EJP349" s="108"/>
      <c r="EJQ349" s="113"/>
      <c r="EJR349" s="113"/>
      <c r="EJS349" s="113"/>
      <c r="EJT349" s="113"/>
      <c r="EJU349" s="114"/>
      <c r="EJV349" s="115"/>
      <c r="EJW349" s="108"/>
      <c r="EJX349" s="108"/>
      <c r="EJY349" s="108"/>
      <c r="EJZ349" s="109"/>
      <c r="EKA349" s="110"/>
      <c r="EKB349" s="108"/>
      <c r="EKC349" s="111"/>
      <c r="EKD349" s="112"/>
      <c r="EKE349" s="108"/>
      <c r="EKF349" s="113"/>
      <c r="EKG349" s="113"/>
      <c r="EKH349" s="113"/>
      <c r="EKI349" s="113"/>
      <c r="EKJ349" s="114"/>
      <c r="EKK349" s="115"/>
      <c r="EKL349" s="108"/>
      <c r="EKM349" s="108"/>
      <c r="EKN349" s="108"/>
      <c r="EKO349" s="109"/>
      <c r="EKP349" s="110"/>
      <c r="EKQ349" s="108"/>
      <c r="EKR349" s="111"/>
      <c r="EKS349" s="112"/>
      <c r="EKT349" s="108"/>
      <c r="EKU349" s="113"/>
      <c r="EKV349" s="113"/>
      <c r="EKW349" s="113"/>
      <c r="EKX349" s="113"/>
      <c r="EKY349" s="114"/>
      <c r="EKZ349" s="115"/>
      <c r="ELA349" s="108"/>
      <c r="ELB349" s="108"/>
      <c r="ELC349" s="108"/>
      <c r="ELD349" s="109"/>
      <c r="ELE349" s="110"/>
      <c r="ELF349" s="108"/>
      <c r="ELG349" s="111"/>
      <c r="ELH349" s="112"/>
      <c r="ELI349" s="108"/>
      <c r="ELJ349" s="113"/>
      <c r="ELK349" s="113"/>
      <c r="ELL349" s="113"/>
      <c r="ELM349" s="113"/>
      <c r="ELN349" s="114"/>
      <c r="ELO349" s="115"/>
      <c r="ELP349" s="108"/>
      <c r="ELQ349" s="108"/>
      <c r="ELR349" s="108"/>
      <c r="ELS349" s="109"/>
      <c r="ELT349" s="110"/>
      <c r="ELU349" s="108"/>
      <c r="ELV349" s="111"/>
      <c r="ELW349" s="112"/>
      <c r="ELX349" s="108"/>
      <c r="ELY349" s="113"/>
      <c r="ELZ349" s="113"/>
      <c r="EMA349" s="113"/>
      <c r="EMB349" s="113"/>
      <c r="EMC349" s="114"/>
      <c r="EMD349" s="115"/>
      <c r="EME349" s="108"/>
      <c r="EMF349" s="108"/>
      <c r="EMG349" s="108"/>
      <c r="EMH349" s="109"/>
      <c r="EMI349" s="110"/>
      <c r="EMJ349" s="108"/>
      <c r="EMK349" s="111"/>
      <c r="EML349" s="112"/>
      <c r="EMM349" s="108"/>
      <c r="EMN349" s="113"/>
      <c r="EMO349" s="113"/>
      <c r="EMP349" s="113"/>
      <c r="EMQ349" s="113"/>
      <c r="EMR349" s="114"/>
      <c r="EMS349" s="115"/>
      <c r="EMT349" s="108"/>
      <c r="EMU349" s="108"/>
      <c r="EMV349" s="108"/>
      <c r="EMW349" s="109"/>
      <c r="EMX349" s="110"/>
      <c r="EMY349" s="108"/>
      <c r="EMZ349" s="111"/>
      <c r="ENA349" s="112"/>
      <c r="ENB349" s="108"/>
      <c r="ENC349" s="113"/>
      <c r="END349" s="113"/>
      <c r="ENE349" s="113"/>
      <c r="ENF349" s="113"/>
      <c r="ENG349" s="114"/>
      <c r="ENH349" s="115"/>
      <c r="ENI349" s="108"/>
      <c r="ENJ349" s="108"/>
      <c r="ENK349" s="108"/>
      <c r="ENL349" s="109"/>
      <c r="ENM349" s="110"/>
      <c r="ENN349" s="108"/>
      <c r="ENO349" s="111"/>
      <c r="ENP349" s="112"/>
      <c r="ENQ349" s="108"/>
      <c r="ENR349" s="113"/>
      <c r="ENS349" s="113"/>
      <c r="ENT349" s="113"/>
      <c r="ENU349" s="113"/>
      <c r="ENV349" s="114"/>
      <c r="ENW349" s="115"/>
      <c r="ENX349" s="108"/>
      <c r="ENY349" s="108"/>
      <c r="ENZ349" s="108"/>
      <c r="EOA349" s="109"/>
      <c r="EOB349" s="110"/>
      <c r="EOC349" s="108"/>
      <c r="EOD349" s="111"/>
      <c r="EOE349" s="112"/>
      <c r="EOF349" s="108"/>
      <c r="EOG349" s="113"/>
      <c r="EOH349" s="113"/>
      <c r="EOI349" s="113"/>
      <c r="EOJ349" s="113"/>
      <c r="EOK349" s="114"/>
      <c r="EOL349" s="115"/>
      <c r="EOM349" s="108"/>
      <c r="EON349" s="108"/>
      <c r="EOO349" s="108"/>
      <c r="EOP349" s="109"/>
      <c r="EOQ349" s="110"/>
      <c r="EOR349" s="108"/>
      <c r="EOS349" s="111"/>
      <c r="EOT349" s="112"/>
      <c r="EOU349" s="108"/>
      <c r="EOV349" s="113"/>
      <c r="EOW349" s="113"/>
      <c r="EOX349" s="113"/>
      <c r="EOY349" s="113"/>
      <c r="EOZ349" s="114"/>
      <c r="EPA349" s="115"/>
      <c r="EPB349" s="108"/>
      <c r="EPC349" s="108"/>
      <c r="EPD349" s="108"/>
      <c r="EPE349" s="109"/>
      <c r="EPF349" s="110"/>
      <c r="EPG349" s="108"/>
      <c r="EPH349" s="111"/>
      <c r="EPI349" s="112"/>
      <c r="EPJ349" s="108"/>
      <c r="EPK349" s="113"/>
      <c r="EPL349" s="113"/>
      <c r="EPM349" s="113"/>
      <c r="EPN349" s="113"/>
      <c r="EPO349" s="114"/>
      <c r="EPP349" s="115"/>
      <c r="EPQ349" s="108"/>
      <c r="EPR349" s="108"/>
      <c r="EPS349" s="108"/>
      <c r="EPT349" s="109"/>
      <c r="EPU349" s="110"/>
      <c r="EPV349" s="108"/>
      <c r="EPW349" s="111"/>
      <c r="EPX349" s="112"/>
      <c r="EPY349" s="108"/>
      <c r="EPZ349" s="113"/>
      <c r="EQA349" s="113"/>
      <c r="EQB349" s="113"/>
      <c r="EQC349" s="113"/>
      <c r="EQD349" s="114"/>
      <c r="EQE349" s="115"/>
      <c r="EQF349" s="108"/>
      <c r="EQG349" s="108"/>
      <c r="EQH349" s="108"/>
      <c r="EQI349" s="109"/>
      <c r="EQJ349" s="110"/>
      <c r="EQK349" s="108"/>
      <c r="EQL349" s="111"/>
      <c r="EQM349" s="112"/>
      <c r="EQN349" s="108"/>
      <c r="EQO349" s="113"/>
      <c r="EQP349" s="113"/>
      <c r="EQQ349" s="113"/>
      <c r="EQR349" s="113"/>
      <c r="EQS349" s="114"/>
      <c r="EQT349" s="115"/>
      <c r="EQU349" s="108"/>
      <c r="EQV349" s="108"/>
      <c r="EQW349" s="108"/>
      <c r="EQX349" s="109"/>
      <c r="EQY349" s="110"/>
      <c r="EQZ349" s="108"/>
      <c r="ERA349" s="111"/>
      <c r="ERB349" s="112"/>
      <c r="ERC349" s="108"/>
      <c r="ERD349" s="113"/>
      <c r="ERE349" s="113"/>
      <c r="ERF349" s="113"/>
      <c r="ERG349" s="113"/>
      <c r="ERH349" s="114"/>
      <c r="ERI349" s="115"/>
      <c r="ERJ349" s="108"/>
      <c r="ERK349" s="108"/>
      <c r="ERL349" s="108"/>
      <c r="ERM349" s="109"/>
      <c r="ERN349" s="110"/>
      <c r="ERO349" s="108"/>
      <c r="ERP349" s="111"/>
      <c r="ERQ349" s="112"/>
      <c r="ERR349" s="108"/>
      <c r="ERS349" s="113"/>
      <c r="ERT349" s="113"/>
      <c r="ERU349" s="113"/>
      <c r="ERV349" s="113"/>
      <c r="ERW349" s="114"/>
      <c r="ERX349" s="115"/>
      <c r="ERY349" s="108"/>
      <c r="ERZ349" s="108"/>
      <c r="ESA349" s="108"/>
      <c r="ESB349" s="109"/>
      <c r="ESC349" s="110"/>
      <c r="ESD349" s="108"/>
      <c r="ESE349" s="111"/>
      <c r="ESF349" s="112"/>
      <c r="ESG349" s="108"/>
      <c r="ESH349" s="113"/>
      <c r="ESI349" s="113"/>
      <c r="ESJ349" s="113"/>
      <c r="ESK349" s="113"/>
      <c r="ESL349" s="114"/>
      <c r="ESM349" s="115"/>
      <c r="ESN349" s="108"/>
      <c r="ESO349" s="108"/>
      <c r="ESP349" s="108"/>
      <c r="ESQ349" s="109"/>
      <c r="ESR349" s="110"/>
      <c r="ESS349" s="108"/>
      <c r="EST349" s="111"/>
      <c r="ESU349" s="112"/>
      <c r="ESV349" s="108"/>
      <c r="ESW349" s="113"/>
      <c r="ESX349" s="113"/>
      <c r="ESY349" s="113"/>
      <c r="ESZ349" s="113"/>
      <c r="ETA349" s="114"/>
      <c r="ETB349" s="115"/>
      <c r="ETC349" s="108"/>
      <c r="ETD349" s="108"/>
      <c r="ETE349" s="108"/>
      <c r="ETF349" s="109"/>
      <c r="ETG349" s="110"/>
      <c r="ETH349" s="108"/>
      <c r="ETI349" s="111"/>
      <c r="ETJ349" s="112"/>
      <c r="ETK349" s="108"/>
      <c r="ETL349" s="113"/>
      <c r="ETM349" s="113"/>
      <c r="ETN349" s="113"/>
      <c r="ETO349" s="113"/>
      <c r="ETP349" s="114"/>
      <c r="ETQ349" s="115"/>
      <c r="ETR349" s="108"/>
      <c r="ETS349" s="108"/>
      <c r="ETT349" s="108"/>
      <c r="ETU349" s="109"/>
      <c r="ETV349" s="110"/>
      <c r="ETW349" s="108"/>
      <c r="ETX349" s="111"/>
      <c r="ETY349" s="112"/>
      <c r="ETZ349" s="108"/>
      <c r="EUA349" s="113"/>
      <c r="EUB349" s="113"/>
      <c r="EUC349" s="113"/>
      <c r="EUD349" s="113"/>
      <c r="EUE349" s="114"/>
      <c r="EUF349" s="115"/>
      <c r="EUG349" s="108"/>
      <c r="EUH349" s="108"/>
      <c r="EUI349" s="108"/>
      <c r="EUJ349" s="109"/>
      <c r="EUK349" s="110"/>
      <c r="EUL349" s="108"/>
      <c r="EUM349" s="111"/>
      <c r="EUN349" s="112"/>
      <c r="EUO349" s="108"/>
      <c r="EUP349" s="113"/>
      <c r="EUQ349" s="113"/>
      <c r="EUR349" s="113"/>
      <c r="EUS349" s="113"/>
      <c r="EUT349" s="114"/>
      <c r="EUU349" s="115"/>
      <c r="EUV349" s="108"/>
      <c r="EUW349" s="108"/>
      <c r="EUX349" s="108"/>
      <c r="EUY349" s="109"/>
      <c r="EUZ349" s="110"/>
      <c r="EVA349" s="108"/>
      <c r="EVB349" s="111"/>
      <c r="EVC349" s="112"/>
      <c r="EVD349" s="108"/>
      <c r="EVE349" s="113"/>
      <c r="EVF349" s="113"/>
      <c r="EVG349" s="113"/>
      <c r="EVH349" s="113"/>
      <c r="EVI349" s="114"/>
      <c r="EVJ349" s="115"/>
      <c r="EVK349" s="108"/>
      <c r="EVL349" s="108"/>
      <c r="EVM349" s="108"/>
      <c r="EVN349" s="109"/>
      <c r="EVO349" s="110"/>
      <c r="EVP349" s="108"/>
      <c r="EVQ349" s="111"/>
      <c r="EVR349" s="112"/>
      <c r="EVS349" s="108"/>
      <c r="EVT349" s="113"/>
      <c r="EVU349" s="113"/>
      <c r="EVV349" s="113"/>
      <c r="EVW349" s="113"/>
      <c r="EVX349" s="114"/>
      <c r="EVY349" s="115"/>
      <c r="EVZ349" s="108"/>
      <c r="EWA349" s="108"/>
      <c r="EWB349" s="108"/>
      <c r="EWC349" s="109"/>
      <c r="EWD349" s="110"/>
      <c r="EWE349" s="108"/>
      <c r="EWF349" s="111"/>
      <c r="EWG349" s="112"/>
      <c r="EWH349" s="108"/>
      <c r="EWI349" s="113"/>
      <c r="EWJ349" s="113"/>
      <c r="EWK349" s="113"/>
      <c r="EWL349" s="113"/>
      <c r="EWM349" s="114"/>
      <c r="EWN349" s="115"/>
      <c r="EWO349" s="108"/>
      <c r="EWP349" s="108"/>
      <c r="EWQ349" s="108"/>
      <c r="EWR349" s="109"/>
      <c r="EWS349" s="110"/>
      <c r="EWT349" s="108"/>
      <c r="EWU349" s="111"/>
      <c r="EWV349" s="112"/>
      <c r="EWW349" s="108"/>
      <c r="EWX349" s="113"/>
      <c r="EWY349" s="113"/>
      <c r="EWZ349" s="113"/>
      <c r="EXA349" s="113"/>
      <c r="EXB349" s="114"/>
      <c r="EXC349" s="115"/>
      <c r="EXD349" s="108"/>
      <c r="EXE349" s="108"/>
      <c r="EXF349" s="108"/>
      <c r="EXG349" s="109"/>
      <c r="EXH349" s="110"/>
      <c r="EXI349" s="108"/>
      <c r="EXJ349" s="111"/>
      <c r="EXK349" s="112"/>
      <c r="EXL349" s="108"/>
      <c r="EXM349" s="113"/>
      <c r="EXN349" s="113"/>
      <c r="EXO349" s="113"/>
      <c r="EXP349" s="113"/>
      <c r="EXQ349" s="114"/>
      <c r="EXR349" s="115"/>
      <c r="EXS349" s="108"/>
      <c r="EXT349" s="108"/>
      <c r="EXU349" s="108"/>
      <c r="EXV349" s="109"/>
      <c r="EXW349" s="110"/>
      <c r="EXX349" s="108"/>
      <c r="EXY349" s="111"/>
      <c r="EXZ349" s="112"/>
      <c r="EYA349" s="108"/>
      <c r="EYB349" s="113"/>
      <c r="EYC349" s="113"/>
      <c r="EYD349" s="113"/>
      <c r="EYE349" s="113"/>
      <c r="EYF349" s="114"/>
      <c r="EYG349" s="115"/>
      <c r="EYH349" s="108"/>
      <c r="EYI349" s="108"/>
      <c r="EYJ349" s="108"/>
      <c r="EYK349" s="109"/>
      <c r="EYL349" s="110"/>
      <c r="EYM349" s="108"/>
      <c r="EYN349" s="111"/>
      <c r="EYO349" s="112"/>
      <c r="EYP349" s="108"/>
      <c r="EYQ349" s="113"/>
      <c r="EYR349" s="113"/>
      <c r="EYS349" s="113"/>
      <c r="EYT349" s="113"/>
      <c r="EYU349" s="114"/>
      <c r="EYV349" s="115"/>
      <c r="EYW349" s="108"/>
      <c r="EYX349" s="108"/>
      <c r="EYY349" s="108"/>
      <c r="EYZ349" s="109"/>
      <c r="EZA349" s="110"/>
      <c r="EZB349" s="108"/>
      <c r="EZC349" s="111"/>
      <c r="EZD349" s="112"/>
      <c r="EZE349" s="108"/>
      <c r="EZF349" s="113"/>
      <c r="EZG349" s="113"/>
      <c r="EZH349" s="113"/>
      <c r="EZI349" s="113"/>
      <c r="EZJ349" s="114"/>
      <c r="EZK349" s="115"/>
      <c r="EZL349" s="108"/>
      <c r="EZM349" s="108"/>
      <c r="EZN349" s="108"/>
      <c r="EZO349" s="109"/>
      <c r="EZP349" s="110"/>
      <c r="EZQ349" s="108"/>
      <c r="EZR349" s="111"/>
      <c r="EZS349" s="112"/>
      <c r="EZT349" s="108"/>
      <c r="EZU349" s="113"/>
      <c r="EZV349" s="113"/>
      <c r="EZW349" s="113"/>
      <c r="EZX349" s="113"/>
      <c r="EZY349" s="114"/>
      <c r="EZZ349" s="115"/>
      <c r="FAA349" s="108"/>
      <c r="FAB349" s="108"/>
      <c r="FAC349" s="108"/>
      <c r="FAD349" s="109"/>
      <c r="FAE349" s="110"/>
      <c r="FAF349" s="108"/>
      <c r="FAG349" s="111"/>
      <c r="FAH349" s="112"/>
      <c r="FAI349" s="108"/>
      <c r="FAJ349" s="113"/>
      <c r="FAK349" s="113"/>
      <c r="FAL349" s="113"/>
      <c r="FAM349" s="113"/>
      <c r="FAN349" s="114"/>
      <c r="FAO349" s="115"/>
      <c r="FAP349" s="108"/>
      <c r="FAQ349" s="108"/>
      <c r="FAR349" s="108"/>
      <c r="FAS349" s="109"/>
      <c r="FAT349" s="110"/>
      <c r="FAU349" s="108"/>
      <c r="FAV349" s="111"/>
      <c r="FAW349" s="112"/>
      <c r="FAX349" s="108"/>
      <c r="FAY349" s="113"/>
      <c r="FAZ349" s="113"/>
      <c r="FBA349" s="113"/>
      <c r="FBB349" s="113"/>
      <c r="FBC349" s="114"/>
      <c r="FBD349" s="115"/>
      <c r="FBE349" s="108"/>
      <c r="FBF349" s="108"/>
      <c r="FBG349" s="108"/>
      <c r="FBH349" s="109"/>
      <c r="FBI349" s="110"/>
      <c r="FBJ349" s="108"/>
      <c r="FBK349" s="111"/>
      <c r="FBL349" s="112"/>
      <c r="FBM349" s="108"/>
      <c r="FBN349" s="113"/>
      <c r="FBO349" s="113"/>
      <c r="FBP349" s="113"/>
      <c r="FBQ349" s="113"/>
      <c r="FBR349" s="114"/>
      <c r="FBS349" s="115"/>
      <c r="FBT349" s="108"/>
      <c r="FBU349" s="108"/>
      <c r="FBV349" s="108"/>
      <c r="FBW349" s="109"/>
      <c r="FBX349" s="110"/>
      <c r="FBY349" s="108"/>
      <c r="FBZ349" s="111"/>
      <c r="FCA349" s="112"/>
      <c r="FCB349" s="108"/>
      <c r="FCC349" s="113"/>
      <c r="FCD349" s="113"/>
      <c r="FCE349" s="113"/>
      <c r="FCF349" s="113"/>
      <c r="FCG349" s="114"/>
      <c r="FCH349" s="115"/>
      <c r="FCI349" s="108"/>
      <c r="FCJ349" s="108"/>
      <c r="FCK349" s="108"/>
      <c r="FCL349" s="109"/>
      <c r="FCM349" s="110"/>
      <c r="FCN349" s="108"/>
      <c r="FCO349" s="111"/>
      <c r="FCP349" s="112"/>
      <c r="FCQ349" s="108"/>
      <c r="FCR349" s="113"/>
      <c r="FCS349" s="113"/>
      <c r="FCT349" s="113"/>
      <c r="FCU349" s="113"/>
      <c r="FCV349" s="114"/>
      <c r="FCW349" s="115"/>
      <c r="FCX349" s="108"/>
      <c r="FCY349" s="108"/>
      <c r="FCZ349" s="108"/>
      <c r="FDA349" s="109"/>
      <c r="FDB349" s="110"/>
      <c r="FDC349" s="108"/>
      <c r="FDD349" s="111"/>
      <c r="FDE349" s="112"/>
      <c r="FDF349" s="108"/>
      <c r="FDG349" s="113"/>
      <c r="FDH349" s="113"/>
      <c r="FDI349" s="113"/>
      <c r="FDJ349" s="113"/>
      <c r="FDK349" s="114"/>
      <c r="FDL349" s="115"/>
      <c r="FDM349" s="108"/>
      <c r="FDN349" s="108"/>
      <c r="FDO349" s="108"/>
      <c r="FDP349" s="109"/>
      <c r="FDQ349" s="110"/>
      <c r="FDR349" s="108"/>
      <c r="FDS349" s="111"/>
      <c r="FDT349" s="112"/>
      <c r="FDU349" s="108"/>
      <c r="FDV349" s="113"/>
      <c r="FDW349" s="113"/>
      <c r="FDX349" s="113"/>
      <c r="FDY349" s="113"/>
      <c r="FDZ349" s="114"/>
      <c r="FEA349" s="115"/>
      <c r="FEB349" s="108"/>
      <c r="FEC349" s="108"/>
      <c r="FED349" s="108"/>
      <c r="FEE349" s="109"/>
      <c r="FEF349" s="110"/>
      <c r="FEG349" s="108"/>
      <c r="FEH349" s="111"/>
      <c r="FEI349" s="112"/>
      <c r="FEJ349" s="108"/>
      <c r="FEK349" s="113"/>
      <c r="FEL349" s="113"/>
      <c r="FEM349" s="113"/>
      <c r="FEN349" s="113"/>
      <c r="FEO349" s="114"/>
      <c r="FEP349" s="115"/>
      <c r="FEQ349" s="108"/>
      <c r="FER349" s="108"/>
      <c r="FES349" s="108"/>
      <c r="FET349" s="109"/>
      <c r="FEU349" s="110"/>
      <c r="FEV349" s="108"/>
      <c r="FEW349" s="111"/>
      <c r="FEX349" s="112"/>
      <c r="FEY349" s="108"/>
      <c r="FEZ349" s="113"/>
      <c r="FFA349" s="113"/>
      <c r="FFB349" s="113"/>
      <c r="FFC349" s="113"/>
      <c r="FFD349" s="114"/>
      <c r="FFE349" s="115"/>
      <c r="FFF349" s="108"/>
      <c r="FFG349" s="108"/>
      <c r="FFH349" s="108"/>
      <c r="FFI349" s="109"/>
      <c r="FFJ349" s="110"/>
      <c r="FFK349" s="108"/>
      <c r="FFL349" s="111"/>
      <c r="FFM349" s="112"/>
      <c r="FFN349" s="108"/>
      <c r="FFO349" s="113"/>
      <c r="FFP349" s="113"/>
      <c r="FFQ349" s="113"/>
      <c r="FFR349" s="113"/>
      <c r="FFS349" s="114"/>
      <c r="FFT349" s="115"/>
      <c r="FFU349" s="108"/>
      <c r="FFV349" s="108"/>
      <c r="FFW349" s="108"/>
      <c r="FFX349" s="109"/>
      <c r="FFY349" s="110"/>
      <c r="FFZ349" s="108"/>
      <c r="FGA349" s="111"/>
      <c r="FGB349" s="112"/>
      <c r="FGC349" s="108"/>
      <c r="FGD349" s="113"/>
      <c r="FGE349" s="113"/>
      <c r="FGF349" s="113"/>
      <c r="FGG349" s="113"/>
      <c r="FGH349" s="114"/>
      <c r="FGI349" s="115"/>
      <c r="FGJ349" s="108"/>
      <c r="FGK349" s="108"/>
      <c r="FGL349" s="108"/>
      <c r="FGM349" s="109"/>
      <c r="FGN349" s="110"/>
      <c r="FGO349" s="108"/>
      <c r="FGP349" s="111"/>
      <c r="FGQ349" s="112"/>
      <c r="FGR349" s="108"/>
      <c r="FGS349" s="113"/>
      <c r="FGT349" s="113"/>
      <c r="FGU349" s="113"/>
      <c r="FGV349" s="113"/>
      <c r="FGW349" s="114"/>
      <c r="FGX349" s="115"/>
      <c r="FGY349" s="108"/>
      <c r="FGZ349" s="108"/>
      <c r="FHA349" s="108"/>
      <c r="FHB349" s="109"/>
      <c r="FHC349" s="110"/>
      <c r="FHD349" s="108"/>
      <c r="FHE349" s="111"/>
      <c r="FHF349" s="112"/>
      <c r="FHG349" s="108"/>
      <c r="FHH349" s="113"/>
      <c r="FHI349" s="113"/>
      <c r="FHJ349" s="113"/>
      <c r="FHK349" s="113"/>
      <c r="FHL349" s="114"/>
      <c r="FHM349" s="115"/>
      <c r="FHN349" s="108"/>
      <c r="FHO349" s="108"/>
      <c r="FHP349" s="108"/>
      <c r="FHQ349" s="109"/>
      <c r="FHR349" s="110"/>
      <c r="FHS349" s="108"/>
      <c r="FHT349" s="111"/>
      <c r="FHU349" s="112"/>
      <c r="FHV349" s="108"/>
      <c r="FHW349" s="113"/>
      <c r="FHX349" s="113"/>
      <c r="FHY349" s="113"/>
      <c r="FHZ349" s="113"/>
      <c r="FIA349" s="114"/>
      <c r="FIB349" s="115"/>
      <c r="FIC349" s="108"/>
      <c r="FID349" s="108"/>
      <c r="FIE349" s="108"/>
      <c r="FIF349" s="109"/>
      <c r="FIG349" s="110"/>
      <c r="FIH349" s="108"/>
      <c r="FII349" s="111"/>
      <c r="FIJ349" s="112"/>
      <c r="FIK349" s="108"/>
      <c r="FIL349" s="113"/>
      <c r="FIM349" s="113"/>
      <c r="FIN349" s="113"/>
      <c r="FIO349" s="113"/>
      <c r="FIP349" s="114"/>
      <c r="FIQ349" s="115"/>
      <c r="FIR349" s="108"/>
      <c r="FIS349" s="108"/>
      <c r="FIT349" s="108"/>
      <c r="FIU349" s="109"/>
      <c r="FIV349" s="110"/>
      <c r="FIW349" s="108"/>
      <c r="FIX349" s="111"/>
      <c r="FIY349" s="112"/>
      <c r="FIZ349" s="108"/>
      <c r="FJA349" s="113"/>
      <c r="FJB349" s="113"/>
      <c r="FJC349" s="113"/>
      <c r="FJD349" s="113"/>
      <c r="FJE349" s="114"/>
      <c r="FJF349" s="115"/>
      <c r="FJG349" s="108"/>
      <c r="FJH349" s="108"/>
      <c r="FJI349" s="108"/>
      <c r="FJJ349" s="109"/>
      <c r="FJK349" s="110"/>
      <c r="FJL349" s="108"/>
      <c r="FJM349" s="111"/>
      <c r="FJN349" s="112"/>
      <c r="FJO349" s="108"/>
      <c r="FJP349" s="113"/>
      <c r="FJQ349" s="113"/>
      <c r="FJR349" s="113"/>
      <c r="FJS349" s="113"/>
      <c r="FJT349" s="114"/>
      <c r="FJU349" s="115"/>
      <c r="FJV349" s="108"/>
      <c r="FJW349" s="108"/>
      <c r="FJX349" s="108"/>
      <c r="FJY349" s="109"/>
      <c r="FJZ349" s="110"/>
      <c r="FKA349" s="108"/>
      <c r="FKB349" s="111"/>
      <c r="FKC349" s="112"/>
      <c r="FKD349" s="108"/>
      <c r="FKE349" s="113"/>
      <c r="FKF349" s="113"/>
      <c r="FKG349" s="113"/>
      <c r="FKH349" s="113"/>
      <c r="FKI349" s="114"/>
      <c r="FKJ349" s="115"/>
      <c r="FKK349" s="108"/>
      <c r="FKL349" s="108"/>
      <c r="FKM349" s="108"/>
      <c r="FKN349" s="109"/>
      <c r="FKO349" s="110"/>
      <c r="FKP349" s="108"/>
      <c r="FKQ349" s="111"/>
      <c r="FKR349" s="112"/>
      <c r="FKS349" s="108"/>
      <c r="FKT349" s="113"/>
      <c r="FKU349" s="113"/>
      <c r="FKV349" s="113"/>
      <c r="FKW349" s="113"/>
      <c r="FKX349" s="114"/>
      <c r="FKY349" s="115"/>
      <c r="FKZ349" s="108"/>
      <c r="FLA349" s="108"/>
      <c r="FLB349" s="108"/>
      <c r="FLC349" s="109"/>
      <c r="FLD349" s="110"/>
      <c r="FLE349" s="108"/>
      <c r="FLF349" s="111"/>
      <c r="FLG349" s="112"/>
      <c r="FLH349" s="108"/>
      <c r="FLI349" s="113"/>
      <c r="FLJ349" s="113"/>
      <c r="FLK349" s="113"/>
      <c r="FLL349" s="113"/>
      <c r="FLM349" s="114"/>
      <c r="FLN349" s="115"/>
      <c r="FLO349" s="108"/>
      <c r="FLP349" s="108"/>
      <c r="FLQ349" s="108"/>
      <c r="FLR349" s="109"/>
      <c r="FLS349" s="110"/>
      <c r="FLT349" s="108"/>
      <c r="FLU349" s="111"/>
      <c r="FLV349" s="112"/>
      <c r="FLW349" s="108"/>
      <c r="FLX349" s="113"/>
      <c r="FLY349" s="113"/>
      <c r="FLZ349" s="113"/>
      <c r="FMA349" s="113"/>
      <c r="FMB349" s="114"/>
      <c r="FMC349" s="115"/>
      <c r="FMD349" s="108"/>
      <c r="FME349" s="108"/>
      <c r="FMF349" s="108"/>
      <c r="FMG349" s="109"/>
      <c r="FMH349" s="110"/>
      <c r="FMI349" s="108"/>
      <c r="FMJ349" s="111"/>
      <c r="FMK349" s="112"/>
      <c r="FML349" s="108"/>
      <c r="FMM349" s="113"/>
      <c r="FMN349" s="113"/>
      <c r="FMO349" s="113"/>
      <c r="FMP349" s="113"/>
      <c r="FMQ349" s="114"/>
      <c r="FMR349" s="115"/>
      <c r="FMS349" s="108"/>
      <c r="FMT349" s="108"/>
      <c r="FMU349" s="108"/>
      <c r="FMV349" s="109"/>
      <c r="FMW349" s="110"/>
      <c r="FMX349" s="108"/>
      <c r="FMY349" s="111"/>
      <c r="FMZ349" s="112"/>
      <c r="FNA349" s="108"/>
      <c r="FNB349" s="113"/>
      <c r="FNC349" s="113"/>
      <c r="FND349" s="113"/>
      <c r="FNE349" s="113"/>
      <c r="FNF349" s="114"/>
      <c r="FNG349" s="115"/>
      <c r="FNH349" s="108"/>
      <c r="FNI349" s="108"/>
      <c r="FNJ349" s="108"/>
      <c r="FNK349" s="109"/>
      <c r="FNL349" s="110"/>
      <c r="FNM349" s="108"/>
      <c r="FNN349" s="111"/>
      <c r="FNO349" s="112"/>
      <c r="FNP349" s="108"/>
      <c r="FNQ349" s="113"/>
      <c r="FNR349" s="113"/>
      <c r="FNS349" s="113"/>
      <c r="FNT349" s="113"/>
      <c r="FNU349" s="114"/>
      <c r="FNV349" s="115"/>
      <c r="FNW349" s="108"/>
      <c r="FNX349" s="108"/>
      <c r="FNY349" s="108"/>
      <c r="FNZ349" s="109"/>
      <c r="FOA349" s="110"/>
      <c r="FOB349" s="108"/>
      <c r="FOC349" s="111"/>
      <c r="FOD349" s="112"/>
      <c r="FOE349" s="108"/>
      <c r="FOF349" s="113"/>
      <c r="FOG349" s="113"/>
      <c r="FOH349" s="113"/>
      <c r="FOI349" s="113"/>
      <c r="FOJ349" s="114"/>
      <c r="FOK349" s="115"/>
      <c r="FOL349" s="108"/>
      <c r="FOM349" s="108"/>
      <c r="FON349" s="108"/>
      <c r="FOO349" s="109"/>
      <c r="FOP349" s="110"/>
      <c r="FOQ349" s="108"/>
      <c r="FOR349" s="111"/>
      <c r="FOS349" s="112"/>
      <c r="FOT349" s="108"/>
      <c r="FOU349" s="113"/>
      <c r="FOV349" s="113"/>
      <c r="FOW349" s="113"/>
      <c r="FOX349" s="113"/>
      <c r="FOY349" s="114"/>
      <c r="FOZ349" s="115"/>
      <c r="FPA349" s="108"/>
      <c r="FPB349" s="108"/>
      <c r="FPC349" s="108"/>
      <c r="FPD349" s="109"/>
      <c r="FPE349" s="110"/>
      <c r="FPF349" s="108"/>
      <c r="FPG349" s="111"/>
      <c r="FPH349" s="112"/>
      <c r="FPI349" s="108"/>
      <c r="FPJ349" s="113"/>
      <c r="FPK349" s="113"/>
      <c r="FPL349" s="113"/>
      <c r="FPM349" s="113"/>
      <c r="FPN349" s="114"/>
      <c r="FPO349" s="115"/>
      <c r="FPP349" s="108"/>
      <c r="FPQ349" s="108"/>
      <c r="FPR349" s="108"/>
      <c r="FPS349" s="109"/>
      <c r="FPT349" s="110"/>
      <c r="FPU349" s="108"/>
      <c r="FPV349" s="111"/>
      <c r="FPW349" s="112"/>
      <c r="FPX349" s="108"/>
      <c r="FPY349" s="113"/>
      <c r="FPZ349" s="113"/>
      <c r="FQA349" s="113"/>
      <c r="FQB349" s="113"/>
      <c r="FQC349" s="114"/>
      <c r="FQD349" s="115"/>
      <c r="FQE349" s="108"/>
      <c r="FQF349" s="108"/>
      <c r="FQG349" s="108"/>
      <c r="FQH349" s="109"/>
      <c r="FQI349" s="110"/>
      <c r="FQJ349" s="108"/>
      <c r="FQK349" s="111"/>
      <c r="FQL349" s="112"/>
      <c r="FQM349" s="108"/>
      <c r="FQN349" s="113"/>
      <c r="FQO349" s="113"/>
      <c r="FQP349" s="113"/>
      <c r="FQQ349" s="113"/>
      <c r="FQR349" s="114"/>
      <c r="FQS349" s="115"/>
      <c r="FQT349" s="108"/>
      <c r="FQU349" s="108"/>
      <c r="FQV349" s="108"/>
      <c r="FQW349" s="109"/>
      <c r="FQX349" s="110"/>
      <c r="FQY349" s="108"/>
      <c r="FQZ349" s="111"/>
      <c r="FRA349" s="112"/>
      <c r="FRB349" s="108"/>
      <c r="FRC349" s="113"/>
      <c r="FRD349" s="113"/>
      <c r="FRE349" s="113"/>
      <c r="FRF349" s="113"/>
      <c r="FRG349" s="114"/>
      <c r="FRH349" s="115"/>
      <c r="FRI349" s="108"/>
      <c r="FRJ349" s="108"/>
      <c r="FRK349" s="108"/>
      <c r="FRL349" s="109"/>
      <c r="FRM349" s="110"/>
      <c r="FRN349" s="108"/>
      <c r="FRO349" s="111"/>
      <c r="FRP349" s="112"/>
      <c r="FRQ349" s="108"/>
      <c r="FRR349" s="113"/>
      <c r="FRS349" s="113"/>
      <c r="FRT349" s="113"/>
      <c r="FRU349" s="113"/>
      <c r="FRV349" s="114"/>
      <c r="FRW349" s="115"/>
      <c r="FRX349" s="108"/>
      <c r="FRY349" s="108"/>
      <c r="FRZ349" s="108"/>
      <c r="FSA349" s="109"/>
      <c r="FSB349" s="110"/>
      <c r="FSC349" s="108"/>
      <c r="FSD349" s="111"/>
      <c r="FSE349" s="112"/>
      <c r="FSF349" s="108"/>
      <c r="FSG349" s="113"/>
      <c r="FSH349" s="113"/>
      <c r="FSI349" s="113"/>
      <c r="FSJ349" s="113"/>
      <c r="FSK349" s="114"/>
      <c r="FSL349" s="115"/>
      <c r="FSM349" s="108"/>
      <c r="FSN349" s="108"/>
      <c r="FSO349" s="108"/>
      <c r="FSP349" s="109"/>
      <c r="FSQ349" s="110"/>
      <c r="FSR349" s="108"/>
      <c r="FSS349" s="111"/>
      <c r="FST349" s="112"/>
      <c r="FSU349" s="108"/>
      <c r="FSV349" s="113"/>
      <c r="FSW349" s="113"/>
      <c r="FSX349" s="113"/>
      <c r="FSY349" s="113"/>
      <c r="FSZ349" s="114"/>
      <c r="FTA349" s="115"/>
      <c r="FTB349" s="108"/>
      <c r="FTC349" s="108"/>
      <c r="FTD349" s="108"/>
      <c r="FTE349" s="109"/>
      <c r="FTF349" s="110"/>
      <c r="FTG349" s="108"/>
      <c r="FTH349" s="111"/>
      <c r="FTI349" s="112"/>
      <c r="FTJ349" s="108"/>
      <c r="FTK349" s="113"/>
      <c r="FTL349" s="113"/>
      <c r="FTM349" s="113"/>
      <c r="FTN349" s="113"/>
      <c r="FTO349" s="114"/>
      <c r="FTP349" s="115"/>
      <c r="FTQ349" s="108"/>
      <c r="FTR349" s="108"/>
      <c r="FTS349" s="108"/>
      <c r="FTT349" s="109"/>
      <c r="FTU349" s="110"/>
      <c r="FTV349" s="108"/>
      <c r="FTW349" s="111"/>
      <c r="FTX349" s="112"/>
      <c r="FTY349" s="108"/>
      <c r="FTZ349" s="113"/>
      <c r="FUA349" s="113"/>
      <c r="FUB349" s="113"/>
      <c r="FUC349" s="113"/>
      <c r="FUD349" s="114"/>
      <c r="FUE349" s="115"/>
      <c r="FUF349" s="108"/>
      <c r="FUG349" s="108"/>
      <c r="FUH349" s="108"/>
      <c r="FUI349" s="109"/>
      <c r="FUJ349" s="110"/>
      <c r="FUK349" s="108"/>
      <c r="FUL349" s="111"/>
      <c r="FUM349" s="112"/>
      <c r="FUN349" s="108"/>
      <c r="FUO349" s="113"/>
      <c r="FUP349" s="113"/>
      <c r="FUQ349" s="113"/>
      <c r="FUR349" s="113"/>
      <c r="FUS349" s="114"/>
      <c r="FUT349" s="115"/>
      <c r="FUU349" s="108"/>
      <c r="FUV349" s="108"/>
      <c r="FUW349" s="108"/>
      <c r="FUX349" s="109"/>
      <c r="FUY349" s="110"/>
      <c r="FUZ349" s="108"/>
      <c r="FVA349" s="111"/>
      <c r="FVB349" s="112"/>
      <c r="FVC349" s="108"/>
      <c r="FVD349" s="113"/>
      <c r="FVE349" s="113"/>
      <c r="FVF349" s="113"/>
      <c r="FVG349" s="113"/>
      <c r="FVH349" s="114"/>
      <c r="FVI349" s="115"/>
      <c r="FVJ349" s="108"/>
      <c r="FVK349" s="108"/>
      <c r="FVL349" s="108"/>
      <c r="FVM349" s="109"/>
      <c r="FVN349" s="110"/>
      <c r="FVO349" s="108"/>
      <c r="FVP349" s="111"/>
      <c r="FVQ349" s="112"/>
      <c r="FVR349" s="108"/>
      <c r="FVS349" s="113"/>
      <c r="FVT349" s="113"/>
      <c r="FVU349" s="113"/>
      <c r="FVV349" s="113"/>
      <c r="FVW349" s="114"/>
      <c r="FVX349" s="115"/>
      <c r="FVY349" s="108"/>
      <c r="FVZ349" s="108"/>
      <c r="FWA349" s="108"/>
      <c r="FWB349" s="109"/>
      <c r="FWC349" s="110"/>
      <c r="FWD349" s="108"/>
      <c r="FWE349" s="111"/>
      <c r="FWF349" s="112"/>
      <c r="FWG349" s="108"/>
      <c r="FWH349" s="113"/>
      <c r="FWI349" s="113"/>
      <c r="FWJ349" s="113"/>
      <c r="FWK349" s="113"/>
      <c r="FWL349" s="114"/>
      <c r="FWM349" s="115"/>
      <c r="FWN349" s="108"/>
      <c r="FWO349" s="108"/>
      <c r="FWP349" s="108"/>
      <c r="FWQ349" s="109"/>
      <c r="FWR349" s="110"/>
      <c r="FWS349" s="108"/>
      <c r="FWT349" s="111"/>
      <c r="FWU349" s="112"/>
      <c r="FWV349" s="108"/>
      <c r="FWW349" s="113"/>
      <c r="FWX349" s="113"/>
      <c r="FWY349" s="113"/>
      <c r="FWZ349" s="113"/>
      <c r="FXA349" s="114"/>
      <c r="FXB349" s="115"/>
      <c r="FXC349" s="108"/>
      <c r="FXD349" s="108"/>
      <c r="FXE349" s="108"/>
      <c r="FXF349" s="109"/>
      <c r="FXG349" s="110"/>
      <c r="FXH349" s="108"/>
      <c r="FXI349" s="111"/>
      <c r="FXJ349" s="112"/>
      <c r="FXK349" s="108"/>
      <c r="FXL349" s="113"/>
      <c r="FXM349" s="113"/>
      <c r="FXN349" s="113"/>
      <c r="FXO349" s="113"/>
      <c r="FXP349" s="114"/>
      <c r="FXQ349" s="115"/>
      <c r="FXR349" s="108"/>
      <c r="FXS349" s="108"/>
      <c r="FXT349" s="108"/>
      <c r="FXU349" s="109"/>
      <c r="FXV349" s="110"/>
      <c r="FXW349" s="108"/>
      <c r="FXX349" s="111"/>
      <c r="FXY349" s="112"/>
      <c r="FXZ349" s="108"/>
      <c r="FYA349" s="113"/>
      <c r="FYB349" s="113"/>
      <c r="FYC349" s="113"/>
      <c r="FYD349" s="113"/>
      <c r="FYE349" s="114"/>
      <c r="FYF349" s="115"/>
      <c r="FYG349" s="108"/>
      <c r="FYH349" s="108"/>
      <c r="FYI349" s="108"/>
      <c r="FYJ349" s="109"/>
      <c r="FYK349" s="110"/>
      <c r="FYL349" s="108"/>
      <c r="FYM349" s="111"/>
      <c r="FYN349" s="112"/>
      <c r="FYO349" s="108"/>
      <c r="FYP349" s="113"/>
      <c r="FYQ349" s="113"/>
      <c r="FYR349" s="113"/>
      <c r="FYS349" s="113"/>
      <c r="FYT349" s="114"/>
      <c r="FYU349" s="115"/>
      <c r="FYV349" s="108"/>
      <c r="FYW349" s="108"/>
      <c r="FYX349" s="108"/>
      <c r="FYY349" s="109"/>
      <c r="FYZ349" s="110"/>
      <c r="FZA349" s="108"/>
      <c r="FZB349" s="111"/>
      <c r="FZC349" s="112"/>
      <c r="FZD349" s="108"/>
      <c r="FZE349" s="113"/>
      <c r="FZF349" s="113"/>
      <c r="FZG349" s="113"/>
      <c r="FZH349" s="113"/>
      <c r="FZI349" s="114"/>
      <c r="FZJ349" s="115"/>
      <c r="FZK349" s="108"/>
      <c r="FZL349" s="108"/>
      <c r="FZM349" s="108"/>
      <c r="FZN349" s="109"/>
      <c r="FZO349" s="110"/>
      <c r="FZP349" s="108"/>
      <c r="FZQ349" s="111"/>
      <c r="FZR349" s="112"/>
      <c r="FZS349" s="108"/>
      <c r="FZT349" s="113"/>
      <c r="FZU349" s="113"/>
      <c r="FZV349" s="113"/>
      <c r="FZW349" s="113"/>
      <c r="FZX349" s="114"/>
      <c r="FZY349" s="115"/>
      <c r="FZZ349" s="108"/>
      <c r="GAA349" s="108"/>
      <c r="GAB349" s="108"/>
      <c r="GAC349" s="109"/>
      <c r="GAD349" s="110"/>
      <c r="GAE349" s="108"/>
      <c r="GAF349" s="111"/>
      <c r="GAG349" s="112"/>
      <c r="GAH349" s="108"/>
      <c r="GAI349" s="113"/>
      <c r="GAJ349" s="113"/>
      <c r="GAK349" s="113"/>
      <c r="GAL349" s="113"/>
      <c r="GAM349" s="114"/>
      <c r="GAN349" s="115"/>
      <c r="GAO349" s="108"/>
      <c r="GAP349" s="108"/>
      <c r="GAQ349" s="108"/>
      <c r="GAR349" s="109"/>
      <c r="GAS349" s="110"/>
      <c r="GAT349" s="108"/>
      <c r="GAU349" s="111"/>
      <c r="GAV349" s="112"/>
      <c r="GAW349" s="108"/>
      <c r="GAX349" s="113"/>
      <c r="GAY349" s="113"/>
      <c r="GAZ349" s="113"/>
      <c r="GBA349" s="113"/>
      <c r="GBB349" s="114"/>
      <c r="GBC349" s="115"/>
      <c r="GBD349" s="108"/>
      <c r="GBE349" s="108"/>
      <c r="GBF349" s="108"/>
      <c r="GBG349" s="109"/>
      <c r="GBH349" s="110"/>
      <c r="GBI349" s="108"/>
      <c r="GBJ349" s="111"/>
      <c r="GBK349" s="112"/>
      <c r="GBL349" s="108"/>
      <c r="GBM349" s="113"/>
      <c r="GBN349" s="113"/>
      <c r="GBO349" s="113"/>
      <c r="GBP349" s="113"/>
      <c r="GBQ349" s="114"/>
      <c r="GBR349" s="115"/>
      <c r="GBS349" s="108"/>
      <c r="GBT349" s="108"/>
      <c r="GBU349" s="108"/>
      <c r="GBV349" s="109"/>
      <c r="GBW349" s="110"/>
      <c r="GBX349" s="108"/>
      <c r="GBY349" s="111"/>
      <c r="GBZ349" s="112"/>
      <c r="GCA349" s="108"/>
      <c r="GCB349" s="113"/>
      <c r="GCC349" s="113"/>
      <c r="GCD349" s="113"/>
      <c r="GCE349" s="113"/>
      <c r="GCF349" s="114"/>
      <c r="GCG349" s="115"/>
      <c r="GCH349" s="108"/>
      <c r="GCI349" s="108"/>
      <c r="GCJ349" s="108"/>
      <c r="GCK349" s="109"/>
      <c r="GCL349" s="110"/>
      <c r="GCM349" s="108"/>
      <c r="GCN349" s="111"/>
      <c r="GCO349" s="112"/>
      <c r="GCP349" s="108"/>
      <c r="GCQ349" s="113"/>
      <c r="GCR349" s="113"/>
      <c r="GCS349" s="113"/>
      <c r="GCT349" s="113"/>
      <c r="GCU349" s="114"/>
      <c r="GCV349" s="115"/>
      <c r="GCW349" s="108"/>
      <c r="GCX349" s="108"/>
      <c r="GCY349" s="108"/>
      <c r="GCZ349" s="109"/>
      <c r="GDA349" s="110"/>
      <c r="GDB349" s="108"/>
      <c r="GDC349" s="111"/>
      <c r="GDD349" s="112"/>
      <c r="GDE349" s="108"/>
      <c r="GDF349" s="113"/>
      <c r="GDG349" s="113"/>
      <c r="GDH349" s="113"/>
      <c r="GDI349" s="113"/>
      <c r="GDJ349" s="114"/>
      <c r="GDK349" s="115"/>
      <c r="GDL349" s="108"/>
      <c r="GDM349" s="108"/>
      <c r="GDN349" s="108"/>
      <c r="GDO349" s="109"/>
      <c r="GDP349" s="110"/>
      <c r="GDQ349" s="108"/>
      <c r="GDR349" s="111"/>
      <c r="GDS349" s="112"/>
      <c r="GDT349" s="108"/>
      <c r="GDU349" s="113"/>
      <c r="GDV349" s="113"/>
      <c r="GDW349" s="113"/>
      <c r="GDX349" s="113"/>
      <c r="GDY349" s="114"/>
      <c r="GDZ349" s="115"/>
      <c r="GEA349" s="108"/>
      <c r="GEB349" s="108"/>
      <c r="GEC349" s="108"/>
      <c r="GED349" s="109"/>
      <c r="GEE349" s="110"/>
      <c r="GEF349" s="108"/>
      <c r="GEG349" s="111"/>
      <c r="GEH349" s="112"/>
      <c r="GEI349" s="108"/>
      <c r="GEJ349" s="113"/>
      <c r="GEK349" s="113"/>
      <c r="GEL349" s="113"/>
      <c r="GEM349" s="113"/>
      <c r="GEN349" s="114"/>
      <c r="GEO349" s="115"/>
      <c r="GEP349" s="108"/>
      <c r="GEQ349" s="108"/>
      <c r="GER349" s="108"/>
      <c r="GES349" s="109"/>
      <c r="GET349" s="110"/>
      <c r="GEU349" s="108"/>
      <c r="GEV349" s="111"/>
      <c r="GEW349" s="112"/>
      <c r="GEX349" s="108"/>
      <c r="GEY349" s="113"/>
      <c r="GEZ349" s="113"/>
      <c r="GFA349" s="113"/>
      <c r="GFB349" s="113"/>
      <c r="GFC349" s="114"/>
      <c r="GFD349" s="115"/>
      <c r="GFE349" s="108"/>
      <c r="GFF349" s="108"/>
      <c r="GFG349" s="108"/>
      <c r="GFH349" s="109"/>
      <c r="GFI349" s="110"/>
      <c r="GFJ349" s="108"/>
      <c r="GFK349" s="111"/>
      <c r="GFL349" s="112"/>
      <c r="GFM349" s="108"/>
      <c r="GFN349" s="113"/>
      <c r="GFO349" s="113"/>
      <c r="GFP349" s="113"/>
      <c r="GFQ349" s="113"/>
      <c r="GFR349" s="114"/>
      <c r="GFS349" s="115"/>
      <c r="GFT349" s="108"/>
      <c r="GFU349" s="108"/>
      <c r="GFV349" s="108"/>
      <c r="GFW349" s="109"/>
      <c r="GFX349" s="110"/>
      <c r="GFY349" s="108"/>
      <c r="GFZ349" s="111"/>
      <c r="GGA349" s="112"/>
      <c r="GGB349" s="108"/>
      <c r="GGC349" s="113"/>
      <c r="GGD349" s="113"/>
      <c r="GGE349" s="113"/>
      <c r="GGF349" s="113"/>
      <c r="GGG349" s="114"/>
      <c r="GGH349" s="115"/>
      <c r="GGI349" s="108"/>
      <c r="GGJ349" s="108"/>
      <c r="GGK349" s="108"/>
      <c r="GGL349" s="109"/>
      <c r="GGM349" s="110"/>
      <c r="GGN349" s="108"/>
      <c r="GGO349" s="111"/>
      <c r="GGP349" s="112"/>
      <c r="GGQ349" s="108"/>
      <c r="GGR349" s="113"/>
      <c r="GGS349" s="113"/>
      <c r="GGT349" s="113"/>
      <c r="GGU349" s="113"/>
      <c r="GGV349" s="114"/>
      <c r="GGW349" s="115"/>
      <c r="GGX349" s="108"/>
      <c r="GGY349" s="108"/>
      <c r="GGZ349" s="108"/>
      <c r="GHA349" s="109"/>
      <c r="GHB349" s="110"/>
      <c r="GHC349" s="108"/>
      <c r="GHD349" s="111"/>
      <c r="GHE349" s="112"/>
      <c r="GHF349" s="108"/>
      <c r="GHG349" s="113"/>
      <c r="GHH349" s="113"/>
      <c r="GHI349" s="113"/>
      <c r="GHJ349" s="113"/>
      <c r="GHK349" s="114"/>
      <c r="GHL349" s="115"/>
      <c r="GHM349" s="108"/>
      <c r="GHN349" s="108"/>
      <c r="GHO349" s="108"/>
      <c r="GHP349" s="109"/>
      <c r="GHQ349" s="110"/>
      <c r="GHR349" s="108"/>
      <c r="GHS349" s="111"/>
      <c r="GHT349" s="112"/>
      <c r="GHU349" s="108"/>
      <c r="GHV349" s="113"/>
      <c r="GHW349" s="113"/>
      <c r="GHX349" s="113"/>
      <c r="GHY349" s="113"/>
      <c r="GHZ349" s="114"/>
      <c r="GIA349" s="115"/>
      <c r="GIB349" s="108"/>
      <c r="GIC349" s="108"/>
      <c r="GID349" s="108"/>
      <c r="GIE349" s="109"/>
      <c r="GIF349" s="110"/>
      <c r="GIG349" s="108"/>
      <c r="GIH349" s="111"/>
      <c r="GII349" s="112"/>
      <c r="GIJ349" s="108"/>
      <c r="GIK349" s="113"/>
      <c r="GIL349" s="113"/>
      <c r="GIM349" s="113"/>
      <c r="GIN349" s="113"/>
      <c r="GIO349" s="114"/>
      <c r="GIP349" s="115"/>
      <c r="GIQ349" s="108"/>
      <c r="GIR349" s="108"/>
      <c r="GIS349" s="108"/>
      <c r="GIT349" s="109"/>
      <c r="GIU349" s="110"/>
      <c r="GIV349" s="108"/>
      <c r="GIW349" s="111"/>
      <c r="GIX349" s="112"/>
      <c r="GIY349" s="108"/>
      <c r="GIZ349" s="113"/>
      <c r="GJA349" s="113"/>
      <c r="GJB349" s="113"/>
      <c r="GJC349" s="113"/>
      <c r="GJD349" s="114"/>
      <c r="GJE349" s="115"/>
      <c r="GJF349" s="108"/>
      <c r="GJG349" s="108"/>
      <c r="GJH349" s="108"/>
      <c r="GJI349" s="109"/>
      <c r="GJJ349" s="110"/>
      <c r="GJK349" s="108"/>
      <c r="GJL349" s="111"/>
      <c r="GJM349" s="112"/>
      <c r="GJN349" s="108"/>
      <c r="GJO349" s="113"/>
      <c r="GJP349" s="113"/>
      <c r="GJQ349" s="113"/>
      <c r="GJR349" s="113"/>
      <c r="GJS349" s="114"/>
      <c r="GJT349" s="115"/>
      <c r="GJU349" s="108"/>
      <c r="GJV349" s="108"/>
      <c r="GJW349" s="108"/>
      <c r="GJX349" s="109"/>
      <c r="GJY349" s="110"/>
      <c r="GJZ349" s="108"/>
      <c r="GKA349" s="111"/>
      <c r="GKB349" s="112"/>
      <c r="GKC349" s="108"/>
      <c r="GKD349" s="113"/>
      <c r="GKE349" s="113"/>
      <c r="GKF349" s="113"/>
      <c r="GKG349" s="113"/>
      <c r="GKH349" s="114"/>
      <c r="GKI349" s="115"/>
      <c r="GKJ349" s="108"/>
      <c r="GKK349" s="108"/>
      <c r="GKL349" s="108"/>
      <c r="GKM349" s="109"/>
      <c r="GKN349" s="110"/>
      <c r="GKO349" s="108"/>
      <c r="GKP349" s="111"/>
      <c r="GKQ349" s="112"/>
      <c r="GKR349" s="108"/>
      <c r="GKS349" s="113"/>
      <c r="GKT349" s="113"/>
      <c r="GKU349" s="113"/>
      <c r="GKV349" s="113"/>
      <c r="GKW349" s="114"/>
      <c r="GKX349" s="115"/>
      <c r="GKY349" s="108"/>
      <c r="GKZ349" s="108"/>
      <c r="GLA349" s="108"/>
      <c r="GLB349" s="109"/>
      <c r="GLC349" s="110"/>
      <c r="GLD349" s="108"/>
      <c r="GLE349" s="111"/>
      <c r="GLF349" s="112"/>
      <c r="GLG349" s="108"/>
      <c r="GLH349" s="113"/>
      <c r="GLI349" s="113"/>
      <c r="GLJ349" s="113"/>
      <c r="GLK349" s="113"/>
      <c r="GLL349" s="114"/>
      <c r="GLM349" s="115"/>
      <c r="GLN349" s="108"/>
      <c r="GLO349" s="108"/>
      <c r="GLP349" s="108"/>
      <c r="GLQ349" s="109"/>
      <c r="GLR349" s="110"/>
      <c r="GLS349" s="108"/>
      <c r="GLT349" s="111"/>
      <c r="GLU349" s="112"/>
      <c r="GLV349" s="108"/>
      <c r="GLW349" s="113"/>
      <c r="GLX349" s="113"/>
      <c r="GLY349" s="113"/>
      <c r="GLZ349" s="113"/>
      <c r="GMA349" s="114"/>
      <c r="GMB349" s="115"/>
      <c r="GMC349" s="108"/>
      <c r="GMD349" s="108"/>
      <c r="GME349" s="108"/>
      <c r="GMF349" s="109"/>
      <c r="GMG349" s="110"/>
      <c r="GMH349" s="108"/>
      <c r="GMI349" s="111"/>
      <c r="GMJ349" s="112"/>
      <c r="GMK349" s="108"/>
      <c r="GML349" s="113"/>
      <c r="GMM349" s="113"/>
      <c r="GMN349" s="113"/>
      <c r="GMO349" s="113"/>
      <c r="GMP349" s="114"/>
      <c r="GMQ349" s="115"/>
      <c r="GMR349" s="108"/>
      <c r="GMS349" s="108"/>
      <c r="GMT349" s="108"/>
      <c r="GMU349" s="109"/>
      <c r="GMV349" s="110"/>
      <c r="GMW349" s="108"/>
      <c r="GMX349" s="111"/>
      <c r="GMY349" s="112"/>
      <c r="GMZ349" s="108"/>
      <c r="GNA349" s="113"/>
      <c r="GNB349" s="113"/>
      <c r="GNC349" s="113"/>
      <c r="GND349" s="113"/>
      <c r="GNE349" s="114"/>
      <c r="GNF349" s="115"/>
      <c r="GNG349" s="108"/>
      <c r="GNH349" s="108"/>
      <c r="GNI349" s="108"/>
      <c r="GNJ349" s="109"/>
      <c r="GNK349" s="110"/>
      <c r="GNL349" s="108"/>
      <c r="GNM349" s="111"/>
      <c r="GNN349" s="112"/>
      <c r="GNO349" s="108"/>
      <c r="GNP349" s="113"/>
      <c r="GNQ349" s="113"/>
      <c r="GNR349" s="113"/>
      <c r="GNS349" s="113"/>
      <c r="GNT349" s="114"/>
      <c r="GNU349" s="115"/>
      <c r="GNV349" s="108"/>
      <c r="GNW349" s="108"/>
      <c r="GNX349" s="108"/>
      <c r="GNY349" s="109"/>
      <c r="GNZ349" s="110"/>
      <c r="GOA349" s="108"/>
      <c r="GOB349" s="111"/>
      <c r="GOC349" s="112"/>
      <c r="GOD349" s="108"/>
      <c r="GOE349" s="113"/>
      <c r="GOF349" s="113"/>
      <c r="GOG349" s="113"/>
      <c r="GOH349" s="113"/>
      <c r="GOI349" s="114"/>
      <c r="GOJ349" s="115"/>
      <c r="GOK349" s="108"/>
      <c r="GOL349" s="108"/>
      <c r="GOM349" s="108"/>
      <c r="GON349" s="109"/>
      <c r="GOO349" s="110"/>
      <c r="GOP349" s="108"/>
      <c r="GOQ349" s="111"/>
      <c r="GOR349" s="112"/>
      <c r="GOS349" s="108"/>
      <c r="GOT349" s="113"/>
      <c r="GOU349" s="113"/>
      <c r="GOV349" s="113"/>
      <c r="GOW349" s="113"/>
      <c r="GOX349" s="114"/>
      <c r="GOY349" s="115"/>
      <c r="GOZ349" s="108"/>
      <c r="GPA349" s="108"/>
      <c r="GPB349" s="108"/>
      <c r="GPC349" s="109"/>
      <c r="GPD349" s="110"/>
      <c r="GPE349" s="108"/>
      <c r="GPF349" s="111"/>
      <c r="GPG349" s="112"/>
      <c r="GPH349" s="108"/>
      <c r="GPI349" s="113"/>
      <c r="GPJ349" s="113"/>
      <c r="GPK349" s="113"/>
      <c r="GPL349" s="113"/>
      <c r="GPM349" s="114"/>
      <c r="GPN349" s="115"/>
      <c r="GPO349" s="108"/>
      <c r="GPP349" s="108"/>
      <c r="GPQ349" s="108"/>
      <c r="GPR349" s="109"/>
      <c r="GPS349" s="110"/>
      <c r="GPT349" s="108"/>
      <c r="GPU349" s="111"/>
      <c r="GPV349" s="112"/>
      <c r="GPW349" s="108"/>
      <c r="GPX349" s="113"/>
      <c r="GPY349" s="113"/>
      <c r="GPZ349" s="113"/>
      <c r="GQA349" s="113"/>
      <c r="GQB349" s="114"/>
      <c r="GQC349" s="115"/>
      <c r="GQD349" s="108"/>
      <c r="GQE349" s="108"/>
      <c r="GQF349" s="108"/>
      <c r="GQG349" s="109"/>
      <c r="GQH349" s="110"/>
      <c r="GQI349" s="108"/>
      <c r="GQJ349" s="111"/>
      <c r="GQK349" s="112"/>
      <c r="GQL349" s="108"/>
      <c r="GQM349" s="113"/>
      <c r="GQN349" s="113"/>
      <c r="GQO349" s="113"/>
      <c r="GQP349" s="113"/>
      <c r="GQQ349" s="114"/>
      <c r="GQR349" s="115"/>
      <c r="GQS349" s="108"/>
      <c r="GQT349" s="108"/>
      <c r="GQU349" s="108"/>
      <c r="GQV349" s="109"/>
      <c r="GQW349" s="110"/>
      <c r="GQX349" s="108"/>
      <c r="GQY349" s="111"/>
      <c r="GQZ349" s="112"/>
      <c r="GRA349" s="108"/>
      <c r="GRB349" s="113"/>
      <c r="GRC349" s="113"/>
      <c r="GRD349" s="113"/>
      <c r="GRE349" s="113"/>
      <c r="GRF349" s="114"/>
      <c r="GRG349" s="115"/>
      <c r="GRH349" s="108"/>
      <c r="GRI349" s="108"/>
      <c r="GRJ349" s="108"/>
      <c r="GRK349" s="109"/>
      <c r="GRL349" s="110"/>
      <c r="GRM349" s="108"/>
      <c r="GRN349" s="111"/>
      <c r="GRO349" s="112"/>
      <c r="GRP349" s="108"/>
      <c r="GRQ349" s="113"/>
      <c r="GRR349" s="113"/>
      <c r="GRS349" s="113"/>
      <c r="GRT349" s="113"/>
      <c r="GRU349" s="114"/>
      <c r="GRV349" s="115"/>
      <c r="GRW349" s="108"/>
      <c r="GRX349" s="108"/>
      <c r="GRY349" s="108"/>
      <c r="GRZ349" s="109"/>
      <c r="GSA349" s="110"/>
      <c r="GSB349" s="108"/>
      <c r="GSC349" s="111"/>
      <c r="GSD349" s="112"/>
      <c r="GSE349" s="108"/>
      <c r="GSF349" s="113"/>
      <c r="GSG349" s="113"/>
      <c r="GSH349" s="113"/>
      <c r="GSI349" s="113"/>
      <c r="GSJ349" s="114"/>
      <c r="GSK349" s="115"/>
      <c r="GSL349" s="108"/>
      <c r="GSM349" s="108"/>
      <c r="GSN349" s="108"/>
      <c r="GSO349" s="109"/>
      <c r="GSP349" s="110"/>
      <c r="GSQ349" s="108"/>
      <c r="GSR349" s="111"/>
      <c r="GSS349" s="112"/>
      <c r="GST349" s="108"/>
      <c r="GSU349" s="113"/>
      <c r="GSV349" s="113"/>
      <c r="GSW349" s="113"/>
      <c r="GSX349" s="113"/>
      <c r="GSY349" s="114"/>
      <c r="GSZ349" s="115"/>
      <c r="GTA349" s="108"/>
      <c r="GTB349" s="108"/>
      <c r="GTC349" s="108"/>
      <c r="GTD349" s="109"/>
      <c r="GTE349" s="110"/>
      <c r="GTF349" s="108"/>
      <c r="GTG349" s="111"/>
      <c r="GTH349" s="112"/>
      <c r="GTI349" s="108"/>
      <c r="GTJ349" s="113"/>
      <c r="GTK349" s="113"/>
      <c r="GTL349" s="113"/>
      <c r="GTM349" s="113"/>
      <c r="GTN349" s="114"/>
      <c r="GTO349" s="115"/>
      <c r="GTP349" s="108"/>
      <c r="GTQ349" s="108"/>
      <c r="GTR349" s="108"/>
      <c r="GTS349" s="109"/>
      <c r="GTT349" s="110"/>
      <c r="GTU349" s="108"/>
      <c r="GTV349" s="111"/>
      <c r="GTW349" s="112"/>
      <c r="GTX349" s="108"/>
      <c r="GTY349" s="113"/>
      <c r="GTZ349" s="113"/>
      <c r="GUA349" s="113"/>
      <c r="GUB349" s="113"/>
      <c r="GUC349" s="114"/>
      <c r="GUD349" s="115"/>
      <c r="GUE349" s="108"/>
      <c r="GUF349" s="108"/>
      <c r="GUG349" s="108"/>
      <c r="GUH349" s="109"/>
      <c r="GUI349" s="110"/>
      <c r="GUJ349" s="108"/>
      <c r="GUK349" s="111"/>
      <c r="GUL349" s="112"/>
      <c r="GUM349" s="108"/>
      <c r="GUN349" s="113"/>
      <c r="GUO349" s="113"/>
      <c r="GUP349" s="113"/>
      <c r="GUQ349" s="113"/>
      <c r="GUR349" s="114"/>
      <c r="GUS349" s="115"/>
      <c r="GUT349" s="108"/>
      <c r="GUU349" s="108"/>
      <c r="GUV349" s="108"/>
      <c r="GUW349" s="109"/>
      <c r="GUX349" s="110"/>
      <c r="GUY349" s="108"/>
      <c r="GUZ349" s="111"/>
      <c r="GVA349" s="112"/>
      <c r="GVB349" s="108"/>
      <c r="GVC349" s="113"/>
      <c r="GVD349" s="113"/>
      <c r="GVE349" s="113"/>
      <c r="GVF349" s="113"/>
      <c r="GVG349" s="114"/>
      <c r="GVH349" s="115"/>
      <c r="GVI349" s="108"/>
      <c r="GVJ349" s="108"/>
      <c r="GVK349" s="108"/>
      <c r="GVL349" s="109"/>
      <c r="GVM349" s="110"/>
      <c r="GVN349" s="108"/>
      <c r="GVO349" s="111"/>
      <c r="GVP349" s="112"/>
      <c r="GVQ349" s="108"/>
      <c r="GVR349" s="113"/>
      <c r="GVS349" s="113"/>
      <c r="GVT349" s="113"/>
      <c r="GVU349" s="113"/>
      <c r="GVV349" s="114"/>
      <c r="GVW349" s="115"/>
      <c r="GVX349" s="108"/>
      <c r="GVY349" s="108"/>
      <c r="GVZ349" s="108"/>
      <c r="GWA349" s="109"/>
      <c r="GWB349" s="110"/>
      <c r="GWC349" s="108"/>
      <c r="GWD349" s="111"/>
      <c r="GWE349" s="112"/>
      <c r="GWF349" s="108"/>
      <c r="GWG349" s="113"/>
      <c r="GWH349" s="113"/>
      <c r="GWI349" s="113"/>
      <c r="GWJ349" s="113"/>
      <c r="GWK349" s="114"/>
      <c r="GWL349" s="115"/>
      <c r="GWM349" s="108"/>
      <c r="GWN349" s="108"/>
      <c r="GWO349" s="108"/>
      <c r="GWP349" s="109"/>
      <c r="GWQ349" s="110"/>
      <c r="GWR349" s="108"/>
      <c r="GWS349" s="111"/>
      <c r="GWT349" s="112"/>
      <c r="GWU349" s="108"/>
      <c r="GWV349" s="113"/>
      <c r="GWW349" s="113"/>
      <c r="GWX349" s="113"/>
      <c r="GWY349" s="113"/>
      <c r="GWZ349" s="114"/>
      <c r="GXA349" s="115"/>
      <c r="GXB349" s="108"/>
      <c r="GXC349" s="108"/>
      <c r="GXD349" s="108"/>
      <c r="GXE349" s="109"/>
      <c r="GXF349" s="110"/>
      <c r="GXG349" s="108"/>
      <c r="GXH349" s="111"/>
      <c r="GXI349" s="112"/>
      <c r="GXJ349" s="108"/>
      <c r="GXK349" s="113"/>
      <c r="GXL349" s="113"/>
      <c r="GXM349" s="113"/>
      <c r="GXN349" s="113"/>
      <c r="GXO349" s="114"/>
      <c r="GXP349" s="115"/>
      <c r="GXQ349" s="108"/>
      <c r="GXR349" s="108"/>
      <c r="GXS349" s="108"/>
      <c r="GXT349" s="109"/>
      <c r="GXU349" s="110"/>
      <c r="GXV349" s="108"/>
      <c r="GXW349" s="111"/>
      <c r="GXX349" s="112"/>
      <c r="GXY349" s="108"/>
      <c r="GXZ349" s="113"/>
      <c r="GYA349" s="113"/>
      <c r="GYB349" s="113"/>
      <c r="GYC349" s="113"/>
      <c r="GYD349" s="114"/>
      <c r="GYE349" s="115"/>
      <c r="GYF349" s="108"/>
      <c r="GYG349" s="108"/>
      <c r="GYH349" s="108"/>
      <c r="GYI349" s="109"/>
      <c r="GYJ349" s="110"/>
      <c r="GYK349" s="108"/>
      <c r="GYL349" s="111"/>
      <c r="GYM349" s="112"/>
      <c r="GYN349" s="108"/>
      <c r="GYO349" s="113"/>
      <c r="GYP349" s="113"/>
      <c r="GYQ349" s="113"/>
      <c r="GYR349" s="113"/>
      <c r="GYS349" s="114"/>
      <c r="GYT349" s="115"/>
      <c r="GYU349" s="108"/>
      <c r="GYV349" s="108"/>
      <c r="GYW349" s="108"/>
      <c r="GYX349" s="109"/>
      <c r="GYY349" s="110"/>
      <c r="GYZ349" s="108"/>
      <c r="GZA349" s="111"/>
      <c r="GZB349" s="112"/>
      <c r="GZC349" s="108"/>
      <c r="GZD349" s="113"/>
      <c r="GZE349" s="113"/>
      <c r="GZF349" s="113"/>
      <c r="GZG349" s="113"/>
      <c r="GZH349" s="114"/>
      <c r="GZI349" s="115"/>
      <c r="GZJ349" s="108"/>
      <c r="GZK349" s="108"/>
      <c r="GZL349" s="108"/>
      <c r="GZM349" s="109"/>
      <c r="GZN349" s="110"/>
      <c r="GZO349" s="108"/>
      <c r="GZP349" s="111"/>
      <c r="GZQ349" s="112"/>
      <c r="GZR349" s="108"/>
      <c r="GZS349" s="113"/>
      <c r="GZT349" s="113"/>
      <c r="GZU349" s="113"/>
      <c r="GZV349" s="113"/>
      <c r="GZW349" s="114"/>
      <c r="GZX349" s="115"/>
      <c r="GZY349" s="108"/>
      <c r="GZZ349" s="108"/>
      <c r="HAA349" s="108"/>
      <c r="HAB349" s="109"/>
      <c r="HAC349" s="110"/>
      <c r="HAD349" s="108"/>
      <c r="HAE349" s="111"/>
      <c r="HAF349" s="112"/>
      <c r="HAG349" s="108"/>
      <c r="HAH349" s="113"/>
      <c r="HAI349" s="113"/>
      <c r="HAJ349" s="113"/>
      <c r="HAK349" s="113"/>
      <c r="HAL349" s="114"/>
      <c r="HAM349" s="115"/>
      <c r="HAN349" s="108"/>
      <c r="HAO349" s="108"/>
      <c r="HAP349" s="108"/>
      <c r="HAQ349" s="109"/>
      <c r="HAR349" s="110"/>
      <c r="HAS349" s="108"/>
      <c r="HAT349" s="111"/>
      <c r="HAU349" s="112"/>
      <c r="HAV349" s="108"/>
      <c r="HAW349" s="113"/>
      <c r="HAX349" s="113"/>
      <c r="HAY349" s="113"/>
      <c r="HAZ349" s="113"/>
      <c r="HBA349" s="114"/>
      <c r="HBB349" s="115"/>
      <c r="HBC349" s="108"/>
      <c r="HBD349" s="108"/>
      <c r="HBE349" s="108"/>
      <c r="HBF349" s="109"/>
      <c r="HBG349" s="110"/>
      <c r="HBH349" s="108"/>
      <c r="HBI349" s="111"/>
      <c r="HBJ349" s="112"/>
      <c r="HBK349" s="108"/>
      <c r="HBL349" s="113"/>
      <c r="HBM349" s="113"/>
      <c r="HBN349" s="113"/>
      <c r="HBO349" s="113"/>
      <c r="HBP349" s="114"/>
      <c r="HBQ349" s="115"/>
      <c r="HBR349" s="108"/>
      <c r="HBS349" s="108"/>
      <c r="HBT349" s="108"/>
      <c r="HBU349" s="109"/>
      <c r="HBV349" s="110"/>
      <c r="HBW349" s="108"/>
      <c r="HBX349" s="111"/>
      <c r="HBY349" s="112"/>
      <c r="HBZ349" s="108"/>
      <c r="HCA349" s="113"/>
      <c r="HCB349" s="113"/>
      <c r="HCC349" s="113"/>
      <c r="HCD349" s="113"/>
      <c r="HCE349" s="114"/>
      <c r="HCF349" s="115"/>
      <c r="HCG349" s="108"/>
      <c r="HCH349" s="108"/>
      <c r="HCI349" s="108"/>
      <c r="HCJ349" s="109"/>
      <c r="HCK349" s="110"/>
      <c r="HCL349" s="108"/>
      <c r="HCM349" s="111"/>
      <c r="HCN349" s="112"/>
      <c r="HCO349" s="108"/>
      <c r="HCP349" s="113"/>
      <c r="HCQ349" s="113"/>
      <c r="HCR349" s="113"/>
      <c r="HCS349" s="113"/>
      <c r="HCT349" s="114"/>
      <c r="HCU349" s="115"/>
      <c r="HCV349" s="108"/>
      <c r="HCW349" s="108"/>
      <c r="HCX349" s="108"/>
      <c r="HCY349" s="109"/>
      <c r="HCZ349" s="110"/>
      <c r="HDA349" s="108"/>
      <c r="HDB349" s="111"/>
      <c r="HDC349" s="112"/>
      <c r="HDD349" s="108"/>
      <c r="HDE349" s="113"/>
      <c r="HDF349" s="113"/>
      <c r="HDG349" s="113"/>
      <c r="HDH349" s="113"/>
      <c r="HDI349" s="114"/>
      <c r="HDJ349" s="115"/>
      <c r="HDK349" s="108"/>
      <c r="HDL349" s="108"/>
      <c r="HDM349" s="108"/>
      <c r="HDN349" s="109"/>
      <c r="HDO349" s="110"/>
      <c r="HDP349" s="108"/>
      <c r="HDQ349" s="111"/>
      <c r="HDR349" s="112"/>
      <c r="HDS349" s="108"/>
      <c r="HDT349" s="113"/>
      <c r="HDU349" s="113"/>
      <c r="HDV349" s="113"/>
      <c r="HDW349" s="113"/>
      <c r="HDX349" s="114"/>
      <c r="HDY349" s="115"/>
      <c r="HDZ349" s="108"/>
      <c r="HEA349" s="108"/>
      <c r="HEB349" s="108"/>
      <c r="HEC349" s="109"/>
      <c r="HED349" s="110"/>
      <c r="HEE349" s="108"/>
      <c r="HEF349" s="111"/>
      <c r="HEG349" s="112"/>
      <c r="HEH349" s="108"/>
      <c r="HEI349" s="113"/>
      <c r="HEJ349" s="113"/>
      <c r="HEK349" s="113"/>
      <c r="HEL349" s="113"/>
      <c r="HEM349" s="114"/>
      <c r="HEN349" s="115"/>
      <c r="HEO349" s="108"/>
      <c r="HEP349" s="108"/>
      <c r="HEQ349" s="108"/>
      <c r="HER349" s="109"/>
      <c r="HES349" s="110"/>
      <c r="HET349" s="108"/>
      <c r="HEU349" s="111"/>
      <c r="HEV349" s="112"/>
      <c r="HEW349" s="108"/>
      <c r="HEX349" s="113"/>
      <c r="HEY349" s="113"/>
      <c r="HEZ349" s="113"/>
      <c r="HFA349" s="113"/>
      <c r="HFB349" s="114"/>
      <c r="HFC349" s="115"/>
      <c r="HFD349" s="108"/>
      <c r="HFE349" s="108"/>
      <c r="HFF349" s="108"/>
      <c r="HFG349" s="109"/>
      <c r="HFH349" s="110"/>
      <c r="HFI349" s="108"/>
      <c r="HFJ349" s="111"/>
      <c r="HFK349" s="112"/>
      <c r="HFL349" s="108"/>
      <c r="HFM349" s="113"/>
      <c r="HFN349" s="113"/>
      <c r="HFO349" s="113"/>
      <c r="HFP349" s="113"/>
      <c r="HFQ349" s="114"/>
      <c r="HFR349" s="115"/>
      <c r="HFS349" s="108"/>
      <c r="HFT349" s="108"/>
      <c r="HFU349" s="108"/>
      <c r="HFV349" s="109"/>
      <c r="HFW349" s="110"/>
      <c r="HFX349" s="108"/>
      <c r="HFY349" s="111"/>
      <c r="HFZ349" s="112"/>
      <c r="HGA349" s="108"/>
      <c r="HGB349" s="113"/>
      <c r="HGC349" s="113"/>
      <c r="HGD349" s="113"/>
      <c r="HGE349" s="113"/>
      <c r="HGF349" s="114"/>
      <c r="HGG349" s="115"/>
      <c r="HGH349" s="108"/>
      <c r="HGI349" s="108"/>
      <c r="HGJ349" s="108"/>
      <c r="HGK349" s="109"/>
      <c r="HGL349" s="110"/>
      <c r="HGM349" s="108"/>
      <c r="HGN349" s="111"/>
      <c r="HGO349" s="112"/>
      <c r="HGP349" s="108"/>
      <c r="HGQ349" s="113"/>
      <c r="HGR349" s="113"/>
      <c r="HGS349" s="113"/>
      <c r="HGT349" s="113"/>
      <c r="HGU349" s="114"/>
      <c r="HGV349" s="115"/>
      <c r="HGW349" s="108"/>
      <c r="HGX349" s="108"/>
      <c r="HGY349" s="108"/>
      <c r="HGZ349" s="109"/>
      <c r="HHA349" s="110"/>
      <c r="HHB349" s="108"/>
      <c r="HHC349" s="111"/>
      <c r="HHD349" s="112"/>
      <c r="HHE349" s="108"/>
      <c r="HHF349" s="113"/>
      <c r="HHG349" s="113"/>
      <c r="HHH349" s="113"/>
      <c r="HHI349" s="113"/>
      <c r="HHJ349" s="114"/>
      <c r="HHK349" s="115"/>
      <c r="HHL349" s="108"/>
      <c r="HHM349" s="108"/>
      <c r="HHN349" s="108"/>
      <c r="HHO349" s="109"/>
      <c r="HHP349" s="110"/>
      <c r="HHQ349" s="108"/>
      <c r="HHR349" s="111"/>
      <c r="HHS349" s="112"/>
      <c r="HHT349" s="108"/>
      <c r="HHU349" s="113"/>
      <c r="HHV349" s="113"/>
      <c r="HHW349" s="113"/>
      <c r="HHX349" s="113"/>
      <c r="HHY349" s="114"/>
      <c r="HHZ349" s="115"/>
      <c r="HIA349" s="108"/>
      <c r="HIB349" s="108"/>
      <c r="HIC349" s="108"/>
      <c r="HID349" s="109"/>
      <c r="HIE349" s="110"/>
      <c r="HIF349" s="108"/>
      <c r="HIG349" s="111"/>
      <c r="HIH349" s="112"/>
      <c r="HII349" s="108"/>
      <c r="HIJ349" s="113"/>
      <c r="HIK349" s="113"/>
      <c r="HIL349" s="113"/>
      <c r="HIM349" s="113"/>
      <c r="HIN349" s="114"/>
      <c r="HIO349" s="115"/>
      <c r="HIP349" s="108"/>
      <c r="HIQ349" s="108"/>
      <c r="HIR349" s="108"/>
      <c r="HIS349" s="109"/>
      <c r="HIT349" s="110"/>
      <c r="HIU349" s="108"/>
      <c r="HIV349" s="111"/>
      <c r="HIW349" s="112"/>
      <c r="HIX349" s="108"/>
      <c r="HIY349" s="113"/>
      <c r="HIZ349" s="113"/>
      <c r="HJA349" s="113"/>
      <c r="HJB349" s="113"/>
      <c r="HJC349" s="114"/>
      <c r="HJD349" s="115"/>
      <c r="HJE349" s="108"/>
      <c r="HJF349" s="108"/>
      <c r="HJG349" s="108"/>
      <c r="HJH349" s="109"/>
      <c r="HJI349" s="110"/>
      <c r="HJJ349" s="108"/>
      <c r="HJK349" s="111"/>
      <c r="HJL349" s="112"/>
      <c r="HJM349" s="108"/>
      <c r="HJN349" s="113"/>
      <c r="HJO349" s="113"/>
      <c r="HJP349" s="113"/>
      <c r="HJQ349" s="113"/>
      <c r="HJR349" s="114"/>
      <c r="HJS349" s="115"/>
      <c r="HJT349" s="108"/>
      <c r="HJU349" s="108"/>
      <c r="HJV349" s="108"/>
      <c r="HJW349" s="109"/>
      <c r="HJX349" s="110"/>
      <c r="HJY349" s="108"/>
      <c r="HJZ349" s="111"/>
      <c r="HKA349" s="112"/>
      <c r="HKB349" s="108"/>
      <c r="HKC349" s="113"/>
      <c r="HKD349" s="113"/>
      <c r="HKE349" s="113"/>
      <c r="HKF349" s="113"/>
      <c r="HKG349" s="114"/>
      <c r="HKH349" s="115"/>
      <c r="HKI349" s="108"/>
      <c r="HKJ349" s="108"/>
      <c r="HKK349" s="108"/>
      <c r="HKL349" s="109"/>
      <c r="HKM349" s="110"/>
      <c r="HKN349" s="108"/>
      <c r="HKO349" s="111"/>
      <c r="HKP349" s="112"/>
      <c r="HKQ349" s="108"/>
      <c r="HKR349" s="113"/>
      <c r="HKS349" s="113"/>
      <c r="HKT349" s="113"/>
      <c r="HKU349" s="113"/>
      <c r="HKV349" s="114"/>
      <c r="HKW349" s="115"/>
      <c r="HKX349" s="108"/>
      <c r="HKY349" s="108"/>
      <c r="HKZ349" s="108"/>
      <c r="HLA349" s="109"/>
      <c r="HLB349" s="110"/>
      <c r="HLC349" s="108"/>
      <c r="HLD349" s="111"/>
      <c r="HLE349" s="112"/>
      <c r="HLF349" s="108"/>
      <c r="HLG349" s="113"/>
      <c r="HLH349" s="113"/>
      <c r="HLI349" s="113"/>
      <c r="HLJ349" s="113"/>
      <c r="HLK349" s="114"/>
      <c r="HLL349" s="115"/>
      <c r="HLM349" s="108"/>
      <c r="HLN349" s="108"/>
      <c r="HLO349" s="108"/>
      <c r="HLP349" s="109"/>
      <c r="HLQ349" s="110"/>
      <c r="HLR349" s="108"/>
      <c r="HLS349" s="111"/>
      <c r="HLT349" s="112"/>
      <c r="HLU349" s="108"/>
      <c r="HLV349" s="113"/>
      <c r="HLW349" s="113"/>
      <c r="HLX349" s="113"/>
      <c r="HLY349" s="113"/>
      <c r="HLZ349" s="114"/>
      <c r="HMA349" s="115"/>
      <c r="HMB349" s="108"/>
      <c r="HMC349" s="108"/>
      <c r="HMD349" s="108"/>
      <c r="HME349" s="109"/>
      <c r="HMF349" s="110"/>
      <c r="HMG349" s="108"/>
      <c r="HMH349" s="111"/>
      <c r="HMI349" s="112"/>
      <c r="HMJ349" s="108"/>
      <c r="HMK349" s="113"/>
      <c r="HML349" s="113"/>
      <c r="HMM349" s="113"/>
      <c r="HMN349" s="113"/>
      <c r="HMO349" s="114"/>
      <c r="HMP349" s="115"/>
      <c r="HMQ349" s="108"/>
      <c r="HMR349" s="108"/>
      <c r="HMS349" s="108"/>
      <c r="HMT349" s="109"/>
      <c r="HMU349" s="110"/>
      <c r="HMV349" s="108"/>
      <c r="HMW349" s="111"/>
      <c r="HMX349" s="112"/>
      <c r="HMY349" s="108"/>
      <c r="HMZ349" s="113"/>
      <c r="HNA349" s="113"/>
      <c r="HNB349" s="113"/>
      <c r="HNC349" s="113"/>
      <c r="HND349" s="114"/>
      <c r="HNE349" s="115"/>
      <c r="HNF349" s="108"/>
      <c r="HNG349" s="108"/>
      <c r="HNH349" s="108"/>
      <c r="HNI349" s="109"/>
      <c r="HNJ349" s="110"/>
      <c r="HNK349" s="108"/>
      <c r="HNL349" s="111"/>
      <c r="HNM349" s="112"/>
      <c r="HNN349" s="108"/>
      <c r="HNO349" s="113"/>
      <c r="HNP349" s="113"/>
      <c r="HNQ349" s="113"/>
      <c r="HNR349" s="113"/>
      <c r="HNS349" s="114"/>
      <c r="HNT349" s="115"/>
      <c r="HNU349" s="108"/>
      <c r="HNV349" s="108"/>
      <c r="HNW349" s="108"/>
      <c r="HNX349" s="109"/>
      <c r="HNY349" s="110"/>
      <c r="HNZ349" s="108"/>
      <c r="HOA349" s="111"/>
      <c r="HOB349" s="112"/>
      <c r="HOC349" s="108"/>
      <c r="HOD349" s="113"/>
      <c r="HOE349" s="113"/>
      <c r="HOF349" s="113"/>
      <c r="HOG349" s="113"/>
      <c r="HOH349" s="114"/>
      <c r="HOI349" s="115"/>
      <c r="HOJ349" s="108"/>
      <c r="HOK349" s="108"/>
      <c r="HOL349" s="108"/>
      <c r="HOM349" s="109"/>
      <c r="HON349" s="110"/>
      <c r="HOO349" s="108"/>
      <c r="HOP349" s="111"/>
      <c r="HOQ349" s="112"/>
      <c r="HOR349" s="108"/>
      <c r="HOS349" s="113"/>
      <c r="HOT349" s="113"/>
      <c r="HOU349" s="113"/>
      <c r="HOV349" s="113"/>
      <c r="HOW349" s="114"/>
      <c r="HOX349" s="115"/>
      <c r="HOY349" s="108"/>
      <c r="HOZ349" s="108"/>
      <c r="HPA349" s="108"/>
      <c r="HPB349" s="109"/>
      <c r="HPC349" s="110"/>
      <c r="HPD349" s="108"/>
      <c r="HPE349" s="111"/>
      <c r="HPF349" s="112"/>
      <c r="HPG349" s="108"/>
      <c r="HPH349" s="113"/>
      <c r="HPI349" s="113"/>
      <c r="HPJ349" s="113"/>
      <c r="HPK349" s="113"/>
      <c r="HPL349" s="114"/>
      <c r="HPM349" s="115"/>
      <c r="HPN349" s="108"/>
      <c r="HPO349" s="108"/>
      <c r="HPP349" s="108"/>
      <c r="HPQ349" s="109"/>
      <c r="HPR349" s="110"/>
      <c r="HPS349" s="108"/>
      <c r="HPT349" s="111"/>
      <c r="HPU349" s="112"/>
      <c r="HPV349" s="108"/>
      <c r="HPW349" s="113"/>
      <c r="HPX349" s="113"/>
      <c r="HPY349" s="113"/>
      <c r="HPZ349" s="113"/>
      <c r="HQA349" s="114"/>
      <c r="HQB349" s="115"/>
      <c r="HQC349" s="108"/>
      <c r="HQD349" s="108"/>
      <c r="HQE349" s="108"/>
      <c r="HQF349" s="109"/>
      <c r="HQG349" s="110"/>
      <c r="HQH349" s="108"/>
      <c r="HQI349" s="111"/>
      <c r="HQJ349" s="112"/>
      <c r="HQK349" s="108"/>
      <c r="HQL349" s="113"/>
      <c r="HQM349" s="113"/>
      <c r="HQN349" s="113"/>
      <c r="HQO349" s="113"/>
      <c r="HQP349" s="114"/>
      <c r="HQQ349" s="115"/>
      <c r="HQR349" s="108"/>
      <c r="HQS349" s="108"/>
      <c r="HQT349" s="108"/>
      <c r="HQU349" s="109"/>
      <c r="HQV349" s="110"/>
      <c r="HQW349" s="108"/>
      <c r="HQX349" s="111"/>
      <c r="HQY349" s="112"/>
      <c r="HQZ349" s="108"/>
      <c r="HRA349" s="113"/>
      <c r="HRB349" s="113"/>
      <c r="HRC349" s="113"/>
      <c r="HRD349" s="113"/>
      <c r="HRE349" s="114"/>
      <c r="HRF349" s="115"/>
      <c r="HRG349" s="108"/>
      <c r="HRH349" s="108"/>
      <c r="HRI349" s="108"/>
      <c r="HRJ349" s="109"/>
      <c r="HRK349" s="110"/>
      <c r="HRL349" s="108"/>
      <c r="HRM349" s="111"/>
      <c r="HRN349" s="112"/>
      <c r="HRO349" s="108"/>
      <c r="HRP349" s="113"/>
      <c r="HRQ349" s="113"/>
      <c r="HRR349" s="113"/>
      <c r="HRS349" s="113"/>
      <c r="HRT349" s="114"/>
      <c r="HRU349" s="115"/>
      <c r="HRV349" s="108"/>
      <c r="HRW349" s="108"/>
      <c r="HRX349" s="108"/>
      <c r="HRY349" s="109"/>
      <c r="HRZ349" s="110"/>
      <c r="HSA349" s="108"/>
      <c r="HSB349" s="111"/>
      <c r="HSC349" s="112"/>
      <c r="HSD349" s="108"/>
      <c r="HSE349" s="113"/>
      <c r="HSF349" s="113"/>
      <c r="HSG349" s="113"/>
      <c r="HSH349" s="113"/>
      <c r="HSI349" s="114"/>
      <c r="HSJ349" s="115"/>
      <c r="HSK349" s="108"/>
      <c r="HSL349" s="108"/>
      <c r="HSM349" s="108"/>
      <c r="HSN349" s="109"/>
      <c r="HSO349" s="110"/>
      <c r="HSP349" s="108"/>
      <c r="HSQ349" s="111"/>
      <c r="HSR349" s="112"/>
      <c r="HSS349" s="108"/>
      <c r="HST349" s="113"/>
      <c r="HSU349" s="113"/>
      <c r="HSV349" s="113"/>
      <c r="HSW349" s="113"/>
      <c r="HSX349" s="114"/>
      <c r="HSY349" s="115"/>
      <c r="HSZ349" s="108"/>
      <c r="HTA349" s="108"/>
      <c r="HTB349" s="108"/>
      <c r="HTC349" s="109"/>
      <c r="HTD349" s="110"/>
      <c r="HTE349" s="108"/>
      <c r="HTF349" s="111"/>
      <c r="HTG349" s="112"/>
      <c r="HTH349" s="108"/>
      <c r="HTI349" s="113"/>
      <c r="HTJ349" s="113"/>
      <c r="HTK349" s="113"/>
      <c r="HTL349" s="113"/>
      <c r="HTM349" s="114"/>
      <c r="HTN349" s="115"/>
      <c r="HTO349" s="108"/>
      <c r="HTP349" s="108"/>
      <c r="HTQ349" s="108"/>
      <c r="HTR349" s="109"/>
      <c r="HTS349" s="110"/>
      <c r="HTT349" s="108"/>
      <c r="HTU349" s="111"/>
      <c r="HTV349" s="112"/>
      <c r="HTW349" s="108"/>
      <c r="HTX349" s="113"/>
      <c r="HTY349" s="113"/>
      <c r="HTZ349" s="113"/>
      <c r="HUA349" s="113"/>
      <c r="HUB349" s="114"/>
      <c r="HUC349" s="115"/>
      <c r="HUD349" s="108"/>
      <c r="HUE349" s="108"/>
      <c r="HUF349" s="108"/>
      <c r="HUG349" s="109"/>
      <c r="HUH349" s="110"/>
      <c r="HUI349" s="108"/>
      <c r="HUJ349" s="111"/>
      <c r="HUK349" s="112"/>
      <c r="HUL349" s="108"/>
      <c r="HUM349" s="113"/>
      <c r="HUN349" s="113"/>
      <c r="HUO349" s="113"/>
      <c r="HUP349" s="113"/>
      <c r="HUQ349" s="114"/>
      <c r="HUR349" s="115"/>
      <c r="HUS349" s="108"/>
      <c r="HUT349" s="108"/>
      <c r="HUU349" s="108"/>
      <c r="HUV349" s="109"/>
      <c r="HUW349" s="110"/>
      <c r="HUX349" s="108"/>
      <c r="HUY349" s="111"/>
      <c r="HUZ349" s="112"/>
      <c r="HVA349" s="108"/>
      <c r="HVB349" s="113"/>
      <c r="HVC349" s="113"/>
      <c r="HVD349" s="113"/>
      <c r="HVE349" s="113"/>
      <c r="HVF349" s="114"/>
      <c r="HVG349" s="115"/>
      <c r="HVH349" s="108"/>
      <c r="HVI349" s="108"/>
      <c r="HVJ349" s="108"/>
      <c r="HVK349" s="109"/>
      <c r="HVL349" s="110"/>
      <c r="HVM349" s="108"/>
      <c r="HVN349" s="111"/>
      <c r="HVO349" s="112"/>
      <c r="HVP349" s="108"/>
      <c r="HVQ349" s="113"/>
      <c r="HVR349" s="113"/>
      <c r="HVS349" s="113"/>
      <c r="HVT349" s="113"/>
      <c r="HVU349" s="114"/>
      <c r="HVV349" s="115"/>
      <c r="HVW349" s="108"/>
      <c r="HVX349" s="108"/>
      <c r="HVY349" s="108"/>
      <c r="HVZ349" s="109"/>
      <c r="HWA349" s="110"/>
      <c r="HWB349" s="108"/>
      <c r="HWC349" s="111"/>
      <c r="HWD349" s="112"/>
      <c r="HWE349" s="108"/>
      <c r="HWF349" s="113"/>
      <c r="HWG349" s="113"/>
      <c r="HWH349" s="113"/>
      <c r="HWI349" s="113"/>
      <c r="HWJ349" s="114"/>
      <c r="HWK349" s="115"/>
      <c r="HWL349" s="108"/>
      <c r="HWM349" s="108"/>
      <c r="HWN349" s="108"/>
      <c r="HWO349" s="109"/>
      <c r="HWP349" s="110"/>
      <c r="HWQ349" s="108"/>
      <c r="HWR349" s="111"/>
      <c r="HWS349" s="112"/>
      <c r="HWT349" s="108"/>
      <c r="HWU349" s="113"/>
      <c r="HWV349" s="113"/>
      <c r="HWW349" s="113"/>
      <c r="HWX349" s="113"/>
      <c r="HWY349" s="114"/>
      <c r="HWZ349" s="115"/>
      <c r="HXA349" s="108"/>
      <c r="HXB349" s="108"/>
      <c r="HXC349" s="108"/>
      <c r="HXD349" s="109"/>
      <c r="HXE349" s="110"/>
      <c r="HXF349" s="108"/>
      <c r="HXG349" s="111"/>
      <c r="HXH349" s="112"/>
      <c r="HXI349" s="108"/>
      <c r="HXJ349" s="113"/>
      <c r="HXK349" s="113"/>
      <c r="HXL349" s="113"/>
      <c r="HXM349" s="113"/>
      <c r="HXN349" s="114"/>
      <c r="HXO349" s="115"/>
      <c r="HXP349" s="108"/>
      <c r="HXQ349" s="108"/>
      <c r="HXR349" s="108"/>
      <c r="HXS349" s="109"/>
      <c r="HXT349" s="110"/>
      <c r="HXU349" s="108"/>
      <c r="HXV349" s="111"/>
      <c r="HXW349" s="112"/>
      <c r="HXX349" s="108"/>
      <c r="HXY349" s="113"/>
      <c r="HXZ349" s="113"/>
      <c r="HYA349" s="113"/>
      <c r="HYB349" s="113"/>
      <c r="HYC349" s="114"/>
      <c r="HYD349" s="115"/>
      <c r="HYE349" s="108"/>
      <c r="HYF349" s="108"/>
      <c r="HYG349" s="108"/>
      <c r="HYH349" s="109"/>
      <c r="HYI349" s="110"/>
      <c r="HYJ349" s="108"/>
      <c r="HYK349" s="111"/>
      <c r="HYL349" s="112"/>
      <c r="HYM349" s="108"/>
      <c r="HYN349" s="113"/>
      <c r="HYO349" s="113"/>
      <c r="HYP349" s="113"/>
      <c r="HYQ349" s="113"/>
      <c r="HYR349" s="114"/>
      <c r="HYS349" s="115"/>
      <c r="HYT349" s="108"/>
      <c r="HYU349" s="108"/>
      <c r="HYV349" s="108"/>
      <c r="HYW349" s="109"/>
      <c r="HYX349" s="110"/>
      <c r="HYY349" s="108"/>
      <c r="HYZ349" s="111"/>
      <c r="HZA349" s="112"/>
      <c r="HZB349" s="108"/>
      <c r="HZC349" s="113"/>
      <c r="HZD349" s="113"/>
      <c r="HZE349" s="113"/>
      <c r="HZF349" s="113"/>
      <c r="HZG349" s="114"/>
      <c r="HZH349" s="115"/>
      <c r="HZI349" s="108"/>
      <c r="HZJ349" s="108"/>
      <c r="HZK349" s="108"/>
      <c r="HZL349" s="109"/>
      <c r="HZM349" s="110"/>
      <c r="HZN349" s="108"/>
      <c r="HZO349" s="111"/>
      <c r="HZP349" s="112"/>
      <c r="HZQ349" s="108"/>
      <c r="HZR349" s="113"/>
      <c r="HZS349" s="113"/>
      <c r="HZT349" s="113"/>
      <c r="HZU349" s="113"/>
      <c r="HZV349" s="114"/>
      <c r="HZW349" s="115"/>
      <c r="HZX349" s="108"/>
      <c r="HZY349" s="108"/>
      <c r="HZZ349" s="108"/>
      <c r="IAA349" s="109"/>
      <c r="IAB349" s="110"/>
      <c r="IAC349" s="108"/>
      <c r="IAD349" s="111"/>
      <c r="IAE349" s="112"/>
      <c r="IAF349" s="108"/>
      <c r="IAG349" s="113"/>
      <c r="IAH349" s="113"/>
      <c r="IAI349" s="113"/>
      <c r="IAJ349" s="113"/>
      <c r="IAK349" s="114"/>
      <c r="IAL349" s="115"/>
      <c r="IAM349" s="108"/>
      <c r="IAN349" s="108"/>
      <c r="IAO349" s="108"/>
      <c r="IAP349" s="109"/>
      <c r="IAQ349" s="110"/>
      <c r="IAR349" s="108"/>
      <c r="IAS349" s="111"/>
      <c r="IAT349" s="112"/>
      <c r="IAU349" s="108"/>
      <c r="IAV349" s="113"/>
      <c r="IAW349" s="113"/>
      <c r="IAX349" s="113"/>
      <c r="IAY349" s="113"/>
      <c r="IAZ349" s="114"/>
      <c r="IBA349" s="115"/>
      <c r="IBB349" s="108"/>
      <c r="IBC349" s="108"/>
      <c r="IBD349" s="108"/>
      <c r="IBE349" s="109"/>
      <c r="IBF349" s="110"/>
      <c r="IBG349" s="108"/>
      <c r="IBH349" s="111"/>
      <c r="IBI349" s="112"/>
      <c r="IBJ349" s="108"/>
      <c r="IBK349" s="113"/>
      <c r="IBL349" s="113"/>
      <c r="IBM349" s="113"/>
      <c r="IBN349" s="113"/>
      <c r="IBO349" s="114"/>
      <c r="IBP349" s="115"/>
      <c r="IBQ349" s="108"/>
      <c r="IBR349" s="108"/>
      <c r="IBS349" s="108"/>
      <c r="IBT349" s="109"/>
      <c r="IBU349" s="110"/>
      <c r="IBV349" s="108"/>
      <c r="IBW349" s="111"/>
      <c r="IBX349" s="112"/>
      <c r="IBY349" s="108"/>
      <c r="IBZ349" s="113"/>
      <c r="ICA349" s="113"/>
      <c r="ICB349" s="113"/>
      <c r="ICC349" s="113"/>
      <c r="ICD349" s="114"/>
      <c r="ICE349" s="115"/>
      <c r="ICF349" s="108"/>
      <c r="ICG349" s="108"/>
      <c r="ICH349" s="108"/>
      <c r="ICI349" s="109"/>
      <c r="ICJ349" s="110"/>
      <c r="ICK349" s="108"/>
      <c r="ICL349" s="111"/>
      <c r="ICM349" s="112"/>
      <c r="ICN349" s="108"/>
      <c r="ICO349" s="113"/>
      <c r="ICP349" s="113"/>
      <c r="ICQ349" s="113"/>
      <c r="ICR349" s="113"/>
      <c r="ICS349" s="114"/>
      <c r="ICT349" s="115"/>
      <c r="ICU349" s="108"/>
      <c r="ICV349" s="108"/>
      <c r="ICW349" s="108"/>
      <c r="ICX349" s="109"/>
      <c r="ICY349" s="110"/>
      <c r="ICZ349" s="108"/>
      <c r="IDA349" s="111"/>
      <c r="IDB349" s="112"/>
      <c r="IDC349" s="108"/>
      <c r="IDD349" s="113"/>
      <c r="IDE349" s="113"/>
      <c r="IDF349" s="113"/>
      <c r="IDG349" s="113"/>
      <c r="IDH349" s="114"/>
      <c r="IDI349" s="115"/>
      <c r="IDJ349" s="108"/>
      <c r="IDK349" s="108"/>
      <c r="IDL349" s="108"/>
      <c r="IDM349" s="109"/>
      <c r="IDN349" s="110"/>
      <c r="IDO349" s="108"/>
      <c r="IDP349" s="111"/>
      <c r="IDQ349" s="112"/>
      <c r="IDR349" s="108"/>
      <c r="IDS349" s="113"/>
      <c r="IDT349" s="113"/>
      <c r="IDU349" s="113"/>
      <c r="IDV349" s="113"/>
      <c r="IDW349" s="114"/>
      <c r="IDX349" s="115"/>
      <c r="IDY349" s="108"/>
      <c r="IDZ349" s="108"/>
      <c r="IEA349" s="108"/>
      <c r="IEB349" s="109"/>
      <c r="IEC349" s="110"/>
      <c r="IED349" s="108"/>
      <c r="IEE349" s="111"/>
      <c r="IEF349" s="112"/>
      <c r="IEG349" s="108"/>
      <c r="IEH349" s="113"/>
      <c r="IEI349" s="113"/>
      <c r="IEJ349" s="113"/>
      <c r="IEK349" s="113"/>
      <c r="IEL349" s="114"/>
      <c r="IEM349" s="115"/>
      <c r="IEN349" s="108"/>
      <c r="IEO349" s="108"/>
      <c r="IEP349" s="108"/>
      <c r="IEQ349" s="109"/>
      <c r="IER349" s="110"/>
      <c r="IES349" s="108"/>
      <c r="IET349" s="111"/>
      <c r="IEU349" s="112"/>
      <c r="IEV349" s="108"/>
      <c r="IEW349" s="113"/>
      <c r="IEX349" s="113"/>
      <c r="IEY349" s="113"/>
      <c r="IEZ349" s="113"/>
      <c r="IFA349" s="114"/>
      <c r="IFB349" s="115"/>
      <c r="IFC349" s="108"/>
      <c r="IFD349" s="108"/>
      <c r="IFE349" s="108"/>
      <c r="IFF349" s="109"/>
      <c r="IFG349" s="110"/>
      <c r="IFH349" s="108"/>
      <c r="IFI349" s="111"/>
      <c r="IFJ349" s="112"/>
      <c r="IFK349" s="108"/>
      <c r="IFL349" s="113"/>
      <c r="IFM349" s="113"/>
      <c r="IFN349" s="113"/>
      <c r="IFO349" s="113"/>
      <c r="IFP349" s="114"/>
      <c r="IFQ349" s="115"/>
      <c r="IFR349" s="108"/>
      <c r="IFS349" s="108"/>
      <c r="IFT349" s="108"/>
      <c r="IFU349" s="109"/>
      <c r="IFV349" s="110"/>
      <c r="IFW349" s="108"/>
      <c r="IFX349" s="111"/>
      <c r="IFY349" s="112"/>
      <c r="IFZ349" s="108"/>
      <c r="IGA349" s="113"/>
      <c r="IGB349" s="113"/>
      <c r="IGC349" s="113"/>
      <c r="IGD349" s="113"/>
      <c r="IGE349" s="114"/>
      <c r="IGF349" s="115"/>
      <c r="IGG349" s="108"/>
      <c r="IGH349" s="108"/>
      <c r="IGI349" s="108"/>
      <c r="IGJ349" s="109"/>
      <c r="IGK349" s="110"/>
      <c r="IGL349" s="108"/>
      <c r="IGM349" s="111"/>
      <c r="IGN349" s="112"/>
      <c r="IGO349" s="108"/>
      <c r="IGP349" s="113"/>
      <c r="IGQ349" s="113"/>
      <c r="IGR349" s="113"/>
      <c r="IGS349" s="113"/>
      <c r="IGT349" s="114"/>
      <c r="IGU349" s="115"/>
      <c r="IGV349" s="108"/>
      <c r="IGW349" s="108"/>
      <c r="IGX349" s="108"/>
      <c r="IGY349" s="109"/>
      <c r="IGZ349" s="110"/>
      <c r="IHA349" s="108"/>
      <c r="IHB349" s="111"/>
      <c r="IHC349" s="112"/>
      <c r="IHD349" s="108"/>
      <c r="IHE349" s="113"/>
      <c r="IHF349" s="113"/>
      <c r="IHG349" s="113"/>
      <c r="IHH349" s="113"/>
      <c r="IHI349" s="114"/>
      <c r="IHJ349" s="115"/>
      <c r="IHK349" s="108"/>
      <c r="IHL349" s="108"/>
      <c r="IHM349" s="108"/>
      <c r="IHN349" s="109"/>
      <c r="IHO349" s="110"/>
      <c r="IHP349" s="108"/>
      <c r="IHQ349" s="111"/>
      <c r="IHR349" s="112"/>
      <c r="IHS349" s="108"/>
      <c r="IHT349" s="113"/>
      <c r="IHU349" s="113"/>
      <c r="IHV349" s="113"/>
      <c r="IHW349" s="113"/>
      <c r="IHX349" s="114"/>
      <c r="IHY349" s="115"/>
      <c r="IHZ349" s="108"/>
      <c r="IIA349" s="108"/>
      <c r="IIB349" s="108"/>
      <c r="IIC349" s="109"/>
      <c r="IID349" s="110"/>
      <c r="IIE349" s="108"/>
      <c r="IIF349" s="111"/>
      <c r="IIG349" s="112"/>
      <c r="IIH349" s="108"/>
      <c r="III349" s="113"/>
      <c r="IIJ349" s="113"/>
      <c r="IIK349" s="113"/>
      <c r="IIL349" s="113"/>
      <c r="IIM349" s="114"/>
      <c r="IIN349" s="115"/>
      <c r="IIO349" s="108"/>
      <c r="IIP349" s="108"/>
      <c r="IIQ349" s="108"/>
      <c r="IIR349" s="109"/>
      <c r="IIS349" s="110"/>
      <c r="IIT349" s="108"/>
      <c r="IIU349" s="111"/>
      <c r="IIV349" s="112"/>
      <c r="IIW349" s="108"/>
      <c r="IIX349" s="113"/>
      <c r="IIY349" s="113"/>
      <c r="IIZ349" s="113"/>
      <c r="IJA349" s="113"/>
      <c r="IJB349" s="114"/>
      <c r="IJC349" s="115"/>
      <c r="IJD349" s="108"/>
      <c r="IJE349" s="108"/>
      <c r="IJF349" s="108"/>
      <c r="IJG349" s="109"/>
      <c r="IJH349" s="110"/>
      <c r="IJI349" s="108"/>
      <c r="IJJ349" s="111"/>
      <c r="IJK349" s="112"/>
      <c r="IJL349" s="108"/>
      <c r="IJM349" s="113"/>
      <c r="IJN349" s="113"/>
      <c r="IJO349" s="113"/>
      <c r="IJP349" s="113"/>
      <c r="IJQ349" s="114"/>
      <c r="IJR349" s="115"/>
      <c r="IJS349" s="108"/>
      <c r="IJT349" s="108"/>
      <c r="IJU349" s="108"/>
      <c r="IJV349" s="109"/>
      <c r="IJW349" s="110"/>
      <c r="IJX349" s="108"/>
      <c r="IJY349" s="111"/>
      <c r="IJZ349" s="112"/>
      <c r="IKA349" s="108"/>
      <c r="IKB349" s="113"/>
      <c r="IKC349" s="113"/>
      <c r="IKD349" s="113"/>
      <c r="IKE349" s="113"/>
      <c r="IKF349" s="114"/>
      <c r="IKG349" s="115"/>
      <c r="IKH349" s="108"/>
      <c r="IKI349" s="108"/>
      <c r="IKJ349" s="108"/>
      <c r="IKK349" s="109"/>
      <c r="IKL349" s="110"/>
      <c r="IKM349" s="108"/>
      <c r="IKN349" s="111"/>
      <c r="IKO349" s="112"/>
      <c r="IKP349" s="108"/>
      <c r="IKQ349" s="113"/>
      <c r="IKR349" s="113"/>
      <c r="IKS349" s="113"/>
      <c r="IKT349" s="113"/>
      <c r="IKU349" s="114"/>
      <c r="IKV349" s="115"/>
      <c r="IKW349" s="108"/>
      <c r="IKX349" s="108"/>
      <c r="IKY349" s="108"/>
      <c r="IKZ349" s="109"/>
      <c r="ILA349" s="110"/>
      <c r="ILB349" s="108"/>
      <c r="ILC349" s="111"/>
      <c r="ILD349" s="112"/>
      <c r="ILE349" s="108"/>
      <c r="ILF349" s="113"/>
      <c r="ILG349" s="113"/>
      <c r="ILH349" s="113"/>
      <c r="ILI349" s="113"/>
      <c r="ILJ349" s="114"/>
      <c r="ILK349" s="115"/>
      <c r="ILL349" s="108"/>
      <c r="ILM349" s="108"/>
      <c r="ILN349" s="108"/>
      <c r="ILO349" s="109"/>
      <c r="ILP349" s="110"/>
      <c r="ILQ349" s="108"/>
      <c r="ILR349" s="111"/>
      <c r="ILS349" s="112"/>
      <c r="ILT349" s="108"/>
      <c r="ILU349" s="113"/>
      <c r="ILV349" s="113"/>
      <c r="ILW349" s="113"/>
      <c r="ILX349" s="113"/>
      <c r="ILY349" s="114"/>
      <c r="ILZ349" s="115"/>
      <c r="IMA349" s="108"/>
      <c r="IMB349" s="108"/>
      <c r="IMC349" s="108"/>
      <c r="IMD349" s="109"/>
      <c r="IME349" s="110"/>
      <c r="IMF349" s="108"/>
      <c r="IMG349" s="111"/>
      <c r="IMH349" s="112"/>
      <c r="IMI349" s="108"/>
      <c r="IMJ349" s="113"/>
      <c r="IMK349" s="113"/>
      <c r="IML349" s="113"/>
      <c r="IMM349" s="113"/>
      <c r="IMN349" s="114"/>
      <c r="IMO349" s="115"/>
      <c r="IMP349" s="108"/>
      <c r="IMQ349" s="108"/>
      <c r="IMR349" s="108"/>
      <c r="IMS349" s="109"/>
      <c r="IMT349" s="110"/>
      <c r="IMU349" s="108"/>
      <c r="IMV349" s="111"/>
      <c r="IMW349" s="112"/>
      <c r="IMX349" s="108"/>
      <c r="IMY349" s="113"/>
      <c r="IMZ349" s="113"/>
      <c r="INA349" s="113"/>
      <c r="INB349" s="113"/>
      <c r="INC349" s="114"/>
      <c r="IND349" s="115"/>
      <c r="INE349" s="108"/>
      <c r="INF349" s="108"/>
      <c r="ING349" s="108"/>
      <c r="INH349" s="109"/>
      <c r="INI349" s="110"/>
      <c r="INJ349" s="108"/>
      <c r="INK349" s="111"/>
      <c r="INL349" s="112"/>
      <c r="INM349" s="108"/>
      <c r="INN349" s="113"/>
      <c r="INO349" s="113"/>
      <c r="INP349" s="113"/>
      <c r="INQ349" s="113"/>
      <c r="INR349" s="114"/>
      <c r="INS349" s="115"/>
      <c r="INT349" s="108"/>
      <c r="INU349" s="108"/>
      <c r="INV349" s="108"/>
      <c r="INW349" s="109"/>
      <c r="INX349" s="110"/>
      <c r="INY349" s="108"/>
      <c r="INZ349" s="111"/>
      <c r="IOA349" s="112"/>
      <c r="IOB349" s="108"/>
      <c r="IOC349" s="113"/>
      <c r="IOD349" s="113"/>
      <c r="IOE349" s="113"/>
      <c r="IOF349" s="113"/>
      <c r="IOG349" s="114"/>
      <c r="IOH349" s="115"/>
      <c r="IOI349" s="108"/>
      <c r="IOJ349" s="108"/>
      <c r="IOK349" s="108"/>
      <c r="IOL349" s="109"/>
      <c r="IOM349" s="110"/>
      <c r="ION349" s="108"/>
      <c r="IOO349" s="111"/>
      <c r="IOP349" s="112"/>
      <c r="IOQ349" s="108"/>
      <c r="IOR349" s="113"/>
      <c r="IOS349" s="113"/>
      <c r="IOT349" s="113"/>
      <c r="IOU349" s="113"/>
      <c r="IOV349" s="114"/>
      <c r="IOW349" s="115"/>
      <c r="IOX349" s="108"/>
      <c r="IOY349" s="108"/>
      <c r="IOZ349" s="108"/>
      <c r="IPA349" s="109"/>
      <c r="IPB349" s="110"/>
      <c r="IPC349" s="108"/>
      <c r="IPD349" s="111"/>
      <c r="IPE349" s="112"/>
      <c r="IPF349" s="108"/>
      <c r="IPG349" s="113"/>
      <c r="IPH349" s="113"/>
      <c r="IPI349" s="113"/>
      <c r="IPJ349" s="113"/>
      <c r="IPK349" s="114"/>
      <c r="IPL349" s="115"/>
      <c r="IPM349" s="108"/>
      <c r="IPN349" s="108"/>
      <c r="IPO349" s="108"/>
      <c r="IPP349" s="109"/>
      <c r="IPQ349" s="110"/>
      <c r="IPR349" s="108"/>
      <c r="IPS349" s="111"/>
      <c r="IPT349" s="112"/>
      <c r="IPU349" s="108"/>
      <c r="IPV349" s="113"/>
      <c r="IPW349" s="113"/>
      <c r="IPX349" s="113"/>
      <c r="IPY349" s="113"/>
      <c r="IPZ349" s="114"/>
      <c r="IQA349" s="115"/>
      <c r="IQB349" s="108"/>
      <c r="IQC349" s="108"/>
      <c r="IQD349" s="108"/>
      <c r="IQE349" s="109"/>
      <c r="IQF349" s="110"/>
      <c r="IQG349" s="108"/>
      <c r="IQH349" s="111"/>
      <c r="IQI349" s="112"/>
      <c r="IQJ349" s="108"/>
      <c r="IQK349" s="113"/>
      <c r="IQL349" s="113"/>
      <c r="IQM349" s="113"/>
      <c r="IQN349" s="113"/>
      <c r="IQO349" s="114"/>
      <c r="IQP349" s="115"/>
      <c r="IQQ349" s="108"/>
      <c r="IQR349" s="108"/>
      <c r="IQS349" s="108"/>
      <c r="IQT349" s="109"/>
      <c r="IQU349" s="110"/>
      <c r="IQV349" s="108"/>
      <c r="IQW349" s="111"/>
      <c r="IQX349" s="112"/>
      <c r="IQY349" s="108"/>
      <c r="IQZ349" s="113"/>
      <c r="IRA349" s="113"/>
      <c r="IRB349" s="113"/>
      <c r="IRC349" s="113"/>
      <c r="IRD349" s="114"/>
      <c r="IRE349" s="115"/>
      <c r="IRF349" s="108"/>
      <c r="IRG349" s="108"/>
      <c r="IRH349" s="108"/>
      <c r="IRI349" s="109"/>
      <c r="IRJ349" s="110"/>
      <c r="IRK349" s="108"/>
      <c r="IRL349" s="111"/>
      <c r="IRM349" s="112"/>
      <c r="IRN349" s="108"/>
      <c r="IRO349" s="113"/>
      <c r="IRP349" s="113"/>
      <c r="IRQ349" s="113"/>
      <c r="IRR349" s="113"/>
      <c r="IRS349" s="114"/>
      <c r="IRT349" s="115"/>
      <c r="IRU349" s="108"/>
      <c r="IRV349" s="108"/>
      <c r="IRW349" s="108"/>
      <c r="IRX349" s="109"/>
      <c r="IRY349" s="110"/>
      <c r="IRZ349" s="108"/>
      <c r="ISA349" s="111"/>
      <c r="ISB349" s="112"/>
      <c r="ISC349" s="108"/>
      <c r="ISD349" s="113"/>
      <c r="ISE349" s="113"/>
      <c r="ISF349" s="113"/>
      <c r="ISG349" s="113"/>
      <c r="ISH349" s="114"/>
      <c r="ISI349" s="115"/>
      <c r="ISJ349" s="108"/>
      <c r="ISK349" s="108"/>
      <c r="ISL349" s="108"/>
      <c r="ISM349" s="109"/>
      <c r="ISN349" s="110"/>
      <c r="ISO349" s="108"/>
      <c r="ISP349" s="111"/>
      <c r="ISQ349" s="112"/>
      <c r="ISR349" s="108"/>
      <c r="ISS349" s="113"/>
      <c r="IST349" s="113"/>
      <c r="ISU349" s="113"/>
      <c r="ISV349" s="113"/>
      <c r="ISW349" s="114"/>
      <c r="ISX349" s="115"/>
      <c r="ISY349" s="108"/>
      <c r="ISZ349" s="108"/>
      <c r="ITA349" s="108"/>
      <c r="ITB349" s="109"/>
      <c r="ITC349" s="110"/>
      <c r="ITD349" s="108"/>
      <c r="ITE349" s="111"/>
      <c r="ITF349" s="112"/>
      <c r="ITG349" s="108"/>
      <c r="ITH349" s="113"/>
      <c r="ITI349" s="113"/>
      <c r="ITJ349" s="113"/>
      <c r="ITK349" s="113"/>
      <c r="ITL349" s="114"/>
      <c r="ITM349" s="115"/>
      <c r="ITN349" s="108"/>
      <c r="ITO349" s="108"/>
      <c r="ITP349" s="108"/>
      <c r="ITQ349" s="109"/>
      <c r="ITR349" s="110"/>
      <c r="ITS349" s="108"/>
      <c r="ITT349" s="111"/>
      <c r="ITU349" s="112"/>
      <c r="ITV349" s="108"/>
      <c r="ITW349" s="113"/>
      <c r="ITX349" s="113"/>
      <c r="ITY349" s="113"/>
      <c r="ITZ349" s="113"/>
      <c r="IUA349" s="114"/>
      <c r="IUB349" s="115"/>
      <c r="IUC349" s="108"/>
      <c r="IUD349" s="108"/>
      <c r="IUE349" s="108"/>
      <c r="IUF349" s="109"/>
      <c r="IUG349" s="110"/>
      <c r="IUH349" s="108"/>
      <c r="IUI349" s="111"/>
      <c r="IUJ349" s="112"/>
      <c r="IUK349" s="108"/>
      <c r="IUL349" s="113"/>
      <c r="IUM349" s="113"/>
      <c r="IUN349" s="113"/>
      <c r="IUO349" s="113"/>
      <c r="IUP349" s="114"/>
      <c r="IUQ349" s="115"/>
      <c r="IUR349" s="108"/>
      <c r="IUS349" s="108"/>
      <c r="IUT349" s="108"/>
      <c r="IUU349" s="109"/>
      <c r="IUV349" s="110"/>
      <c r="IUW349" s="108"/>
      <c r="IUX349" s="111"/>
      <c r="IUY349" s="112"/>
      <c r="IUZ349" s="108"/>
      <c r="IVA349" s="113"/>
      <c r="IVB349" s="113"/>
      <c r="IVC349" s="113"/>
      <c r="IVD349" s="113"/>
      <c r="IVE349" s="114"/>
      <c r="IVF349" s="115"/>
      <c r="IVG349" s="108"/>
      <c r="IVH349" s="108"/>
      <c r="IVI349" s="108"/>
      <c r="IVJ349" s="109"/>
      <c r="IVK349" s="110"/>
      <c r="IVL349" s="108"/>
      <c r="IVM349" s="111"/>
      <c r="IVN349" s="112"/>
      <c r="IVO349" s="108"/>
      <c r="IVP349" s="113"/>
      <c r="IVQ349" s="113"/>
      <c r="IVR349" s="113"/>
      <c r="IVS349" s="113"/>
      <c r="IVT349" s="114"/>
      <c r="IVU349" s="115"/>
      <c r="IVV349" s="108"/>
      <c r="IVW349" s="108"/>
      <c r="IVX349" s="108"/>
      <c r="IVY349" s="109"/>
      <c r="IVZ349" s="110"/>
      <c r="IWA349" s="108"/>
      <c r="IWB349" s="111"/>
      <c r="IWC349" s="112"/>
      <c r="IWD349" s="108"/>
      <c r="IWE349" s="113"/>
      <c r="IWF349" s="113"/>
      <c r="IWG349" s="113"/>
      <c r="IWH349" s="113"/>
      <c r="IWI349" s="114"/>
      <c r="IWJ349" s="115"/>
      <c r="IWK349" s="108"/>
      <c r="IWL349" s="108"/>
      <c r="IWM349" s="108"/>
      <c r="IWN349" s="109"/>
      <c r="IWO349" s="110"/>
      <c r="IWP349" s="108"/>
      <c r="IWQ349" s="111"/>
      <c r="IWR349" s="112"/>
      <c r="IWS349" s="108"/>
      <c r="IWT349" s="113"/>
      <c r="IWU349" s="113"/>
      <c r="IWV349" s="113"/>
      <c r="IWW349" s="113"/>
      <c r="IWX349" s="114"/>
      <c r="IWY349" s="115"/>
      <c r="IWZ349" s="108"/>
      <c r="IXA349" s="108"/>
      <c r="IXB349" s="108"/>
      <c r="IXC349" s="109"/>
      <c r="IXD349" s="110"/>
      <c r="IXE349" s="108"/>
      <c r="IXF349" s="111"/>
      <c r="IXG349" s="112"/>
      <c r="IXH349" s="108"/>
      <c r="IXI349" s="113"/>
      <c r="IXJ349" s="113"/>
      <c r="IXK349" s="113"/>
      <c r="IXL349" s="113"/>
      <c r="IXM349" s="114"/>
      <c r="IXN349" s="115"/>
      <c r="IXO349" s="108"/>
      <c r="IXP349" s="108"/>
      <c r="IXQ349" s="108"/>
      <c r="IXR349" s="109"/>
      <c r="IXS349" s="110"/>
      <c r="IXT349" s="108"/>
      <c r="IXU349" s="111"/>
      <c r="IXV349" s="112"/>
      <c r="IXW349" s="108"/>
      <c r="IXX349" s="113"/>
      <c r="IXY349" s="113"/>
      <c r="IXZ349" s="113"/>
      <c r="IYA349" s="113"/>
      <c r="IYB349" s="114"/>
      <c r="IYC349" s="115"/>
      <c r="IYD349" s="108"/>
      <c r="IYE349" s="108"/>
      <c r="IYF349" s="108"/>
      <c r="IYG349" s="109"/>
      <c r="IYH349" s="110"/>
      <c r="IYI349" s="108"/>
      <c r="IYJ349" s="111"/>
      <c r="IYK349" s="112"/>
      <c r="IYL349" s="108"/>
      <c r="IYM349" s="113"/>
      <c r="IYN349" s="113"/>
      <c r="IYO349" s="113"/>
      <c r="IYP349" s="113"/>
      <c r="IYQ349" s="114"/>
      <c r="IYR349" s="115"/>
      <c r="IYS349" s="108"/>
      <c r="IYT349" s="108"/>
      <c r="IYU349" s="108"/>
      <c r="IYV349" s="109"/>
      <c r="IYW349" s="110"/>
      <c r="IYX349" s="108"/>
      <c r="IYY349" s="111"/>
      <c r="IYZ349" s="112"/>
      <c r="IZA349" s="108"/>
      <c r="IZB349" s="113"/>
      <c r="IZC349" s="113"/>
      <c r="IZD349" s="113"/>
      <c r="IZE349" s="113"/>
      <c r="IZF349" s="114"/>
      <c r="IZG349" s="115"/>
      <c r="IZH349" s="108"/>
      <c r="IZI349" s="108"/>
      <c r="IZJ349" s="108"/>
      <c r="IZK349" s="109"/>
      <c r="IZL349" s="110"/>
      <c r="IZM349" s="108"/>
      <c r="IZN349" s="111"/>
      <c r="IZO349" s="112"/>
      <c r="IZP349" s="108"/>
      <c r="IZQ349" s="113"/>
      <c r="IZR349" s="113"/>
      <c r="IZS349" s="113"/>
      <c r="IZT349" s="113"/>
      <c r="IZU349" s="114"/>
      <c r="IZV349" s="115"/>
      <c r="IZW349" s="108"/>
      <c r="IZX349" s="108"/>
      <c r="IZY349" s="108"/>
      <c r="IZZ349" s="109"/>
      <c r="JAA349" s="110"/>
      <c r="JAB349" s="108"/>
      <c r="JAC349" s="111"/>
      <c r="JAD349" s="112"/>
      <c r="JAE349" s="108"/>
      <c r="JAF349" s="113"/>
      <c r="JAG349" s="113"/>
      <c r="JAH349" s="113"/>
      <c r="JAI349" s="113"/>
      <c r="JAJ349" s="114"/>
      <c r="JAK349" s="115"/>
      <c r="JAL349" s="108"/>
      <c r="JAM349" s="108"/>
      <c r="JAN349" s="108"/>
      <c r="JAO349" s="109"/>
      <c r="JAP349" s="110"/>
      <c r="JAQ349" s="108"/>
      <c r="JAR349" s="111"/>
      <c r="JAS349" s="112"/>
      <c r="JAT349" s="108"/>
      <c r="JAU349" s="113"/>
      <c r="JAV349" s="113"/>
      <c r="JAW349" s="113"/>
      <c r="JAX349" s="113"/>
      <c r="JAY349" s="114"/>
      <c r="JAZ349" s="115"/>
      <c r="JBA349" s="108"/>
      <c r="JBB349" s="108"/>
      <c r="JBC349" s="108"/>
      <c r="JBD349" s="109"/>
      <c r="JBE349" s="110"/>
      <c r="JBF349" s="108"/>
      <c r="JBG349" s="111"/>
      <c r="JBH349" s="112"/>
      <c r="JBI349" s="108"/>
      <c r="JBJ349" s="113"/>
      <c r="JBK349" s="113"/>
      <c r="JBL349" s="113"/>
      <c r="JBM349" s="113"/>
      <c r="JBN349" s="114"/>
      <c r="JBO349" s="115"/>
      <c r="JBP349" s="108"/>
      <c r="JBQ349" s="108"/>
      <c r="JBR349" s="108"/>
      <c r="JBS349" s="109"/>
      <c r="JBT349" s="110"/>
      <c r="JBU349" s="108"/>
      <c r="JBV349" s="111"/>
      <c r="JBW349" s="112"/>
      <c r="JBX349" s="108"/>
      <c r="JBY349" s="113"/>
      <c r="JBZ349" s="113"/>
      <c r="JCA349" s="113"/>
      <c r="JCB349" s="113"/>
      <c r="JCC349" s="114"/>
      <c r="JCD349" s="115"/>
      <c r="JCE349" s="108"/>
      <c r="JCF349" s="108"/>
      <c r="JCG349" s="108"/>
      <c r="JCH349" s="109"/>
      <c r="JCI349" s="110"/>
      <c r="JCJ349" s="108"/>
      <c r="JCK349" s="111"/>
      <c r="JCL349" s="112"/>
      <c r="JCM349" s="108"/>
      <c r="JCN349" s="113"/>
      <c r="JCO349" s="113"/>
      <c r="JCP349" s="113"/>
      <c r="JCQ349" s="113"/>
      <c r="JCR349" s="114"/>
      <c r="JCS349" s="115"/>
      <c r="JCT349" s="108"/>
      <c r="JCU349" s="108"/>
      <c r="JCV349" s="108"/>
      <c r="JCW349" s="109"/>
      <c r="JCX349" s="110"/>
      <c r="JCY349" s="108"/>
      <c r="JCZ349" s="111"/>
      <c r="JDA349" s="112"/>
      <c r="JDB349" s="108"/>
      <c r="JDC349" s="113"/>
      <c r="JDD349" s="113"/>
      <c r="JDE349" s="113"/>
      <c r="JDF349" s="113"/>
      <c r="JDG349" s="114"/>
      <c r="JDH349" s="115"/>
      <c r="JDI349" s="108"/>
      <c r="JDJ349" s="108"/>
      <c r="JDK349" s="108"/>
      <c r="JDL349" s="109"/>
      <c r="JDM349" s="110"/>
      <c r="JDN349" s="108"/>
      <c r="JDO349" s="111"/>
      <c r="JDP349" s="112"/>
      <c r="JDQ349" s="108"/>
      <c r="JDR349" s="113"/>
      <c r="JDS349" s="113"/>
      <c r="JDT349" s="113"/>
      <c r="JDU349" s="113"/>
      <c r="JDV349" s="114"/>
      <c r="JDW349" s="115"/>
      <c r="JDX349" s="108"/>
      <c r="JDY349" s="108"/>
      <c r="JDZ349" s="108"/>
      <c r="JEA349" s="109"/>
      <c r="JEB349" s="110"/>
      <c r="JEC349" s="108"/>
      <c r="JED349" s="111"/>
      <c r="JEE349" s="112"/>
      <c r="JEF349" s="108"/>
      <c r="JEG349" s="113"/>
      <c r="JEH349" s="113"/>
      <c r="JEI349" s="113"/>
      <c r="JEJ349" s="113"/>
      <c r="JEK349" s="114"/>
      <c r="JEL349" s="115"/>
      <c r="JEM349" s="108"/>
      <c r="JEN349" s="108"/>
      <c r="JEO349" s="108"/>
      <c r="JEP349" s="109"/>
      <c r="JEQ349" s="110"/>
      <c r="JER349" s="108"/>
      <c r="JES349" s="111"/>
      <c r="JET349" s="112"/>
      <c r="JEU349" s="108"/>
      <c r="JEV349" s="113"/>
      <c r="JEW349" s="113"/>
      <c r="JEX349" s="113"/>
      <c r="JEY349" s="113"/>
      <c r="JEZ349" s="114"/>
      <c r="JFA349" s="115"/>
      <c r="JFB349" s="108"/>
      <c r="JFC349" s="108"/>
      <c r="JFD349" s="108"/>
      <c r="JFE349" s="109"/>
      <c r="JFF349" s="110"/>
      <c r="JFG349" s="108"/>
      <c r="JFH349" s="111"/>
      <c r="JFI349" s="112"/>
      <c r="JFJ349" s="108"/>
      <c r="JFK349" s="113"/>
      <c r="JFL349" s="113"/>
      <c r="JFM349" s="113"/>
      <c r="JFN349" s="113"/>
      <c r="JFO349" s="114"/>
      <c r="JFP349" s="115"/>
      <c r="JFQ349" s="108"/>
      <c r="JFR349" s="108"/>
      <c r="JFS349" s="108"/>
      <c r="JFT349" s="109"/>
      <c r="JFU349" s="110"/>
      <c r="JFV349" s="108"/>
      <c r="JFW349" s="111"/>
      <c r="JFX349" s="112"/>
      <c r="JFY349" s="108"/>
      <c r="JFZ349" s="113"/>
      <c r="JGA349" s="113"/>
      <c r="JGB349" s="113"/>
      <c r="JGC349" s="113"/>
      <c r="JGD349" s="114"/>
      <c r="JGE349" s="115"/>
      <c r="JGF349" s="108"/>
      <c r="JGG349" s="108"/>
      <c r="JGH349" s="108"/>
      <c r="JGI349" s="109"/>
      <c r="JGJ349" s="110"/>
      <c r="JGK349" s="108"/>
      <c r="JGL349" s="111"/>
      <c r="JGM349" s="112"/>
      <c r="JGN349" s="108"/>
      <c r="JGO349" s="113"/>
      <c r="JGP349" s="113"/>
      <c r="JGQ349" s="113"/>
      <c r="JGR349" s="113"/>
      <c r="JGS349" s="114"/>
      <c r="JGT349" s="115"/>
      <c r="JGU349" s="108"/>
      <c r="JGV349" s="108"/>
      <c r="JGW349" s="108"/>
      <c r="JGX349" s="109"/>
      <c r="JGY349" s="110"/>
      <c r="JGZ349" s="108"/>
      <c r="JHA349" s="111"/>
      <c r="JHB349" s="112"/>
      <c r="JHC349" s="108"/>
      <c r="JHD349" s="113"/>
      <c r="JHE349" s="113"/>
      <c r="JHF349" s="113"/>
      <c r="JHG349" s="113"/>
      <c r="JHH349" s="114"/>
      <c r="JHI349" s="115"/>
      <c r="JHJ349" s="108"/>
      <c r="JHK349" s="108"/>
      <c r="JHL349" s="108"/>
      <c r="JHM349" s="109"/>
      <c r="JHN349" s="110"/>
      <c r="JHO349" s="108"/>
      <c r="JHP349" s="111"/>
      <c r="JHQ349" s="112"/>
      <c r="JHR349" s="108"/>
      <c r="JHS349" s="113"/>
      <c r="JHT349" s="113"/>
      <c r="JHU349" s="113"/>
      <c r="JHV349" s="113"/>
      <c r="JHW349" s="114"/>
      <c r="JHX349" s="115"/>
      <c r="JHY349" s="108"/>
      <c r="JHZ349" s="108"/>
      <c r="JIA349" s="108"/>
      <c r="JIB349" s="109"/>
      <c r="JIC349" s="110"/>
      <c r="JID349" s="108"/>
      <c r="JIE349" s="111"/>
      <c r="JIF349" s="112"/>
      <c r="JIG349" s="108"/>
      <c r="JIH349" s="113"/>
      <c r="JII349" s="113"/>
      <c r="JIJ349" s="113"/>
      <c r="JIK349" s="113"/>
      <c r="JIL349" s="114"/>
      <c r="JIM349" s="115"/>
      <c r="JIN349" s="108"/>
      <c r="JIO349" s="108"/>
      <c r="JIP349" s="108"/>
      <c r="JIQ349" s="109"/>
      <c r="JIR349" s="110"/>
      <c r="JIS349" s="108"/>
      <c r="JIT349" s="111"/>
      <c r="JIU349" s="112"/>
      <c r="JIV349" s="108"/>
      <c r="JIW349" s="113"/>
      <c r="JIX349" s="113"/>
      <c r="JIY349" s="113"/>
      <c r="JIZ349" s="113"/>
      <c r="JJA349" s="114"/>
      <c r="JJB349" s="115"/>
      <c r="JJC349" s="108"/>
      <c r="JJD349" s="108"/>
      <c r="JJE349" s="108"/>
      <c r="JJF349" s="109"/>
      <c r="JJG349" s="110"/>
      <c r="JJH349" s="108"/>
      <c r="JJI349" s="111"/>
      <c r="JJJ349" s="112"/>
      <c r="JJK349" s="108"/>
      <c r="JJL349" s="113"/>
      <c r="JJM349" s="113"/>
      <c r="JJN349" s="113"/>
      <c r="JJO349" s="113"/>
      <c r="JJP349" s="114"/>
      <c r="JJQ349" s="115"/>
      <c r="JJR349" s="108"/>
      <c r="JJS349" s="108"/>
      <c r="JJT349" s="108"/>
      <c r="JJU349" s="109"/>
      <c r="JJV349" s="110"/>
      <c r="JJW349" s="108"/>
      <c r="JJX349" s="111"/>
      <c r="JJY349" s="112"/>
      <c r="JJZ349" s="108"/>
      <c r="JKA349" s="113"/>
      <c r="JKB349" s="113"/>
      <c r="JKC349" s="113"/>
      <c r="JKD349" s="113"/>
      <c r="JKE349" s="114"/>
      <c r="JKF349" s="115"/>
      <c r="JKG349" s="108"/>
      <c r="JKH349" s="108"/>
      <c r="JKI349" s="108"/>
      <c r="JKJ349" s="109"/>
      <c r="JKK349" s="110"/>
      <c r="JKL349" s="108"/>
      <c r="JKM349" s="111"/>
      <c r="JKN349" s="112"/>
      <c r="JKO349" s="108"/>
      <c r="JKP349" s="113"/>
      <c r="JKQ349" s="113"/>
      <c r="JKR349" s="113"/>
      <c r="JKS349" s="113"/>
      <c r="JKT349" s="114"/>
      <c r="JKU349" s="115"/>
      <c r="JKV349" s="108"/>
      <c r="JKW349" s="108"/>
      <c r="JKX349" s="108"/>
      <c r="JKY349" s="109"/>
      <c r="JKZ349" s="110"/>
      <c r="JLA349" s="108"/>
      <c r="JLB349" s="111"/>
      <c r="JLC349" s="112"/>
      <c r="JLD349" s="108"/>
      <c r="JLE349" s="113"/>
      <c r="JLF349" s="113"/>
      <c r="JLG349" s="113"/>
      <c r="JLH349" s="113"/>
      <c r="JLI349" s="114"/>
      <c r="JLJ349" s="115"/>
      <c r="JLK349" s="108"/>
      <c r="JLL349" s="108"/>
      <c r="JLM349" s="108"/>
      <c r="JLN349" s="109"/>
      <c r="JLO349" s="110"/>
      <c r="JLP349" s="108"/>
      <c r="JLQ349" s="111"/>
      <c r="JLR349" s="112"/>
      <c r="JLS349" s="108"/>
      <c r="JLT349" s="113"/>
      <c r="JLU349" s="113"/>
      <c r="JLV349" s="113"/>
      <c r="JLW349" s="113"/>
      <c r="JLX349" s="114"/>
      <c r="JLY349" s="115"/>
      <c r="JLZ349" s="108"/>
      <c r="JMA349" s="108"/>
      <c r="JMB349" s="108"/>
      <c r="JMC349" s="109"/>
      <c r="JMD349" s="110"/>
      <c r="JME349" s="108"/>
      <c r="JMF349" s="111"/>
      <c r="JMG349" s="112"/>
      <c r="JMH349" s="108"/>
      <c r="JMI349" s="113"/>
      <c r="JMJ349" s="113"/>
      <c r="JMK349" s="113"/>
      <c r="JML349" s="113"/>
      <c r="JMM349" s="114"/>
      <c r="JMN349" s="115"/>
      <c r="JMO349" s="108"/>
      <c r="JMP349" s="108"/>
      <c r="JMQ349" s="108"/>
      <c r="JMR349" s="109"/>
      <c r="JMS349" s="110"/>
      <c r="JMT349" s="108"/>
      <c r="JMU349" s="111"/>
      <c r="JMV349" s="112"/>
      <c r="JMW349" s="108"/>
      <c r="JMX349" s="113"/>
      <c r="JMY349" s="113"/>
      <c r="JMZ349" s="113"/>
      <c r="JNA349" s="113"/>
      <c r="JNB349" s="114"/>
      <c r="JNC349" s="115"/>
      <c r="JND349" s="108"/>
      <c r="JNE349" s="108"/>
      <c r="JNF349" s="108"/>
      <c r="JNG349" s="109"/>
      <c r="JNH349" s="110"/>
      <c r="JNI349" s="108"/>
      <c r="JNJ349" s="111"/>
      <c r="JNK349" s="112"/>
      <c r="JNL349" s="108"/>
      <c r="JNM349" s="113"/>
      <c r="JNN349" s="113"/>
      <c r="JNO349" s="113"/>
      <c r="JNP349" s="113"/>
      <c r="JNQ349" s="114"/>
      <c r="JNR349" s="115"/>
      <c r="JNS349" s="108"/>
      <c r="JNT349" s="108"/>
      <c r="JNU349" s="108"/>
      <c r="JNV349" s="109"/>
      <c r="JNW349" s="110"/>
      <c r="JNX349" s="108"/>
      <c r="JNY349" s="111"/>
      <c r="JNZ349" s="112"/>
      <c r="JOA349" s="108"/>
      <c r="JOB349" s="113"/>
      <c r="JOC349" s="113"/>
      <c r="JOD349" s="113"/>
      <c r="JOE349" s="113"/>
      <c r="JOF349" s="114"/>
      <c r="JOG349" s="115"/>
      <c r="JOH349" s="108"/>
      <c r="JOI349" s="108"/>
      <c r="JOJ349" s="108"/>
      <c r="JOK349" s="109"/>
      <c r="JOL349" s="110"/>
      <c r="JOM349" s="108"/>
      <c r="JON349" s="111"/>
      <c r="JOO349" s="112"/>
      <c r="JOP349" s="108"/>
      <c r="JOQ349" s="113"/>
      <c r="JOR349" s="113"/>
      <c r="JOS349" s="113"/>
      <c r="JOT349" s="113"/>
      <c r="JOU349" s="114"/>
      <c r="JOV349" s="115"/>
      <c r="JOW349" s="108"/>
      <c r="JOX349" s="108"/>
      <c r="JOY349" s="108"/>
      <c r="JOZ349" s="109"/>
      <c r="JPA349" s="110"/>
      <c r="JPB349" s="108"/>
      <c r="JPC349" s="111"/>
      <c r="JPD349" s="112"/>
      <c r="JPE349" s="108"/>
      <c r="JPF349" s="113"/>
      <c r="JPG349" s="113"/>
      <c r="JPH349" s="113"/>
      <c r="JPI349" s="113"/>
      <c r="JPJ349" s="114"/>
      <c r="JPK349" s="115"/>
      <c r="JPL349" s="108"/>
      <c r="JPM349" s="108"/>
      <c r="JPN349" s="108"/>
      <c r="JPO349" s="109"/>
      <c r="JPP349" s="110"/>
      <c r="JPQ349" s="108"/>
      <c r="JPR349" s="111"/>
      <c r="JPS349" s="112"/>
      <c r="JPT349" s="108"/>
      <c r="JPU349" s="113"/>
      <c r="JPV349" s="113"/>
      <c r="JPW349" s="113"/>
      <c r="JPX349" s="113"/>
      <c r="JPY349" s="114"/>
      <c r="JPZ349" s="115"/>
      <c r="JQA349" s="108"/>
      <c r="JQB349" s="108"/>
      <c r="JQC349" s="108"/>
      <c r="JQD349" s="109"/>
      <c r="JQE349" s="110"/>
      <c r="JQF349" s="108"/>
      <c r="JQG349" s="111"/>
      <c r="JQH349" s="112"/>
      <c r="JQI349" s="108"/>
      <c r="JQJ349" s="113"/>
      <c r="JQK349" s="113"/>
      <c r="JQL349" s="113"/>
      <c r="JQM349" s="113"/>
      <c r="JQN349" s="114"/>
      <c r="JQO349" s="115"/>
      <c r="JQP349" s="108"/>
      <c r="JQQ349" s="108"/>
      <c r="JQR349" s="108"/>
      <c r="JQS349" s="109"/>
      <c r="JQT349" s="110"/>
      <c r="JQU349" s="108"/>
      <c r="JQV349" s="111"/>
      <c r="JQW349" s="112"/>
      <c r="JQX349" s="108"/>
      <c r="JQY349" s="113"/>
      <c r="JQZ349" s="113"/>
      <c r="JRA349" s="113"/>
      <c r="JRB349" s="113"/>
      <c r="JRC349" s="114"/>
      <c r="JRD349" s="115"/>
      <c r="JRE349" s="108"/>
      <c r="JRF349" s="108"/>
      <c r="JRG349" s="108"/>
      <c r="JRH349" s="109"/>
      <c r="JRI349" s="110"/>
      <c r="JRJ349" s="108"/>
      <c r="JRK349" s="111"/>
      <c r="JRL349" s="112"/>
      <c r="JRM349" s="108"/>
      <c r="JRN349" s="113"/>
      <c r="JRO349" s="113"/>
      <c r="JRP349" s="113"/>
      <c r="JRQ349" s="113"/>
      <c r="JRR349" s="114"/>
      <c r="JRS349" s="115"/>
      <c r="JRT349" s="108"/>
      <c r="JRU349" s="108"/>
      <c r="JRV349" s="108"/>
      <c r="JRW349" s="109"/>
      <c r="JRX349" s="110"/>
      <c r="JRY349" s="108"/>
      <c r="JRZ349" s="111"/>
      <c r="JSA349" s="112"/>
      <c r="JSB349" s="108"/>
      <c r="JSC349" s="113"/>
      <c r="JSD349" s="113"/>
      <c r="JSE349" s="113"/>
      <c r="JSF349" s="113"/>
      <c r="JSG349" s="114"/>
      <c r="JSH349" s="115"/>
      <c r="JSI349" s="108"/>
      <c r="JSJ349" s="108"/>
      <c r="JSK349" s="108"/>
      <c r="JSL349" s="109"/>
      <c r="JSM349" s="110"/>
      <c r="JSN349" s="108"/>
      <c r="JSO349" s="111"/>
      <c r="JSP349" s="112"/>
      <c r="JSQ349" s="108"/>
      <c r="JSR349" s="113"/>
      <c r="JSS349" s="113"/>
      <c r="JST349" s="113"/>
      <c r="JSU349" s="113"/>
      <c r="JSV349" s="114"/>
      <c r="JSW349" s="115"/>
      <c r="JSX349" s="108"/>
      <c r="JSY349" s="108"/>
      <c r="JSZ349" s="108"/>
      <c r="JTA349" s="109"/>
      <c r="JTB349" s="110"/>
      <c r="JTC349" s="108"/>
      <c r="JTD349" s="111"/>
      <c r="JTE349" s="112"/>
      <c r="JTF349" s="108"/>
      <c r="JTG349" s="113"/>
      <c r="JTH349" s="113"/>
      <c r="JTI349" s="113"/>
      <c r="JTJ349" s="113"/>
      <c r="JTK349" s="114"/>
      <c r="JTL349" s="115"/>
      <c r="JTM349" s="108"/>
      <c r="JTN349" s="108"/>
      <c r="JTO349" s="108"/>
      <c r="JTP349" s="109"/>
      <c r="JTQ349" s="110"/>
      <c r="JTR349" s="108"/>
      <c r="JTS349" s="111"/>
      <c r="JTT349" s="112"/>
      <c r="JTU349" s="108"/>
      <c r="JTV349" s="113"/>
      <c r="JTW349" s="113"/>
      <c r="JTX349" s="113"/>
      <c r="JTY349" s="113"/>
      <c r="JTZ349" s="114"/>
      <c r="JUA349" s="115"/>
      <c r="JUB349" s="108"/>
      <c r="JUC349" s="108"/>
      <c r="JUD349" s="108"/>
      <c r="JUE349" s="109"/>
      <c r="JUF349" s="110"/>
      <c r="JUG349" s="108"/>
      <c r="JUH349" s="111"/>
      <c r="JUI349" s="112"/>
      <c r="JUJ349" s="108"/>
      <c r="JUK349" s="113"/>
      <c r="JUL349" s="113"/>
      <c r="JUM349" s="113"/>
      <c r="JUN349" s="113"/>
      <c r="JUO349" s="114"/>
      <c r="JUP349" s="115"/>
      <c r="JUQ349" s="108"/>
      <c r="JUR349" s="108"/>
      <c r="JUS349" s="108"/>
      <c r="JUT349" s="109"/>
      <c r="JUU349" s="110"/>
      <c r="JUV349" s="108"/>
      <c r="JUW349" s="111"/>
      <c r="JUX349" s="112"/>
      <c r="JUY349" s="108"/>
      <c r="JUZ349" s="113"/>
      <c r="JVA349" s="113"/>
      <c r="JVB349" s="113"/>
      <c r="JVC349" s="113"/>
      <c r="JVD349" s="114"/>
      <c r="JVE349" s="115"/>
      <c r="JVF349" s="108"/>
      <c r="JVG349" s="108"/>
      <c r="JVH349" s="108"/>
      <c r="JVI349" s="109"/>
      <c r="JVJ349" s="110"/>
      <c r="JVK349" s="108"/>
      <c r="JVL349" s="111"/>
      <c r="JVM349" s="112"/>
      <c r="JVN349" s="108"/>
      <c r="JVO349" s="113"/>
      <c r="JVP349" s="113"/>
      <c r="JVQ349" s="113"/>
      <c r="JVR349" s="113"/>
      <c r="JVS349" s="114"/>
      <c r="JVT349" s="115"/>
      <c r="JVU349" s="108"/>
      <c r="JVV349" s="108"/>
      <c r="JVW349" s="108"/>
      <c r="JVX349" s="109"/>
      <c r="JVY349" s="110"/>
      <c r="JVZ349" s="108"/>
      <c r="JWA349" s="111"/>
      <c r="JWB349" s="112"/>
      <c r="JWC349" s="108"/>
      <c r="JWD349" s="113"/>
      <c r="JWE349" s="113"/>
      <c r="JWF349" s="113"/>
      <c r="JWG349" s="113"/>
      <c r="JWH349" s="114"/>
      <c r="JWI349" s="115"/>
      <c r="JWJ349" s="108"/>
      <c r="JWK349" s="108"/>
      <c r="JWL349" s="108"/>
      <c r="JWM349" s="109"/>
      <c r="JWN349" s="110"/>
      <c r="JWO349" s="108"/>
      <c r="JWP349" s="111"/>
      <c r="JWQ349" s="112"/>
      <c r="JWR349" s="108"/>
      <c r="JWS349" s="113"/>
      <c r="JWT349" s="113"/>
      <c r="JWU349" s="113"/>
      <c r="JWV349" s="113"/>
      <c r="JWW349" s="114"/>
      <c r="JWX349" s="115"/>
      <c r="JWY349" s="108"/>
      <c r="JWZ349" s="108"/>
      <c r="JXA349" s="108"/>
      <c r="JXB349" s="109"/>
      <c r="JXC349" s="110"/>
      <c r="JXD349" s="108"/>
      <c r="JXE349" s="111"/>
      <c r="JXF349" s="112"/>
      <c r="JXG349" s="108"/>
      <c r="JXH349" s="113"/>
      <c r="JXI349" s="113"/>
      <c r="JXJ349" s="113"/>
      <c r="JXK349" s="113"/>
      <c r="JXL349" s="114"/>
      <c r="JXM349" s="115"/>
      <c r="JXN349" s="108"/>
      <c r="JXO349" s="108"/>
      <c r="JXP349" s="108"/>
      <c r="JXQ349" s="109"/>
      <c r="JXR349" s="110"/>
      <c r="JXS349" s="108"/>
      <c r="JXT349" s="111"/>
      <c r="JXU349" s="112"/>
      <c r="JXV349" s="108"/>
      <c r="JXW349" s="113"/>
      <c r="JXX349" s="113"/>
      <c r="JXY349" s="113"/>
      <c r="JXZ349" s="113"/>
      <c r="JYA349" s="114"/>
      <c r="JYB349" s="115"/>
      <c r="JYC349" s="108"/>
      <c r="JYD349" s="108"/>
      <c r="JYE349" s="108"/>
      <c r="JYF349" s="109"/>
      <c r="JYG349" s="110"/>
      <c r="JYH349" s="108"/>
      <c r="JYI349" s="111"/>
      <c r="JYJ349" s="112"/>
      <c r="JYK349" s="108"/>
      <c r="JYL349" s="113"/>
      <c r="JYM349" s="113"/>
      <c r="JYN349" s="113"/>
      <c r="JYO349" s="113"/>
      <c r="JYP349" s="114"/>
      <c r="JYQ349" s="115"/>
      <c r="JYR349" s="108"/>
      <c r="JYS349" s="108"/>
      <c r="JYT349" s="108"/>
      <c r="JYU349" s="109"/>
      <c r="JYV349" s="110"/>
      <c r="JYW349" s="108"/>
      <c r="JYX349" s="111"/>
      <c r="JYY349" s="112"/>
      <c r="JYZ349" s="108"/>
      <c r="JZA349" s="113"/>
      <c r="JZB349" s="113"/>
      <c r="JZC349" s="113"/>
      <c r="JZD349" s="113"/>
      <c r="JZE349" s="114"/>
      <c r="JZF349" s="115"/>
      <c r="JZG349" s="108"/>
      <c r="JZH349" s="108"/>
      <c r="JZI349" s="108"/>
      <c r="JZJ349" s="109"/>
      <c r="JZK349" s="110"/>
      <c r="JZL349" s="108"/>
      <c r="JZM349" s="111"/>
      <c r="JZN349" s="112"/>
      <c r="JZO349" s="108"/>
      <c r="JZP349" s="113"/>
      <c r="JZQ349" s="113"/>
      <c r="JZR349" s="113"/>
      <c r="JZS349" s="113"/>
      <c r="JZT349" s="114"/>
      <c r="JZU349" s="115"/>
      <c r="JZV349" s="108"/>
      <c r="JZW349" s="108"/>
      <c r="JZX349" s="108"/>
      <c r="JZY349" s="109"/>
      <c r="JZZ349" s="110"/>
      <c r="KAA349" s="108"/>
      <c r="KAB349" s="111"/>
      <c r="KAC349" s="112"/>
      <c r="KAD349" s="108"/>
      <c r="KAE349" s="113"/>
      <c r="KAF349" s="113"/>
      <c r="KAG349" s="113"/>
      <c r="KAH349" s="113"/>
      <c r="KAI349" s="114"/>
      <c r="KAJ349" s="115"/>
      <c r="KAK349" s="108"/>
      <c r="KAL349" s="108"/>
      <c r="KAM349" s="108"/>
      <c r="KAN349" s="109"/>
      <c r="KAO349" s="110"/>
      <c r="KAP349" s="108"/>
      <c r="KAQ349" s="111"/>
      <c r="KAR349" s="112"/>
      <c r="KAS349" s="108"/>
      <c r="KAT349" s="113"/>
      <c r="KAU349" s="113"/>
      <c r="KAV349" s="113"/>
      <c r="KAW349" s="113"/>
      <c r="KAX349" s="114"/>
      <c r="KAY349" s="115"/>
      <c r="KAZ349" s="108"/>
      <c r="KBA349" s="108"/>
      <c r="KBB349" s="108"/>
      <c r="KBC349" s="109"/>
      <c r="KBD349" s="110"/>
      <c r="KBE349" s="108"/>
      <c r="KBF349" s="111"/>
      <c r="KBG349" s="112"/>
      <c r="KBH349" s="108"/>
      <c r="KBI349" s="113"/>
      <c r="KBJ349" s="113"/>
      <c r="KBK349" s="113"/>
      <c r="KBL349" s="113"/>
      <c r="KBM349" s="114"/>
      <c r="KBN349" s="115"/>
      <c r="KBO349" s="108"/>
      <c r="KBP349" s="108"/>
      <c r="KBQ349" s="108"/>
      <c r="KBR349" s="109"/>
      <c r="KBS349" s="110"/>
      <c r="KBT349" s="108"/>
      <c r="KBU349" s="111"/>
      <c r="KBV349" s="112"/>
      <c r="KBW349" s="108"/>
      <c r="KBX349" s="113"/>
      <c r="KBY349" s="113"/>
      <c r="KBZ349" s="113"/>
      <c r="KCA349" s="113"/>
      <c r="KCB349" s="114"/>
      <c r="KCC349" s="115"/>
      <c r="KCD349" s="108"/>
      <c r="KCE349" s="108"/>
      <c r="KCF349" s="108"/>
      <c r="KCG349" s="109"/>
      <c r="KCH349" s="110"/>
      <c r="KCI349" s="108"/>
      <c r="KCJ349" s="111"/>
      <c r="KCK349" s="112"/>
      <c r="KCL349" s="108"/>
      <c r="KCM349" s="113"/>
      <c r="KCN349" s="113"/>
      <c r="KCO349" s="113"/>
      <c r="KCP349" s="113"/>
      <c r="KCQ349" s="114"/>
      <c r="KCR349" s="115"/>
      <c r="KCS349" s="108"/>
      <c r="KCT349" s="108"/>
      <c r="KCU349" s="108"/>
      <c r="KCV349" s="109"/>
      <c r="KCW349" s="110"/>
      <c r="KCX349" s="108"/>
      <c r="KCY349" s="111"/>
      <c r="KCZ349" s="112"/>
      <c r="KDA349" s="108"/>
      <c r="KDB349" s="113"/>
      <c r="KDC349" s="113"/>
      <c r="KDD349" s="113"/>
      <c r="KDE349" s="113"/>
      <c r="KDF349" s="114"/>
      <c r="KDG349" s="115"/>
      <c r="KDH349" s="108"/>
      <c r="KDI349" s="108"/>
      <c r="KDJ349" s="108"/>
      <c r="KDK349" s="109"/>
      <c r="KDL349" s="110"/>
      <c r="KDM349" s="108"/>
      <c r="KDN349" s="111"/>
      <c r="KDO349" s="112"/>
      <c r="KDP349" s="108"/>
      <c r="KDQ349" s="113"/>
      <c r="KDR349" s="113"/>
      <c r="KDS349" s="113"/>
      <c r="KDT349" s="113"/>
      <c r="KDU349" s="114"/>
      <c r="KDV349" s="115"/>
      <c r="KDW349" s="108"/>
      <c r="KDX349" s="108"/>
      <c r="KDY349" s="108"/>
      <c r="KDZ349" s="109"/>
      <c r="KEA349" s="110"/>
      <c r="KEB349" s="108"/>
      <c r="KEC349" s="111"/>
      <c r="KED349" s="112"/>
      <c r="KEE349" s="108"/>
      <c r="KEF349" s="113"/>
      <c r="KEG349" s="113"/>
      <c r="KEH349" s="113"/>
      <c r="KEI349" s="113"/>
      <c r="KEJ349" s="114"/>
      <c r="KEK349" s="115"/>
      <c r="KEL349" s="108"/>
      <c r="KEM349" s="108"/>
      <c r="KEN349" s="108"/>
      <c r="KEO349" s="109"/>
      <c r="KEP349" s="110"/>
      <c r="KEQ349" s="108"/>
      <c r="KER349" s="111"/>
      <c r="KES349" s="112"/>
      <c r="KET349" s="108"/>
      <c r="KEU349" s="113"/>
      <c r="KEV349" s="113"/>
      <c r="KEW349" s="113"/>
      <c r="KEX349" s="113"/>
      <c r="KEY349" s="114"/>
      <c r="KEZ349" s="115"/>
      <c r="KFA349" s="108"/>
      <c r="KFB349" s="108"/>
      <c r="KFC349" s="108"/>
      <c r="KFD349" s="109"/>
      <c r="KFE349" s="110"/>
      <c r="KFF349" s="108"/>
      <c r="KFG349" s="111"/>
      <c r="KFH349" s="112"/>
      <c r="KFI349" s="108"/>
      <c r="KFJ349" s="113"/>
      <c r="KFK349" s="113"/>
      <c r="KFL349" s="113"/>
      <c r="KFM349" s="113"/>
      <c r="KFN349" s="114"/>
      <c r="KFO349" s="115"/>
      <c r="KFP349" s="108"/>
      <c r="KFQ349" s="108"/>
      <c r="KFR349" s="108"/>
      <c r="KFS349" s="109"/>
      <c r="KFT349" s="110"/>
      <c r="KFU349" s="108"/>
      <c r="KFV349" s="111"/>
      <c r="KFW349" s="112"/>
      <c r="KFX349" s="108"/>
      <c r="KFY349" s="113"/>
      <c r="KFZ349" s="113"/>
      <c r="KGA349" s="113"/>
      <c r="KGB349" s="113"/>
      <c r="KGC349" s="114"/>
      <c r="KGD349" s="115"/>
      <c r="KGE349" s="108"/>
      <c r="KGF349" s="108"/>
      <c r="KGG349" s="108"/>
      <c r="KGH349" s="109"/>
      <c r="KGI349" s="110"/>
      <c r="KGJ349" s="108"/>
      <c r="KGK349" s="111"/>
      <c r="KGL349" s="112"/>
      <c r="KGM349" s="108"/>
      <c r="KGN349" s="113"/>
      <c r="KGO349" s="113"/>
      <c r="KGP349" s="113"/>
      <c r="KGQ349" s="113"/>
      <c r="KGR349" s="114"/>
      <c r="KGS349" s="115"/>
      <c r="KGT349" s="108"/>
      <c r="KGU349" s="108"/>
      <c r="KGV349" s="108"/>
      <c r="KGW349" s="109"/>
      <c r="KGX349" s="110"/>
      <c r="KGY349" s="108"/>
      <c r="KGZ349" s="111"/>
      <c r="KHA349" s="112"/>
      <c r="KHB349" s="108"/>
      <c r="KHC349" s="113"/>
      <c r="KHD349" s="113"/>
      <c r="KHE349" s="113"/>
      <c r="KHF349" s="113"/>
      <c r="KHG349" s="114"/>
      <c r="KHH349" s="115"/>
      <c r="KHI349" s="108"/>
      <c r="KHJ349" s="108"/>
      <c r="KHK349" s="108"/>
      <c r="KHL349" s="109"/>
      <c r="KHM349" s="110"/>
      <c r="KHN349" s="108"/>
      <c r="KHO349" s="111"/>
      <c r="KHP349" s="112"/>
      <c r="KHQ349" s="108"/>
      <c r="KHR349" s="113"/>
      <c r="KHS349" s="113"/>
      <c r="KHT349" s="113"/>
      <c r="KHU349" s="113"/>
      <c r="KHV349" s="114"/>
      <c r="KHW349" s="115"/>
      <c r="KHX349" s="108"/>
      <c r="KHY349" s="108"/>
      <c r="KHZ349" s="108"/>
      <c r="KIA349" s="109"/>
      <c r="KIB349" s="110"/>
      <c r="KIC349" s="108"/>
      <c r="KID349" s="111"/>
      <c r="KIE349" s="112"/>
      <c r="KIF349" s="108"/>
      <c r="KIG349" s="113"/>
      <c r="KIH349" s="113"/>
      <c r="KII349" s="113"/>
      <c r="KIJ349" s="113"/>
      <c r="KIK349" s="114"/>
      <c r="KIL349" s="115"/>
      <c r="KIM349" s="108"/>
      <c r="KIN349" s="108"/>
      <c r="KIO349" s="108"/>
      <c r="KIP349" s="109"/>
      <c r="KIQ349" s="110"/>
      <c r="KIR349" s="108"/>
      <c r="KIS349" s="111"/>
      <c r="KIT349" s="112"/>
      <c r="KIU349" s="108"/>
      <c r="KIV349" s="113"/>
      <c r="KIW349" s="113"/>
      <c r="KIX349" s="113"/>
      <c r="KIY349" s="113"/>
      <c r="KIZ349" s="114"/>
      <c r="KJA349" s="115"/>
      <c r="KJB349" s="108"/>
      <c r="KJC349" s="108"/>
      <c r="KJD349" s="108"/>
      <c r="KJE349" s="109"/>
      <c r="KJF349" s="110"/>
      <c r="KJG349" s="108"/>
      <c r="KJH349" s="111"/>
      <c r="KJI349" s="112"/>
      <c r="KJJ349" s="108"/>
      <c r="KJK349" s="113"/>
      <c r="KJL349" s="113"/>
      <c r="KJM349" s="113"/>
      <c r="KJN349" s="113"/>
      <c r="KJO349" s="114"/>
      <c r="KJP349" s="115"/>
      <c r="KJQ349" s="108"/>
      <c r="KJR349" s="108"/>
      <c r="KJS349" s="108"/>
      <c r="KJT349" s="109"/>
      <c r="KJU349" s="110"/>
      <c r="KJV349" s="108"/>
      <c r="KJW349" s="111"/>
      <c r="KJX349" s="112"/>
      <c r="KJY349" s="108"/>
      <c r="KJZ349" s="113"/>
      <c r="KKA349" s="113"/>
      <c r="KKB349" s="113"/>
      <c r="KKC349" s="113"/>
      <c r="KKD349" s="114"/>
      <c r="KKE349" s="115"/>
      <c r="KKF349" s="108"/>
      <c r="KKG349" s="108"/>
      <c r="KKH349" s="108"/>
      <c r="KKI349" s="109"/>
      <c r="KKJ349" s="110"/>
      <c r="KKK349" s="108"/>
      <c r="KKL349" s="111"/>
      <c r="KKM349" s="112"/>
      <c r="KKN349" s="108"/>
      <c r="KKO349" s="113"/>
      <c r="KKP349" s="113"/>
      <c r="KKQ349" s="113"/>
      <c r="KKR349" s="113"/>
      <c r="KKS349" s="114"/>
      <c r="KKT349" s="115"/>
      <c r="KKU349" s="108"/>
      <c r="KKV349" s="108"/>
      <c r="KKW349" s="108"/>
      <c r="KKX349" s="109"/>
      <c r="KKY349" s="110"/>
      <c r="KKZ349" s="108"/>
      <c r="KLA349" s="111"/>
      <c r="KLB349" s="112"/>
      <c r="KLC349" s="108"/>
      <c r="KLD349" s="113"/>
      <c r="KLE349" s="113"/>
      <c r="KLF349" s="113"/>
      <c r="KLG349" s="113"/>
      <c r="KLH349" s="114"/>
      <c r="KLI349" s="115"/>
      <c r="KLJ349" s="108"/>
      <c r="KLK349" s="108"/>
      <c r="KLL349" s="108"/>
      <c r="KLM349" s="109"/>
      <c r="KLN349" s="110"/>
      <c r="KLO349" s="108"/>
      <c r="KLP349" s="111"/>
      <c r="KLQ349" s="112"/>
      <c r="KLR349" s="108"/>
      <c r="KLS349" s="113"/>
      <c r="KLT349" s="113"/>
      <c r="KLU349" s="113"/>
      <c r="KLV349" s="113"/>
      <c r="KLW349" s="114"/>
      <c r="KLX349" s="115"/>
      <c r="KLY349" s="108"/>
      <c r="KLZ349" s="108"/>
      <c r="KMA349" s="108"/>
      <c r="KMB349" s="109"/>
      <c r="KMC349" s="110"/>
      <c r="KMD349" s="108"/>
      <c r="KME349" s="111"/>
      <c r="KMF349" s="112"/>
      <c r="KMG349" s="108"/>
      <c r="KMH349" s="113"/>
      <c r="KMI349" s="113"/>
      <c r="KMJ349" s="113"/>
      <c r="KMK349" s="113"/>
      <c r="KML349" s="114"/>
      <c r="KMM349" s="115"/>
      <c r="KMN349" s="108"/>
      <c r="KMO349" s="108"/>
      <c r="KMP349" s="108"/>
      <c r="KMQ349" s="109"/>
      <c r="KMR349" s="110"/>
      <c r="KMS349" s="108"/>
      <c r="KMT349" s="111"/>
      <c r="KMU349" s="112"/>
      <c r="KMV349" s="108"/>
      <c r="KMW349" s="113"/>
      <c r="KMX349" s="113"/>
      <c r="KMY349" s="113"/>
      <c r="KMZ349" s="113"/>
      <c r="KNA349" s="114"/>
      <c r="KNB349" s="115"/>
      <c r="KNC349" s="108"/>
      <c r="KND349" s="108"/>
      <c r="KNE349" s="108"/>
      <c r="KNF349" s="109"/>
      <c r="KNG349" s="110"/>
      <c r="KNH349" s="108"/>
      <c r="KNI349" s="111"/>
      <c r="KNJ349" s="112"/>
      <c r="KNK349" s="108"/>
      <c r="KNL349" s="113"/>
      <c r="KNM349" s="113"/>
      <c r="KNN349" s="113"/>
      <c r="KNO349" s="113"/>
      <c r="KNP349" s="114"/>
      <c r="KNQ349" s="115"/>
      <c r="KNR349" s="108"/>
      <c r="KNS349" s="108"/>
      <c r="KNT349" s="108"/>
      <c r="KNU349" s="109"/>
      <c r="KNV349" s="110"/>
      <c r="KNW349" s="108"/>
      <c r="KNX349" s="111"/>
      <c r="KNY349" s="112"/>
      <c r="KNZ349" s="108"/>
      <c r="KOA349" s="113"/>
      <c r="KOB349" s="113"/>
      <c r="KOC349" s="113"/>
      <c r="KOD349" s="113"/>
      <c r="KOE349" s="114"/>
      <c r="KOF349" s="115"/>
      <c r="KOG349" s="108"/>
      <c r="KOH349" s="108"/>
      <c r="KOI349" s="108"/>
      <c r="KOJ349" s="109"/>
      <c r="KOK349" s="110"/>
      <c r="KOL349" s="108"/>
      <c r="KOM349" s="111"/>
      <c r="KON349" s="112"/>
      <c r="KOO349" s="108"/>
      <c r="KOP349" s="113"/>
      <c r="KOQ349" s="113"/>
      <c r="KOR349" s="113"/>
      <c r="KOS349" s="113"/>
      <c r="KOT349" s="114"/>
      <c r="KOU349" s="115"/>
      <c r="KOV349" s="108"/>
      <c r="KOW349" s="108"/>
      <c r="KOX349" s="108"/>
      <c r="KOY349" s="109"/>
      <c r="KOZ349" s="110"/>
      <c r="KPA349" s="108"/>
      <c r="KPB349" s="111"/>
      <c r="KPC349" s="112"/>
      <c r="KPD349" s="108"/>
      <c r="KPE349" s="113"/>
      <c r="KPF349" s="113"/>
      <c r="KPG349" s="113"/>
      <c r="KPH349" s="113"/>
      <c r="KPI349" s="114"/>
      <c r="KPJ349" s="115"/>
      <c r="KPK349" s="108"/>
      <c r="KPL349" s="108"/>
      <c r="KPM349" s="108"/>
      <c r="KPN349" s="109"/>
      <c r="KPO349" s="110"/>
      <c r="KPP349" s="108"/>
      <c r="KPQ349" s="111"/>
      <c r="KPR349" s="112"/>
      <c r="KPS349" s="108"/>
      <c r="KPT349" s="113"/>
      <c r="KPU349" s="113"/>
      <c r="KPV349" s="113"/>
      <c r="KPW349" s="113"/>
      <c r="KPX349" s="114"/>
      <c r="KPY349" s="115"/>
      <c r="KPZ349" s="108"/>
      <c r="KQA349" s="108"/>
      <c r="KQB349" s="108"/>
      <c r="KQC349" s="109"/>
      <c r="KQD349" s="110"/>
      <c r="KQE349" s="108"/>
      <c r="KQF349" s="111"/>
      <c r="KQG349" s="112"/>
      <c r="KQH349" s="108"/>
      <c r="KQI349" s="113"/>
      <c r="KQJ349" s="113"/>
      <c r="KQK349" s="113"/>
      <c r="KQL349" s="113"/>
      <c r="KQM349" s="114"/>
      <c r="KQN349" s="115"/>
      <c r="KQO349" s="108"/>
      <c r="KQP349" s="108"/>
      <c r="KQQ349" s="108"/>
      <c r="KQR349" s="109"/>
      <c r="KQS349" s="110"/>
      <c r="KQT349" s="108"/>
      <c r="KQU349" s="111"/>
      <c r="KQV349" s="112"/>
      <c r="KQW349" s="108"/>
      <c r="KQX349" s="113"/>
      <c r="KQY349" s="113"/>
      <c r="KQZ349" s="113"/>
      <c r="KRA349" s="113"/>
      <c r="KRB349" s="114"/>
      <c r="KRC349" s="115"/>
      <c r="KRD349" s="108"/>
      <c r="KRE349" s="108"/>
      <c r="KRF349" s="108"/>
      <c r="KRG349" s="109"/>
      <c r="KRH349" s="110"/>
      <c r="KRI349" s="108"/>
      <c r="KRJ349" s="111"/>
      <c r="KRK349" s="112"/>
      <c r="KRL349" s="108"/>
      <c r="KRM349" s="113"/>
      <c r="KRN349" s="113"/>
      <c r="KRO349" s="113"/>
      <c r="KRP349" s="113"/>
      <c r="KRQ349" s="114"/>
      <c r="KRR349" s="115"/>
      <c r="KRS349" s="108"/>
      <c r="KRT349" s="108"/>
      <c r="KRU349" s="108"/>
      <c r="KRV349" s="109"/>
      <c r="KRW349" s="110"/>
      <c r="KRX349" s="108"/>
      <c r="KRY349" s="111"/>
      <c r="KRZ349" s="112"/>
      <c r="KSA349" s="108"/>
      <c r="KSB349" s="113"/>
      <c r="KSC349" s="113"/>
      <c r="KSD349" s="113"/>
      <c r="KSE349" s="113"/>
      <c r="KSF349" s="114"/>
      <c r="KSG349" s="115"/>
      <c r="KSH349" s="108"/>
      <c r="KSI349" s="108"/>
      <c r="KSJ349" s="108"/>
      <c r="KSK349" s="109"/>
      <c r="KSL349" s="110"/>
      <c r="KSM349" s="108"/>
      <c r="KSN349" s="111"/>
      <c r="KSO349" s="112"/>
      <c r="KSP349" s="108"/>
      <c r="KSQ349" s="113"/>
      <c r="KSR349" s="113"/>
      <c r="KSS349" s="113"/>
      <c r="KST349" s="113"/>
      <c r="KSU349" s="114"/>
      <c r="KSV349" s="115"/>
      <c r="KSW349" s="108"/>
      <c r="KSX349" s="108"/>
      <c r="KSY349" s="108"/>
      <c r="KSZ349" s="109"/>
      <c r="KTA349" s="110"/>
      <c r="KTB349" s="108"/>
      <c r="KTC349" s="111"/>
      <c r="KTD349" s="112"/>
      <c r="KTE349" s="108"/>
      <c r="KTF349" s="113"/>
      <c r="KTG349" s="113"/>
      <c r="KTH349" s="113"/>
      <c r="KTI349" s="113"/>
      <c r="KTJ349" s="114"/>
      <c r="KTK349" s="115"/>
      <c r="KTL349" s="108"/>
      <c r="KTM349" s="108"/>
      <c r="KTN349" s="108"/>
      <c r="KTO349" s="109"/>
      <c r="KTP349" s="110"/>
      <c r="KTQ349" s="108"/>
      <c r="KTR349" s="111"/>
      <c r="KTS349" s="112"/>
      <c r="KTT349" s="108"/>
      <c r="KTU349" s="113"/>
      <c r="KTV349" s="113"/>
      <c r="KTW349" s="113"/>
      <c r="KTX349" s="113"/>
      <c r="KTY349" s="114"/>
      <c r="KTZ349" s="115"/>
      <c r="KUA349" s="108"/>
      <c r="KUB349" s="108"/>
      <c r="KUC349" s="108"/>
      <c r="KUD349" s="109"/>
      <c r="KUE349" s="110"/>
      <c r="KUF349" s="108"/>
      <c r="KUG349" s="111"/>
      <c r="KUH349" s="112"/>
      <c r="KUI349" s="108"/>
      <c r="KUJ349" s="113"/>
      <c r="KUK349" s="113"/>
      <c r="KUL349" s="113"/>
      <c r="KUM349" s="113"/>
      <c r="KUN349" s="114"/>
      <c r="KUO349" s="115"/>
      <c r="KUP349" s="108"/>
      <c r="KUQ349" s="108"/>
      <c r="KUR349" s="108"/>
      <c r="KUS349" s="109"/>
      <c r="KUT349" s="110"/>
      <c r="KUU349" s="108"/>
      <c r="KUV349" s="111"/>
      <c r="KUW349" s="112"/>
      <c r="KUX349" s="108"/>
      <c r="KUY349" s="113"/>
      <c r="KUZ349" s="113"/>
      <c r="KVA349" s="113"/>
      <c r="KVB349" s="113"/>
      <c r="KVC349" s="114"/>
      <c r="KVD349" s="115"/>
      <c r="KVE349" s="108"/>
      <c r="KVF349" s="108"/>
      <c r="KVG349" s="108"/>
      <c r="KVH349" s="109"/>
      <c r="KVI349" s="110"/>
      <c r="KVJ349" s="108"/>
      <c r="KVK349" s="111"/>
      <c r="KVL349" s="112"/>
      <c r="KVM349" s="108"/>
      <c r="KVN349" s="113"/>
      <c r="KVO349" s="113"/>
      <c r="KVP349" s="113"/>
      <c r="KVQ349" s="113"/>
      <c r="KVR349" s="114"/>
      <c r="KVS349" s="115"/>
      <c r="KVT349" s="108"/>
      <c r="KVU349" s="108"/>
      <c r="KVV349" s="108"/>
      <c r="KVW349" s="109"/>
      <c r="KVX349" s="110"/>
      <c r="KVY349" s="108"/>
      <c r="KVZ349" s="111"/>
      <c r="KWA349" s="112"/>
      <c r="KWB349" s="108"/>
      <c r="KWC349" s="113"/>
      <c r="KWD349" s="113"/>
      <c r="KWE349" s="113"/>
      <c r="KWF349" s="113"/>
      <c r="KWG349" s="114"/>
      <c r="KWH349" s="115"/>
      <c r="KWI349" s="108"/>
      <c r="KWJ349" s="108"/>
      <c r="KWK349" s="108"/>
      <c r="KWL349" s="109"/>
      <c r="KWM349" s="110"/>
      <c r="KWN349" s="108"/>
      <c r="KWO349" s="111"/>
      <c r="KWP349" s="112"/>
      <c r="KWQ349" s="108"/>
      <c r="KWR349" s="113"/>
      <c r="KWS349" s="113"/>
      <c r="KWT349" s="113"/>
      <c r="KWU349" s="113"/>
      <c r="KWV349" s="114"/>
      <c r="KWW349" s="115"/>
      <c r="KWX349" s="108"/>
      <c r="KWY349" s="108"/>
      <c r="KWZ349" s="108"/>
      <c r="KXA349" s="109"/>
      <c r="KXB349" s="110"/>
      <c r="KXC349" s="108"/>
      <c r="KXD349" s="111"/>
      <c r="KXE349" s="112"/>
      <c r="KXF349" s="108"/>
      <c r="KXG349" s="113"/>
      <c r="KXH349" s="113"/>
      <c r="KXI349" s="113"/>
      <c r="KXJ349" s="113"/>
      <c r="KXK349" s="114"/>
      <c r="KXL349" s="115"/>
      <c r="KXM349" s="108"/>
      <c r="KXN349" s="108"/>
      <c r="KXO349" s="108"/>
      <c r="KXP349" s="109"/>
      <c r="KXQ349" s="110"/>
      <c r="KXR349" s="108"/>
      <c r="KXS349" s="111"/>
      <c r="KXT349" s="112"/>
      <c r="KXU349" s="108"/>
      <c r="KXV349" s="113"/>
      <c r="KXW349" s="113"/>
      <c r="KXX349" s="113"/>
      <c r="KXY349" s="113"/>
      <c r="KXZ349" s="114"/>
      <c r="KYA349" s="115"/>
      <c r="KYB349" s="108"/>
      <c r="KYC349" s="108"/>
      <c r="KYD349" s="108"/>
      <c r="KYE349" s="109"/>
      <c r="KYF349" s="110"/>
      <c r="KYG349" s="108"/>
      <c r="KYH349" s="111"/>
      <c r="KYI349" s="112"/>
      <c r="KYJ349" s="108"/>
      <c r="KYK349" s="113"/>
      <c r="KYL349" s="113"/>
      <c r="KYM349" s="113"/>
      <c r="KYN349" s="113"/>
      <c r="KYO349" s="114"/>
      <c r="KYP349" s="115"/>
      <c r="KYQ349" s="108"/>
      <c r="KYR349" s="108"/>
      <c r="KYS349" s="108"/>
      <c r="KYT349" s="109"/>
      <c r="KYU349" s="110"/>
      <c r="KYV349" s="108"/>
      <c r="KYW349" s="111"/>
      <c r="KYX349" s="112"/>
      <c r="KYY349" s="108"/>
      <c r="KYZ349" s="113"/>
      <c r="KZA349" s="113"/>
      <c r="KZB349" s="113"/>
      <c r="KZC349" s="113"/>
      <c r="KZD349" s="114"/>
      <c r="KZE349" s="115"/>
      <c r="KZF349" s="108"/>
      <c r="KZG349" s="108"/>
      <c r="KZH349" s="108"/>
      <c r="KZI349" s="109"/>
      <c r="KZJ349" s="110"/>
      <c r="KZK349" s="108"/>
      <c r="KZL349" s="111"/>
      <c r="KZM349" s="112"/>
      <c r="KZN349" s="108"/>
      <c r="KZO349" s="113"/>
      <c r="KZP349" s="113"/>
      <c r="KZQ349" s="113"/>
      <c r="KZR349" s="113"/>
      <c r="KZS349" s="114"/>
      <c r="KZT349" s="115"/>
      <c r="KZU349" s="108"/>
      <c r="KZV349" s="108"/>
      <c r="KZW349" s="108"/>
      <c r="KZX349" s="109"/>
      <c r="KZY349" s="110"/>
      <c r="KZZ349" s="108"/>
      <c r="LAA349" s="111"/>
      <c r="LAB349" s="112"/>
      <c r="LAC349" s="108"/>
      <c r="LAD349" s="113"/>
      <c r="LAE349" s="113"/>
      <c r="LAF349" s="113"/>
      <c r="LAG349" s="113"/>
      <c r="LAH349" s="114"/>
      <c r="LAI349" s="115"/>
      <c r="LAJ349" s="108"/>
      <c r="LAK349" s="108"/>
      <c r="LAL349" s="108"/>
      <c r="LAM349" s="109"/>
      <c r="LAN349" s="110"/>
      <c r="LAO349" s="108"/>
      <c r="LAP349" s="111"/>
      <c r="LAQ349" s="112"/>
      <c r="LAR349" s="108"/>
      <c r="LAS349" s="113"/>
      <c r="LAT349" s="113"/>
      <c r="LAU349" s="113"/>
      <c r="LAV349" s="113"/>
      <c r="LAW349" s="114"/>
      <c r="LAX349" s="115"/>
      <c r="LAY349" s="108"/>
      <c r="LAZ349" s="108"/>
      <c r="LBA349" s="108"/>
      <c r="LBB349" s="109"/>
      <c r="LBC349" s="110"/>
      <c r="LBD349" s="108"/>
      <c r="LBE349" s="111"/>
      <c r="LBF349" s="112"/>
      <c r="LBG349" s="108"/>
      <c r="LBH349" s="113"/>
      <c r="LBI349" s="113"/>
      <c r="LBJ349" s="113"/>
      <c r="LBK349" s="113"/>
      <c r="LBL349" s="114"/>
      <c r="LBM349" s="115"/>
      <c r="LBN349" s="108"/>
      <c r="LBO349" s="108"/>
      <c r="LBP349" s="108"/>
      <c r="LBQ349" s="109"/>
      <c r="LBR349" s="110"/>
      <c r="LBS349" s="108"/>
      <c r="LBT349" s="111"/>
      <c r="LBU349" s="112"/>
      <c r="LBV349" s="108"/>
      <c r="LBW349" s="113"/>
      <c r="LBX349" s="113"/>
      <c r="LBY349" s="113"/>
      <c r="LBZ349" s="113"/>
      <c r="LCA349" s="114"/>
      <c r="LCB349" s="115"/>
      <c r="LCC349" s="108"/>
      <c r="LCD349" s="108"/>
      <c r="LCE349" s="108"/>
      <c r="LCF349" s="109"/>
      <c r="LCG349" s="110"/>
      <c r="LCH349" s="108"/>
      <c r="LCI349" s="111"/>
      <c r="LCJ349" s="112"/>
      <c r="LCK349" s="108"/>
      <c r="LCL349" s="113"/>
      <c r="LCM349" s="113"/>
      <c r="LCN349" s="113"/>
      <c r="LCO349" s="113"/>
      <c r="LCP349" s="114"/>
      <c r="LCQ349" s="115"/>
      <c r="LCR349" s="108"/>
      <c r="LCS349" s="108"/>
      <c r="LCT349" s="108"/>
      <c r="LCU349" s="109"/>
      <c r="LCV349" s="110"/>
      <c r="LCW349" s="108"/>
      <c r="LCX349" s="111"/>
      <c r="LCY349" s="112"/>
      <c r="LCZ349" s="108"/>
      <c r="LDA349" s="113"/>
      <c r="LDB349" s="113"/>
      <c r="LDC349" s="113"/>
      <c r="LDD349" s="113"/>
      <c r="LDE349" s="114"/>
      <c r="LDF349" s="115"/>
      <c r="LDG349" s="108"/>
      <c r="LDH349" s="108"/>
      <c r="LDI349" s="108"/>
      <c r="LDJ349" s="109"/>
      <c r="LDK349" s="110"/>
      <c r="LDL349" s="108"/>
      <c r="LDM349" s="111"/>
      <c r="LDN349" s="112"/>
      <c r="LDO349" s="108"/>
      <c r="LDP349" s="113"/>
      <c r="LDQ349" s="113"/>
      <c r="LDR349" s="113"/>
      <c r="LDS349" s="113"/>
      <c r="LDT349" s="114"/>
      <c r="LDU349" s="115"/>
      <c r="LDV349" s="108"/>
      <c r="LDW349" s="108"/>
      <c r="LDX349" s="108"/>
      <c r="LDY349" s="109"/>
      <c r="LDZ349" s="110"/>
      <c r="LEA349" s="108"/>
      <c r="LEB349" s="111"/>
      <c r="LEC349" s="112"/>
      <c r="LED349" s="108"/>
      <c r="LEE349" s="113"/>
      <c r="LEF349" s="113"/>
      <c r="LEG349" s="113"/>
      <c r="LEH349" s="113"/>
      <c r="LEI349" s="114"/>
      <c r="LEJ349" s="115"/>
      <c r="LEK349" s="108"/>
      <c r="LEL349" s="108"/>
      <c r="LEM349" s="108"/>
      <c r="LEN349" s="109"/>
      <c r="LEO349" s="110"/>
      <c r="LEP349" s="108"/>
      <c r="LEQ349" s="111"/>
      <c r="LER349" s="112"/>
      <c r="LES349" s="108"/>
      <c r="LET349" s="113"/>
      <c r="LEU349" s="113"/>
      <c r="LEV349" s="113"/>
      <c r="LEW349" s="113"/>
      <c r="LEX349" s="114"/>
      <c r="LEY349" s="115"/>
      <c r="LEZ349" s="108"/>
      <c r="LFA349" s="108"/>
      <c r="LFB349" s="108"/>
      <c r="LFC349" s="109"/>
      <c r="LFD349" s="110"/>
      <c r="LFE349" s="108"/>
      <c r="LFF349" s="111"/>
      <c r="LFG349" s="112"/>
      <c r="LFH349" s="108"/>
      <c r="LFI349" s="113"/>
      <c r="LFJ349" s="113"/>
      <c r="LFK349" s="113"/>
      <c r="LFL349" s="113"/>
      <c r="LFM349" s="114"/>
      <c r="LFN349" s="115"/>
      <c r="LFO349" s="108"/>
      <c r="LFP349" s="108"/>
      <c r="LFQ349" s="108"/>
      <c r="LFR349" s="109"/>
      <c r="LFS349" s="110"/>
      <c r="LFT349" s="108"/>
      <c r="LFU349" s="111"/>
      <c r="LFV349" s="112"/>
      <c r="LFW349" s="108"/>
      <c r="LFX349" s="113"/>
      <c r="LFY349" s="113"/>
      <c r="LFZ349" s="113"/>
      <c r="LGA349" s="113"/>
      <c r="LGB349" s="114"/>
      <c r="LGC349" s="115"/>
      <c r="LGD349" s="108"/>
      <c r="LGE349" s="108"/>
      <c r="LGF349" s="108"/>
      <c r="LGG349" s="109"/>
      <c r="LGH349" s="110"/>
      <c r="LGI349" s="108"/>
      <c r="LGJ349" s="111"/>
      <c r="LGK349" s="112"/>
      <c r="LGL349" s="108"/>
      <c r="LGM349" s="113"/>
      <c r="LGN349" s="113"/>
      <c r="LGO349" s="113"/>
      <c r="LGP349" s="113"/>
      <c r="LGQ349" s="114"/>
      <c r="LGR349" s="115"/>
      <c r="LGS349" s="108"/>
      <c r="LGT349" s="108"/>
      <c r="LGU349" s="108"/>
      <c r="LGV349" s="109"/>
      <c r="LGW349" s="110"/>
      <c r="LGX349" s="108"/>
      <c r="LGY349" s="111"/>
      <c r="LGZ349" s="112"/>
      <c r="LHA349" s="108"/>
      <c r="LHB349" s="113"/>
      <c r="LHC349" s="113"/>
      <c r="LHD349" s="113"/>
      <c r="LHE349" s="113"/>
      <c r="LHF349" s="114"/>
      <c r="LHG349" s="115"/>
      <c r="LHH349" s="108"/>
      <c r="LHI349" s="108"/>
      <c r="LHJ349" s="108"/>
      <c r="LHK349" s="109"/>
      <c r="LHL349" s="110"/>
      <c r="LHM349" s="108"/>
      <c r="LHN349" s="111"/>
      <c r="LHO349" s="112"/>
      <c r="LHP349" s="108"/>
      <c r="LHQ349" s="113"/>
      <c r="LHR349" s="113"/>
      <c r="LHS349" s="113"/>
      <c r="LHT349" s="113"/>
      <c r="LHU349" s="114"/>
      <c r="LHV349" s="115"/>
      <c r="LHW349" s="108"/>
      <c r="LHX349" s="108"/>
      <c r="LHY349" s="108"/>
      <c r="LHZ349" s="109"/>
      <c r="LIA349" s="110"/>
      <c r="LIB349" s="108"/>
      <c r="LIC349" s="111"/>
      <c r="LID349" s="112"/>
      <c r="LIE349" s="108"/>
      <c r="LIF349" s="113"/>
      <c r="LIG349" s="113"/>
      <c r="LIH349" s="113"/>
      <c r="LII349" s="113"/>
      <c r="LIJ349" s="114"/>
      <c r="LIK349" s="115"/>
      <c r="LIL349" s="108"/>
      <c r="LIM349" s="108"/>
      <c r="LIN349" s="108"/>
      <c r="LIO349" s="109"/>
      <c r="LIP349" s="110"/>
      <c r="LIQ349" s="108"/>
      <c r="LIR349" s="111"/>
      <c r="LIS349" s="112"/>
      <c r="LIT349" s="108"/>
      <c r="LIU349" s="113"/>
      <c r="LIV349" s="113"/>
      <c r="LIW349" s="113"/>
      <c r="LIX349" s="113"/>
      <c r="LIY349" s="114"/>
      <c r="LIZ349" s="115"/>
      <c r="LJA349" s="108"/>
      <c r="LJB349" s="108"/>
      <c r="LJC349" s="108"/>
      <c r="LJD349" s="109"/>
      <c r="LJE349" s="110"/>
      <c r="LJF349" s="108"/>
      <c r="LJG349" s="111"/>
      <c r="LJH349" s="112"/>
      <c r="LJI349" s="108"/>
      <c r="LJJ349" s="113"/>
      <c r="LJK349" s="113"/>
      <c r="LJL349" s="113"/>
      <c r="LJM349" s="113"/>
      <c r="LJN349" s="114"/>
      <c r="LJO349" s="115"/>
      <c r="LJP349" s="108"/>
      <c r="LJQ349" s="108"/>
      <c r="LJR349" s="108"/>
      <c r="LJS349" s="109"/>
      <c r="LJT349" s="110"/>
      <c r="LJU349" s="108"/>
      <c r="LJV349" s="111"/>
      <c r="LJW349" s="112"/>
      <c r="LJX349" s="108"/>
      <c r="LJY349" s="113"/>
      <c r="LJZ349" s="113"/>
      <c r="LKA349" s="113"/>
      <c r="LKB349" s="113"/>
      <c r="LKC349" s="114"/>
      <c r="LKD349" s="115"/>
      <c r="LKE349" s="108"/>
      <c r="LKF349" s="108"/>
      <c r="LKG349" s="108"/>
      <c r="LKH349" s="109"/>
      <c r="LKI349" s="110"/>
      <c r="LKJ349" s="108"/>
      <c r="LKK349" s="111"/>
      <c r="LKL349" s="112"/>
      <c r="LKM349" s="108"/>
      <c r="LKN349" s="113"/>
      <c r="LKO349" s="113"/>
      <c r="LKP349" s="113"/>
      <c r="LKQ349" s="113"/>
      <c r="LKR349" s="114"/>
      <c r="LKS349" s="115"/>
      <c r="LKT349" s="108"/>
      <c r="LKU349" s="108"/>
      <c r="LKV349" s="108"/>
      <c r="LKW349" s="109"/>
      <c r="LKX349" s="110"/>
      <c r="LKY349" s="108"/>
      <c r="LKZ349" s="111"/>
      <c r="LLA349" s="112"/>
      <c r="LLB349" s="108"/>
      <c r="LLC349" s="113"/>
      <c r="LLD349" s="113"/>
      <c r="LLE349" s="113"/>
      <c r="LLF349" s="113"/>
      <c r="LLG349" s="114"/>
      <c r="LLH349" s="115"/>
      <c r="LLI349" s="108"/>
      <c r="LLJ349" s="108"/>
      <c r="LLK349" s="108"/>
      <c r="LLL349" s="109"/>
      <c r="LLM349" s="110"/>
      <c r="LLN349" s="108"/>
      <c r="LLO349" s="111"/>
      <c r="LLP349" s="112"/>
      <c r="LLQ349" s="108"/>
      <c r="LLR349" s="113"/>
      <c r="LLS349" s="113"/>
      <c r="LLT349" s="113"/>
      <c r="LLU349" s="113"/>
      <c r="LLV349" s="114"/>
      <c r="LLW349" s="115"/>
      <c r="LLX349" s="108"/>
      <c r="LLY349" s="108"/>
      <c r="LLZ349" s="108"/>
      <c r="LMA349" s="109"/>
      <c r="LMB349" s="110"/>
      <c r="LMC349" s="108"/>
      <c r="LMD349" s="111"/>
      <c r="LME349" s="112"/>
      <c r="LMF349" s="108"/>
      <c r="LMG349" s="113"/>
      <c r="LMH349" s="113"/>
      <c r="LMI349" s="113"/>
      <c r="LMJ349" s="113"/>
      <c r="LMK349" s="114"/>
      <c r="LML349" s="115"/>
      <c r="LMM349" s="108"/>
      <c r="LMN349" s="108"/>
      <c r="LMO349" s="108"/>
      <c r="LMP349" s="109"/>
      <c r="LMQ349" s="110"/>
      <c r="LMR349" s="108"/>
      <c r="LMS349" s="111"/>
      <c r="LMT349" s="112"/>
      <c r="LMU349" s="108"/>
      <c r="LMV349" s="113"/>
      <c r="LMW349" s="113"/>
      <c r="LMX349" s="113"/>
      <c r="LMY349" s="113"/>
      <c r="LMZ349" s="114"/>
      <c r="LNA349" s="115"/>
      <c r="LNB349" s="108"/>
      <c r="LNC349" s="108"/>
      <c r="LND349" s="108"/>
      <c r="LNE349" s="109"/>
      <c r="LNF349" s="110"/>
      <c r="LNG349" s="108"/>
      <c r="LNH349" s="111"/>
      <c r="LNI349" s="112"/>
      <c r="LNJ349" s="108"/>
      <c r="LNK349" s="113"/>
      <c r="LNL349" s="113"/>
      <c r="LNM349" s="113"/>
      <c r="LNN349" s="113"/>
      <c r="LNO349" s="114"/>
      <c r="LNP349" s="115"/>
      <c r="LNQ349" s="108"/>
      <c r="LNR349" s="108"/>
      <c r="LNS349" s="108"/>
      <c r="LNT349" s="109"/>
      <c r="LNU349" s="110"/>
      <c r="LNV349" s="108"/>
      <c r="LNW349" s="111"/>
      <c r="LNX349" s="112"/>
      <c r="LNY349" s="108"/>
      <c r="LNZ349" s="113"/>
      <c r="LOA349" s="113"/>
      <c r="LOB349" s="113"/>
      <c r="LOC349" s="113"/>
      <c r="LOD349" s="114"/>
      <c r="LOE349" s="115"/>
      <c r="LOF349" s="108"/>
      <c r="LOG349" s="108"/>
      <c r="LOH349" s="108"/>
      <c r="LOI349" s="109"/>
      <c r="LOJ349" s="110"/>
      <c r="LOK349" s="108"/>
      <c r="LOL349" s="111"/>
      <c r="LOM349" s="112"/>
      <c r="LON349" s="108"/>
      <c r="LOO349" s="113"/>
      <c r="LOP349" s="113"/>
      <c r="LOQ349" s="113"/>
      <c r="LOR349" s="113"/>
      <c r="LOS349" s="114"/>
      <c r="LOT349" s="115"/>
      <c r="LOU349" s="108"/>
      <c r="LOV349" s="108"/>
      <c r="LOW349" s="108"/>
      <c r="LOX349" s="109"/>
      <c r="LOY349" s="110"/>
      <c r="LOZ349" s="108"/>
      <c r="LPA349" s="111"/>
      <c r="LPB349" s="112"/>
      <c r="LPC349" s="108"/>
      <c r="LPD349" s="113"/>
      <c r="LPE349" s="113"/>
      <c r="LPF349" s="113"/>
      <c r="LPG349" s="113"/>
      <c r="LPH349" s="114"/>
      <c r="LPI349" s="115"/>
      <c r="LPJ349" s="108"/>
      <c r="LPK349" s="108"/>
      <c r="LPL349" s="108"/>
      <c r="LPM349" s="109"/>
      <c r="LPN349" s="110"/>
      <c r="LPO349" s="108"/>
      <c r="LPP349" s="111"/>
      <c r="LPQ349" s="112"/>
      <c r="LPR349" s="108"/>
      <c r="LPS349" s="113"/>
      <c r="LPT349" s="113"/>
      <c r="LPU349" s="113"/>
      <c r="LPV349" s="113"/>
      <c r="LPW349" s="114"/>
      <c r="LPX349" s="115"/>
      <c r="LPY349" s="108"/>
      <c r="LPZ349" s="108"/>
      <c r="LQA349" s="108"/>
      <c r="LQB349" s="109"/>
      <c r="LQC349" s="110"/>
      <c r="LQD349" s="108"/>
      <c r="LQE349" s="111"/>
      <c r="LQF349" s="112"/>
      <c r="LQG349" s="108"/>
      <c r="LQH349" s="113"/>
      <c r="LQI349" s="113"/>
      <c r="LQJ349" s="113"/>
      <c r="LQK349" s="113"/>
      <c r="LQL349" s="114"/>
      <c r="LQM349" s="115"/>
      <c r="LQN349" s="108"/>
      <c r="LQO349" s="108"/>
      <c r="LQP349" s="108"/>
      <c r="LQQ349" s="109"/>
      <c r="LQR349" s="110"/>
      <c r="LQS349" s="108"/>
      <c r="LQT349" s="111"/>
      <c r="LQU349" s="112"/>
      <c r="LQV349" s="108"/>
      <c r="LQW349" s="113"/>
      <c r="LQX349" s="113"/>
      <c r="LQY349" s="113"/>
      <c r="LQZ349" s="113"/>
      <c r="LRA349" s="114"/>
      <c r="LRB349" s="115"/>
      <c r="LRC349" s="108"/>
      <c r="LRD349" s="108"/>
      <c r="LRE349" s="108"/>
      <c r="LRF349" s="109"/>
      <c r="LRG349" s="110"/>
      <c r="LRH349" s="108"/>
      <c r="LRI349" s="111"/>
      <c r="LRJ349" s="112"/>
      <c r="LRK349" s="108"/>
      <c r="LRL349" s="113"/>
      <c r="LRM349" s="113"/>
      <c r="LRN349" s="113"/>
      <c r="LRO349" s="113"/>
      <c r="LRP349" s="114"/>
      <c r="LRQ349" s="115"/>
      <c r="LRR349" s="108"/>
      <c r="LRS349" s="108"/>
      <c r="LRT349" s="108"/>
      <c r="LRU349" s="109"/>
      <c r="LRV349" s="110"/>
      <c r="LRW349" s="108"/>
      <c r="LRX349" s="111"/>
      <c r="LRY349" s="112"/>
      <c r="LRZ349" s="108"/>
      <c r="LSA349" s="113"/>
      <c r="LSB349" s="113"/>
      <c r="LSC349" s="113"/>
      <c r="LSD349" s="113"/>
      <c r="LSE349" s="114"/>
      <c r="LSF349" s="115"/>
      <c r="LSG349" s="108"/>
      <c r="LSH349" s="108"/>
      <c r="LSI349" s="108"/>
      <c r="LSJ349" s="109"/>
      <c r="LSK349" s="110"/>
      <c r="LSL349" s="108"/>
      <c r="LSM349" s="111"/>
      <c r="LSN349" s="112"/>
      <c r="LSO349" s="108"/>
      <c r="LSP349" s="113"/>
      <c r="LSQ349" s="113"/>
      <c r="LSR349" s="113"/>
      <c r="LSS349" s="113"/>
      <c r="LST349" s="114"/>
      <c r="LSU349" s="115"/>
      <c r="LSV349" s="108"/>
      <c r="LSW349" s="108"/>
      <c r="LSX349" s="108"/>
      <c r="LSY349" s="109"/>
      <c r="LSZ349" s="110"/>
      <c r="LTA349" s="108"/>
      <c r="LTB349" s="111"/>
      <c r="LTC349" s="112"/>
      <c r="LTD349" s="108"/>
      <c r="LTE349" s="113"/>
      <c r="LTF349" s="113"/>
      <c r="LTG349" s="113"/>
      <c r="LTH349" s="113"/>
      <c r="LTI349" s="114"/>
      <c r="LTJ349" s="115"/>
      <c r="LTK349" s="108"/>
      <c r="LTL349" s="108"/>
      <c r="LTM349" s="108"/>
      <c r="LTN349" s="109"/>
      <c r="LTO349" s="110"/>
      <c r="LTP349" s="108"/>
      <c r="LTQ349" s="111"/>
      <c r="LTR349" s="112"/>
      <c r="LTS349" s="108"/>
      <c r="LTT349" s="113"/>
      <c r="LTU349" s="113"/>
      <c r="LTV349" s="113"/>
      <c r="LTW349" s="113"/>
      <c r="LTX349" s="114"/>
      <c r="LTY349" s="115"/>
      <c r="LTZ349" s="108"/>
      <c r="LUA349" s="108"/>
      <c r="LUB349" s="108"/>
      <c r="LUC349" s="109"/>
      <c r="LUD349" s="110"/>
      <c r="LUE349" s="108"/>
      <c r="LUF349" s="111"/>
      <c r="LUG349" s="112"/>
      <c r="LUH349" s="108"/>
      <c r="LUI349" s="113"/>
      <c r="LUJ349" s="113"/>
      <c r="LUK349" s="113"/>
      <c r="LUL349" s="113"/>
      <c r="LUM349" s="114"/>
      <c r="LUN349" s="115"/>
      <c r="LUO349" s="108"/>
      <c r="LUP349" s="108"/>
      <c r="LUQ349" s="108"/>
      <c r="LUR349" s="109"/>
      <c r="LUS349" s="110"/>
      <c r="LUT349" s="108"/>
      <c r="LUU349" s="111"/>
      <c r="LUV349" s="112"/>
      <c r="LUW349" s="108"/>
      <c r="LUX349" s="113"/>
      <c r="LUY349" s="113"/>
      <c r="LUZ349" s="113"/>
      <c r="LVA349" s="113"/>
      <c r="LVB349" s="114"/>
      <c r="LVC349" s="115"/>
      <c r="LVD349" s="108"/>
      <c r="LVE349" s="108"/>
      <c r="LVF349" s="108"/>
      <c r="LVG349" s="109"/>
      <c r="LVH349" s="110"/>
      <c r="LVI349" s="108"/>
      <c r="LVJ349" s="111"/>
      <c r="LVK349" s="112"/>
      <c r="LVL349" s="108"/>
      <c r="LVM349" s="113"/>
      <c r="LVN349" s="113"/>
      <c r="LVO349" s="113"/>
      <c r="LVP349" s="113"/>
      <c r="LVQ349" s="114"/>
      <c r="LVR349" s="115"/>
      <c r="LVS349" s="108"/>
      <c r="LVT349" s="108"/>
      <c r="LVU349" s="108"/>
      <c r="LVV349" s="109"/>
      <c r="LVW349" s="110"/>
      <c r="LVX349" s="108"/>
      <c r="LVY349" s="111"/>
      <c r="LVZ349" s="112"/>
      <c r="LWA349" s="108"/>
      <c r="LWB349" s="113"/>
      <c r="LWC349" s="113"/>
      <c r="LWD349" s="113"/>
      <c r="LWE349" s="113"/>
      <c r="LWF349" s="114"/>
      <c r="LWG349" s="115"/>
      <c r="LWH349" s="108"/>
      <c r="LWI349" s="108"/>
      <c r="LWJ349" s="108"/>
      <c r="LWK349" s="109"/>
      <c r="LWL349" s="110"/>
      <c r="LWM349" s="108"/>
      <c r="LWN349" s="111"/>
      <c r="LWO349" s="112"/>
      <c r="LWP349" s="108"/>
      <c r="LWQ349" s="113"/>
      <c r="LWR349" s="113"/>
      <c r="LWS349" s="113"/>
      <c r="LWT349" s="113"/>
      <c r="LWU349" s="114"/>
      <c r="LWV349" s="115"/>
      <c r="LWW349" s="108"/>
      <c r="LWX349" s="108"/>
      <c r="LWY349" s="108"/>
      <c r="LWZ349" s="109"/>
      <c r="LXA349" s="110"/>
      <c r="LXB349" s="108"/>
      <c r="LXC349" s="111"/>
      <c r="LXD349" s="112"/>
      <c r="LXE349" s="108"/>
      <c r="LXF349" s="113"/>
      <c r="LXG349" s="113"/>
      <c r="LXH349" s="113"/>
      <c r="LXI349" s="113"/>
      <c r="LXJ349" s="114"/>
      <c r="LXK349" s="115"/>
      <c r="LXL349" s="108"/>
      <c r="LXM349" s="108"/>
      <c r="LXN349" s="108"/>
      <c r="LXO349" s="109"/>
      <c r="LXP349" s="110"/>
      <c r="LXQ349" s="108"/>
      <c r="LXR349" s="111"/>
      <c r="LXS349" s="112"/>
      <c r="LXT349" s="108"/>
      <c r="LXU349" s="113"/>
      <c r="LXV349" s="113"/>
      <c r="LXW349" s="113"/>
      <c r="LXX349" s="113"/>
      <c r="LXY349" s="114"/>
      <c r="LXZ349" s="115"/>
      <c r="LYA349" s="108"/>
      <c r="LYB349" s="108"/>
      <c r="LYC349" s="108"/>
      <c r="LYD349" s="109"/>
      <c r="LYE349" s="110"/>
      <c r="LYF349" s="108"/>
      <c r="LYG349" s="111"/>
      <c r="LYH349" s="112"/>
      <c r="LYI349" s="108"/>
      <c r="LYJ349" s="113"/>
      <c r="LYK349" s="113"/>
      <c r="LYL349" s="113"/>
      <c r="LYM349" s="113"/>
      <c r="LYN349" s="114"/>
      <c r="LYO349" s="115"/>
      <c r="LYP349" s="108"/>
      <c r="LYQ349" s="108"/>
      <c r="LYR349" s="108"/>
      <c r="LYS349" s="109"/>
      <c r="LYT349" s="110"/>
      <c r="LYU349" s="108"/>
      <c r="LYV349" s="111"/>
      <c r="LYW349" s="112"/>
      <c r="LYX349" s="108"/>
      <c r="LYY349" s="113"/>
      <c r="LYZ349" s="113"/>
      <c r="LZA349" s="113"/>
      <c r="LZB349" s="113"/>
      <c r="LZC349" s="114"/>
      <c r="LZD349" s="115"/>
      <c r="LZE349" s="108"/>
      <c r="LZF349" s="108"/>
      <c r="LZG349" s="108"/>
      <c r="LZH349" s="109"/>
      <c r="LZI349" s="110"/>
      <c r="LZJ349" s="108"/>
      <c r="LZK349" s="111"/>
      <c r="LZL349" s="112"/>
      <c r="LZM349" s="108"/>
      <c r="LZN349" s="113"/>
      <c r="LZO349" s="113"/>
      <c r="LZP349" s="113"/>
      <c r="LZQ349" s="113"/>
      <c r="LZR349" s="114"/>
      <c r="LZS349" s="115"/>
      <c r="LZT349" s="108"/>
      <c r="LZU349" s="108"/>
      <c r="LZV349" s="108"/>
      <c r="LZW349" s="109"/>
      <c r="LZX349" s="110"/>
      <c r="LZY349" s="108"/>
      <c r="LZZ349" s="111"/>
      <c r="MAA349" s="112"/>
      <c r="MAB349" s="108"/>
      <c r="MAC349" s="113"/>
      <c r="MAD349" s="113"/>
      <c r="MAE349" s="113"/>
      <c r="MAF349" s="113"/>
      <c r="MAG349" s="114"/>
      <c r="MAH349" s="115"/>
      <c r="MAI349" s="108"/>
      <c r="MAJ349" s="108"/>
      <c r="MAK349" s="108"/>
      <c r="MAL349" s="109"/>
      <c r="MAM349" s="110"/>
      <c r="MAN349" s="108"/>
      <c r="MAO349" s="111"/>
      <c r="MAP349" s="112"/>
      <c r="MAQ349" s="108"/>
      <c r="MAR349" s="113"/>
      <c r="MAS349" s="113"/>
      <c r="MAT349" s="113"/>
      <c r="MAU349" s="113"/>
      <c r="MAV349" s="114"/>
      <c r="MAW349" s="115"/>
      <c r="MAX349" s="108"/>
      <c r="MAY349" s="108"/>
      <c r="MAZ349" s="108"/>
      <c r="MBA349" s="109"/>
      <c r="MBB349" s="110"/>
      <c r="MBC349" s="108"/>
      <c r="MBD349" s="111"/>
      <c r="MBE349" s="112"/>
      <c r="MBF349" s="108"/>
      <c r="MBG349" s="113"/>
      <c r="MBH349" s="113"/>
      <c r="MBI349" s="113"/>
      <c r="MBJ349" s="113"/>
      <c r="MBK349" s="114"/>
      <c r="MBL349" s="115"/>
      <c r="MBM349" s="108"/>
      <c r="MBN349" s="108"/>
      <c r="MBO349" s="108"/>
      <c r="MBP349" s="109"/>
      <c r="MBQ349" s="110"/>
      <c r="MBR349" s="108"/>
      <c r="MBS349" s="111"/>
      <c r="MBT349" s="112"/>
      <c r="MBU349" s="108"/>
      <c r="MBV349" s="113"/>
      <c r="MBW349" s="113"/>
      <c r="MBX349" s="113"/>
      <c r="MBY349" s="113"/>
      <c r="MBZ349" s="114"/>
      <c r="MCA349" s="115"/>
      <c r="MCB349" s="108"/>
      <c r="MCC349" s="108"/>
      <c r="MCD349" s="108"/>
      <c r="MCE349" s="109"/>
      <c r="MCF349" s="110"/>
      <c r="MCG349" s="108"/>
      <c r="MCH349" s="111"/>
      <c r="MCI349" s="112"/>
      <c r="MCJ349" s="108"/>
      <c r="MCK349" s="113"/>
      <c r="MCL349" s="113"/>
      <c r="MCM349" s="113"/>
      <c r="MCN349" s="113"/>
      <c r="MCO349" s="114"/>
      <c r="MCP349" s="115"/>
      <c r="MCQ349" s="108"/>
      <c r="MCR349" s="108"/>
      <c r="MCS349" s="108"/>
      <c r="MCT349" s="109"/>
      <c r="MCU349" s="110"/>
      <c r="MCV349" s="108"/>
      <c r="MCW349" s="111"/>
      <c r="MCX349" s="112"/>
      <c r="MCY349" s="108"/>
      <c r="MCZ349" s="113"/>
      <c r="MDA349" s="113"/>
      <c r="MDB349" s="113"/>
      <c r="MDC349" s="113"/>
      <c r="MDD349" s="114"/>
      <c r="MDE349" s="115"/>
      <c r="MDF349" s="108"/>
      <c r="MDG349" s="108"/>
      <c r="MDH349" s="108"/>
      <c r="MDI349" s="109"/>
      <c r="MDJ349" s="110"/>
      <c r="MDK349" s="108"/>
      <c r="MDL349" s="111"/>
      <c r="MDM349" s="112"/>
      <c r="MDN349" s="108"/>
      <c r="MDO349" s="113"/>
      <c r="MDP349" s="113"/>
      <c r="MDQ349" s="113"/>
      <c r="MDR349" s="113"/>
      <c r="MDS349" s="114"/>
      <c r="MDT349" s="115"/>
      <c r="MDU349" s="108"/>
      <c r="MDV349" s="108"/>
      <c r="MDW349" s="108"/>
      <c r="MDX349" s="109"/>
      <c r="MDY349" s="110"/>
      <c r="MDZ349" s="108"/>
      <c r="MEA349" s="111"/>
      <c r="MEB349" s="112"/>
      <c r="MEC349" s="108"/>
      <c r="MED349" s="113"/>
      <c r="MEE349" s="113"/>
      <c r="MEF349" s="113"/>
      <c r="MEG349" s="113"/>
      <c r="MEH349" s="114"/>
      <c r="MEI349" s="115"/>
      <c r="MEJ349" s="108"/>
      <c r="MEK349" s="108"/>
      <c r="MEL349" s="108"/>
      <c r="MEM349" s="109"/>
      <c r="MEN349" s="110"/>
      <c r="MEO349" s="108"/>
      <c r="MEP349" s="111"/>
      <c r="MEQ349" s="112"/>
      <c r="MER349" s="108"/>
      <c r="MES349" s="113"/>
      <c r="MET349" s="113"/>
      <c r="MEU349" s="113"/>
      <c r="MEV349" s="113"/>
      <c r="MEW349" s="114"/>
      <c r="MEX349" s="115"/>
      <c r="MEY349" s="108"/>
      <c r="MEZ349" s="108"/>
      <c r="MFA349" s="108"/>
      <c r="MFB349" s="109"/>
      <c r="MFC349" s="110"/>
      <c r="MFD349" s="108"/>
      <c r="MFE349" s="111"/>
      <c r="MFF349" s="112"/>
      <c r="MFG349" s="108"/>
      <c r="MFH349" s="113"/>
      <c r="MFI349" s="113"/>
      <c r="MFJ349" s="113"/>
      <c r="MFK349" s="113"/>
      <c r="MFL349" s="114"/>
      <c r="MFM349" s="115"/>
      <c r="MFN349" s="108"/>
      <c r="MFO349" s="108"/>
      <c r="MFP349" s="108"/>
      <c r="MFQ349" s="109"/>
      <c r="MFR349" s="110"/>
      <c r="MFS349" s="108"/>
      <c r="MFT349" s="111"/>
      <c r="MFU349" s="112"/>
      <c r="MFV349" s="108"/>
      <c r="MFW349" s="113"/>
      <c r="MFX349" s="113"/>
      <c r="MFY349" s="113"/>
      <c r="MFZ349" s="113"/>
      <c r="MGA349" s="114"/>
      <c r="MGB349" s="115"/>
      <c r="MGC349" s="108"/>
      <c r="MGD349" s="108"/>
      <c r="MGE349" s="108"/>
      <c r="MGF349" s="109"/>
      <c r="MGG349" s="110"/>
      <c r="MGH349" s="108"/>
      <c r="MGI349" s="111"/>
      <c r="MGJ349" s="112"/>
      <c r="MGK349" s="108"/>
      <c r="MGL349" s="113"/>
      <c r="MGM349" s="113"/>
      <c r="MGN349" s="113"/>
      <c r="MGO349" s="113"/>
      <c r="MGP349" s="114"/>
      <c r="MGQ349" s="115"/>
      <c r="MGR349" s="108"/>
      <c r="MGS349" s="108"/>
      <c r="MGT349" s="108"/>
      <c r="MGU349" s="109"/>
      <c r="MGV349" s="110"/>
      <c r="MGW349" s="108"/>
      <c r="MGX349" s="111"/>
      <c r="MGY349" s="112"/>
      <c r="MGZ349" s="108"/>
      <c r="MHA349" s="113"/>
      <c r="MHB349" s="113"/>
      <c r="MHC349" s="113"/>
      <c r="MHD349" s="113"/>
      <c r="MHE349" s="114"/>
      <c r="MHF349" s="115"/>
      <c r="MHG349" s="108"/>
      <c r="MHH349" s="108"/>
      <c r="MHI349" s="108"/>
      <c r="MHJ349" s="109"/>
      <c r="MHK349" s="110"/>
      <c r="MHL349" s="108"/>
      <c r="MHM349" s="111"/>
      <c r="MHN349" s="112"/>
      <c r="MHO349" s="108"/>
      <c r="MHP349" s="113"/>
      <c r="MHQ349" s="113"/>
      <c r="MHR349" s="113"/>
      <c r="MHS349" s="113"/>
      <c r="MHT349" s="114"/>
      <c r="MHU349" s="115"/>
      <c r="MHV349" s="108"/>
      <c r="MHW349" s="108"/>
      <c r="MHX349" s="108"/>
      <c r="MHY349" s="109"/>
      <c r="MHZ349" s="110"/>
      <c r="MIA349" s="108"/>
      <c r="MIB349" s="111"/>
      <c r="MIC349" s="112"/>
      <c r="MID349" s="108"/>
      <c r="MIE349" s="113"/>
      <c r="MIF349" s="113"/>
      <c r="MIG349" s="113"/>
      <c r="MIH349" s="113"/>
      <c r="MII349" s="114"/>
      <c r="MIJ349" s="115"/>
      <c r="MIK349" s="108"/>
      <c r="MIL349" s="108"/>
      <c r="MIM349" s="108"/>
      <c r="MIN349" s="109"/>
      <c r="MIO349" s="110"/>
      <c r="MIP349" s="108"/>
      <c r="MIQ349" s="111"/>
      <c r="MIR349" s="112"/>
      <c r="MIS349" s="108"/>
      <c r="MIT349" s="113"/>
      <c r="MIU349" s="113"/>
      <c r="MIV349" s="113"/>
      <c r="MIW349" s="113"/>
      <c r="MIX349" s="114"/>
      <c r="MIY349" s="115"/>
      <c r="MIZ349" s="108"/>
      <c r="MJA349" s="108"/>
      <c r="MJB349" s="108"/>
      <c r="MJC349" s="109"/>
      <c r="MJD349" s="110"/>
      <c r="MJE349" s="108"/>
      <c r="MJF349" s="111"/>
      <c r="MJG349" s="112"/>
      <c r="MJH349" s="108"/>
      <c r="MJI349" s="113"/>
      <c r="MJJ349" s="113"/>
      <c r="MJK349" s="113"/>
      <c r="MJL349" s="113"/>
      <c r="MJM349" s="114"/>
      <c r="MJN349" s="115"/>
      <c r="MJO349" s="108"/>
      <c r="MJP349" s="108"/>
      <c r="MJQ349" s="108"/>
      <c r="MJR349" s="109"/>
      <c r="MJS349" s="110"/>
      <c r="MJT349" s="108"/>
      <c r="MJU349" s="111"/>
      <c r="MJV349" s="112"/>
      <c r="MJW349" s="108"/>
      <c r="MJX349" s="113"/>
      <c r="MJY349" s="113"/>
      <c r="MJZ349" s="113"/>
      <c r="MKA349" s="113"/>
      <c r="MKB349" s="114"/>
      <c r="MKC349" s="115"/>
      <c r="MKD349" s="108"/>
      <c r="MKE349" s="108"/>
      <c r="MKF349" s="108"/>
      <c r="MKG349" s="109"/>
      <c r="MKH349" s="110"/>
      <c r="MKI349" s="108"/>
      <c r="MKJ349" s="111"/>
      <c r="MKK349" s="112"/>
      <c r="MKL349" s="108"/>
      <c r="MKM349" s="113"/>
      <c r="MKN349" s="113"/>
      <c r="MKO349" s="113"/>
      <c r="MKP349" s="113"/>
      <c r="MKQ349" s="114"/>
      <c r="MKR349" s="115"/>
      <c r="MKS349" s="108"/>
      <c r="MKT349" s="108"/>
      <c r="MKU349" s="108"/>
      <c r="MKV349" s="109"/>
      <c r="MKW349" s="110"/>
      <c r="MKX349" s="108"/>
      <c r="MKY349" s="111"/>
      <c r="MKZ349" s="112"/>
      <c r="MLA349" s="108"/>
      <c r="MLB349" s="113"/>
      <c r="MLC349" s="113"/>
      <c r="MLD349" s="113"/>
      <c r="MLE349" s="113"/>
      <c r="MLF349" s="114"/>
      <c r="MLG349" s="115"/>
      <c r="MLH349" s="108"/>
      <c r="MLI349" s="108"/>
      <c r="MLJ349" s="108"/>
      <c r="MLK349" s="109"/>
      <c r="MLL349" s="110"/>
      <c r="MLM349" s="108"/>
      <c r="MLN349" s="111"/>
      <c r="MLO349" s="112"/>
      <c r="MLP349" s="108"/>
      <c r="MLQ349" s="113"/>
      <c r="MLR349" s="113"/>
      <c r="MLS349" s="113"/>
      <c r="MLT349" s="113"/>
      <c r="MLU349" s="114"/>
      <c r="MLV349" s="115"/>
      <c r="MLW349" s="108"/>
      <c r="MLX349" s="108"/>
      <c r="MLY349" s="108"/>
      <c r="MLZ349" s="109"/>
      <c r="MMA349" s="110"/>
      <c r="MMB349" s="108"/>
      <c r="MMC349" s="111"/>
      <c r="MMD349" s="112"/>
      <c r="MME349" s="108"/>
      <c r="MMF349" s="113"/>
      <c r="MMG349" s="113"/>
      <c r="MMH349" s="113"/>
      <c r="MMI349" s="113"/>
      <c r="MMJ349" s="114"/>
      <c r="MMK349" s="115"/>
      <c r="MML349" s="108"/>
      <c r="MMM349" s="108"/>
      <c r="MMN349" s="108"/>
      <c r="MMO349" s="109"/>
      <c r="MMP349" s="110"/>
      <c r="MMQ349" s="108"/>
      <c r="MMR349" s="111"/>
      <c r="MMS349" s="112"/>
      <c r="MMT349" s="108"/>
      <c r="MMU349" s="113"/>
      <c r="MMV349" s="113"/>
      <c r="MMW349" s="113"/>
      <c r="MMX349" s="113"/>
      <c r="MMY349" s="114"/>
      <c r="MMZ349" s="115"/>
      <c r="MNA349" s="108"/>
      <c r="MNB349" s="108"/>
      <c r="MNC349" s="108"/>
      <c r="MND349" s="109"/>
      <c r="MNE349" s="110"/>
      <c r="MNF349" s="108"/>
      <c r="MNG349" s="111"/>
      <c r="MNH349" s="112"/>
      <c r="MNI349" s="108"/>
      <c r="MNJ349" s="113"/>
      <c r="MNK349" s="113"/>
      <c r="MNL349" s="113"/>
      <c r="MNM349" s="113"/>
      <c r="MNN349" s="114"/>
      <c r="MNO349" s="115"/>
      <c r="MNP349" s="108"/>
      <c r="MNQ349" s="108"/>
      <c r="MNR349" s="108"/>
      <c r="MNS349" s="109"/>
      <c r="MNT349" s="110"/>
      <c r="MNU349" s="108"/>
      <c r="MNV349" s="111"/>
      <c r="MNW349" s="112"/>
      <c r="MNX349" s="108"/>
      <c r="MNY349" s="113"/>
      <c r="MNZ349" s="113"/>
      <c r="MOA349" s="113"/>
      <c r="MOB349" s="113"/>
      <c r="MOC349" s="114"/>
      <c r="MOD349" s="115"/>
      <c r="MOE349" s="108"/>
      <c r="MOF349" s="108"/>
      <c r="MOG349" s="108"/>
      <c r="MOH349" s="109"/>
      <c r="MOI349" s="110"/>
      <c r="MOJ349" s="108"/>
      <c r="MOK349" s="111"/>
      <c r="MOL349" s="112"/>
      <c r="MOM349" s="108"/>
      <c r="MON349" s="113"/>
      <c r="MOO349" s="113"/>
      <c r="MOP349" s="113"/>
      <c r="MOQ349" s="113"/>
      <c r="MOR349" s="114"/>
      <c r="MOS349" s="115"/>
      <c r="MOT349" s="108"/>
      <c r="MOU349" s="108"/>
      <c r="MOV349" s="108"/>
      <c r="MOW349" s="109"/>
      <c r="MOX349" s="110"/>
      <c r="MOY349" s="108"/>
      <c r="MOZ349" s="111"/>
      <c r="MPA349" s="112"/>
      <c r="MPB349" s="108"/>
      <c r="MPC349" s="113"/>
      <c r="MPD349" s="113"/>
      <c r="MPE349" s="113"/>
      <c r="MPF349" s="113"/>
      <c r="MPG349" s="114"/>
      <c r="MPH349" s="115"/>
      <c r="MPI349" s="108"/>
      <c r="MPJ349" s="108"/>
      <c r="MPK349" s="108"/>
      <c r="MPL349" s="109"/>
      <c r="MPM349" s="110"/>
      <c r="MPN349" s="108"/>
      <c r="MPO349" s="111"/>
      <c r="MPP349" s="112"/>
      <c r="MPQ349" s="108"/>
      <c r="MPR349" s="113"/>
      <c r="MPS349" s="113"/>
      <c r="MPT349" s="113"/>
      <c r="MPU349" s="113"/>
      <c r="MPV349" s="114"/>
      <c r="MPW349" s="115"/>
      <c r="MPX349" s="108"/>
      <c r="MPY349" s="108"/>
      <c r="MPZ349" s="108"/>
      <c r="MQA349" s="109"/>
      <c r="MQB349" s="110"/>
      <c r="MQC349" s="108"/>
      <c r="MQD349" s="111"/>
      <c r="MQE349" s="112"/>
      <c r="MQF349" s="108"/>
      <c r="MQG349" s="113"/>
      <c r="MQH349" s="113"/>
      <c r="MQI349" s="113"/>
      <c r="MQJ349" s="113"/>
      <c r="MQK349" s="114"/>
      <c r="MQL349" s="115"/>
      <c r="MQM349" s="108"/>
      <c r="MQN349" s="108"/>
      <c r="MQO349" s="108"/>
      <c r="MQP349" s="109"/>
      <c r="MQQ349" s="110"/>
      <c r="MQR349" s="108"/>
      <c r="MQS349" s="111"/>
      <c r="MQT349" s="112"/>
      <c r="MQU349" s="108"/>
      <c r="MQV349" s="113"/>
      <c r="MQW349" s="113"/>
      <c r="MQX349" s="113"/>
      <c r="MQY349" s="113"/>
      <c r="MQZ349" s="114"/>
      <c r="MRA349" s="115"/>
      <c r="MRB349" s="108"/>
      <c r="MRC349" s="108"/>
      <c r="MRD349" s="108"/>
      <c r="MRE349" s="109"/>
      <c r="MRF349" s="110"/>
      <c r="MRG349" s="108"/>
      <c r="MRH349" s="111"/>
      <c r="MRI349" s="112"/>
      <c r="MRJ349" s="108"/>
      <c r="MRK349" s="113"/>
      <c r="MRL349" s="113"/>
      <c r="MRM349" s="113"/>
      <c r="MRN349" s="113"/>
      <c r="MRO349" s="114"/>
      <c r="MRP349" s="115"/>
      <c r="MRQ349" s="108"/>
      <c r="MRR349" s="108"/>
      <c r="MRS349" s="108"/>
      <c r="MRT349" s="109"/>
      <c r="MRU349" s="110"/>
      <c r="MRV349" s="108"/>
      <c r="MRW349" s="111"/>
      <c r="MRX349" s="112"/>
      <c r="MRY349" s="108"/>
      <c r="MRZ349" s="113"/>
      <c r="MSA349" s="113"/>
      <c r="MSB349" s="113"/>
      <c r="MSC349" s="113"/>
      <c r="MSD349" s="114"/>
      <c r="MSE349" s="115"/>
      <c r="MSF349" s="108"/>
      <c r="MSG349" s="108"/>
      <c r="MSH349" s="108"/>
      <c r="MSI349" s="109"/>
      <c r="MSJ349" s="110"/>
      <c r="MSK349" s="108"/>
      <c r="MSL349" s="111"/>
      <c r="MSM349" s="112"/>
      <c r="MSN349" s="108"/>
      <c r="MSO349" s="113"/>
      <c r="MSP349" s="113"/>
      <c r="MSQ349" s="113"/>
      <c r="MSR349" s="113"/>
      <c r="MSS349" s="114"/>
      <c r="MST349" s="115"/>
      <c r="MSU349" s="108"/>
      <c r="MSV349" s="108"/>
      <c r="MSW349" s="108"/>
      <c r="MSX349" s="109"/>
      <c r="MSY349" s="110"/>
      <c r="MSZ349" s="108"/>
      <c r="MTA349" s="111"/>
      <c r="MTB349" s="112"/>
      <c r="MTC349" s="108"/>
      <c r="MTD349" s="113"/>
      <c r="MTE349" s="113"/>
      <c r="MTF349" s="113"/>
      <c r="MTG349" s="113"/>
      <c r="MTH349" s="114"/>
      <c r="MTI349" s="115"/>
      <c r="MTJ349" s="108"/>
      <c r="MTK349" s="108"/>
      <c r="MTL349" s="108"/>
      <c r="MTM349" s="109"/>
      <c r="MTN349" s="110"/>
      <c r="MTO349" s="108"/>
      <c r="MTP349" s="111"/>
      <c r="MTQ349" s="112"/>
      <c r="MTR349" s="108"/>
      <c r="MTS349" s="113"/>
      <c r="MTT349" s="113"/>
      <c r="MTU349" s="113"/>
      <c r="MTV349" s="113"/>
      <c r="MTW349" s="114"/>
      <c r="MTX349" s="115"/>
      <c r="MTY349" s="108"/>
      <c r="MTZ349" s="108"/>
      <c r="MUA349" s="108"/>
      <c r="MUB349" s="109"/>
      <c r="MUC349" s="110"/>
      <c r="MUD349" s="108"/>
      <c r="MUE349" s="111"/>
      <c r="MUF349" s="112"/>
      <c r="MUG349" s="108"/>
      <c r="MUH349" s="113"/>
      <c r="MUI349" s="113"/>
      <c r="MUJ349" s="113"/>
      <c r="MUK349" s="113"/>
      <c r="MUL349" s="114"/>
      <c r="MUM349" s="115"/>
      <c r="MUN349" s="108"/>
      <c r="MUO349" s="108"/>
      <c r="MUP349" s="108"/>
      <c r="MUQ349" s="109"/>
      <c r="MUR349" s="110"/>
      <c r="MUS349" s="108"/>
      <c r="MUT349" s="111"/>
      <c r="MUU349" s="112"/>
      <c r="MUV349" s="108"/>
      <c r="MUW349" s="113"/>
      <c r="MUX349" s="113"/>
      <c r="MUY349" s="113"/>
      <c r="MUZ349" s="113"/>
      <c r="MVA349" s="114"/>
      <c r="MVB349" s="115"/>
      <c r="MVC349" s="108"/>
      <c r="MVD349" s="108"/>
      <c r="MVE349" s="108"/>
      <c r="MVF349" s="109"/>
      <c r="MVG349" s="110"/>
      <c r="MVH349" s="108"/>
      <c r="MVI349" s="111"/>
      <c r="MVJ349" s="112"/>
      <c r="MVK349" s="108"/>
      <c r="MVL349" s="113"/>
      <c r="MVM349" s="113"/>
      <c r="MVN349" s="113"/>
      <c r="MVO349" s="113"/>
      <c r="MVP349" s="114"/>
      <c r="MVQ349" s="115"/>
      <c r="MVR349" s="108"/>
      <c r="MVS349" s="108"/>
      <c r="MVT349" s="108"/>
      <c r="MVU349" s="109"/>
      <c r="MVV349" s="110"/>
      <c r="MVW349" s="108"/>
      <c r="MVX349" s="111"/>
      <c r="MVY349" s="112"/>
      <c r="MVZ349" s="108"/>
      <c r="MWA349" s="113"/>
      <c r="MWB349" s="113"/>
      <c r="MWC349" s="113"/>
      <c r="MWD349" s="113"/>
      <c r="MWE349" s="114"/>
      <c r="MWF349" s="115"/>
      <c r="MWG349" s="108"/>
      <c r="MWH349" s="108"/>
      <c r="MWI349" s="108"/>
      <c r="MWJ349" s="109"/>
      <c r="MWK349" s="110"/>
      <c r="MWL349" s="108"/>
      <c r="MWM349" s="111"/>
      <c r="MWN349" s="112"/>
      <c r="MWO349" s="108"/>
      <c r="MWP349" s="113"/>
      <c r="MWQ349" s="113"/>
      <c r="MWR349" s="113"/>
      <c r="MWS349" s="113"/>
      <c r="MWT349" s="114"/>
      <c r="MWU349" s="115"/>
      <c r="MWV349" s="108"/>
      <c r="MWW349" s="108"/>
      <c r="MWX349" s="108"/>
      <c r="MWY349" s="109"/>
      <c r="MWZ349" s="110"/>
      <c r="MXA349" s="108"/>
      <c r="MXB349" s="111"/>
      <c r="MXC349" s="112"/>
      <c r="MXD349" s="108"/>
      <c r="MXE349" s="113"/>
      <c r="MXF349" s="113"/>
      <c r="MXG349" s="113"/>
      <c r="MXH349" s="113"/>
      <c r="MXI349" s="114"/>
      <c r="MXJ349" s="115"/>
      <c r="MXK349" s="108"/>
      <c r="MXL349" s="108"/>
      <c r="MXM349" s="108"/>
      <c r="MXN349" s="109"/>
      <c r="MXO349" s="110"/>
      <c r="MXP349" s="108"/>
      <c r="MXQ349" s="111"/>
      <c r="MXR349" s="112"/>
      <c r="MXS349" s="108"/>
      <c r="MXT349" s="113"/>
      <c r="MXU349" s="113"/>
      <c r="MXV349" s="113"/>
      <c r="MXW349" s="113"/>
      <c r="MXX349" s="114"/>
      <c r="MXY349" s="115"/>
      <c r="MXZ349" s="108"/>
      <c r="MYA349" s="108"/>
      <c r="MYB349" s="108"/>
      <c r="MYC349" s="109"/>
      <c r="MYD349" s="110"/>
      <c r="MYE349" s="108"/>
      <c r="MYF349" s="111"/>
      <c r="MYG349" s="112"/>
      <c r="MYH349" s="108"/>
      <c r="MYI349" s="113"/>
      <c r="MYJ349" s="113"/>
      <c r="MYK349" s="113"/>
      <c r="MYL349" s="113"/>
      <c r="MYM349" s="114"/>
      <c r="MYN349" s="115"/>
      <c r="MYO349" s="108"/>
      <c r="MYP349" s="108"/>
      <c r="MYQ349" s="108"/>
      <c r="MYR349" s="109"/>
      <c r="MYS349" s="110"/>
      <c r="MYT349" s="108"/>
      <c r="MYU349" s="111"/>
      <c r="MYV349" s="112"/>
      <c r="MYW349" s="108"/>
      <c r="MYX349" s="113"/>
      <c r="MYY349" s="113"/>
      <c r="MYZ349" s="113"/>
      <c r="MZA349" s="113"/>
      <c r="MZB349" s="114"/>
      <c r="MZC349" s="115"/>
      <c r="MZD349" s="108"/>
      <c r="MZE349" s="108"/>
      <c r="MZF349" s="108"/>
      <c r="MZG349" s="109"/>
      <c r="MZH349" s="110"/>
      <c r="MZI349" s="108"/>
      <c r="MZJ349" s="111"/>
      <c r="MZK349" s="112"/>
      <c r="MZL349" s="108"/>
      <c r="MZM349" s="113"/>
      <c r="MZN349" s="113"/>
      <c r="MZO349" s="113"/>
      <c r="MZP349" s="113"/>
      <c r="MZQ349" s="114"/>
      <c r="MZR349" s="115"/>
      <c r="MZS349" s="108"/>
      <c r="MZT349" s="108"/>
      <c r="MZU349" s="108"/>
      <c r="MZV349" s="109"/>
      <c r="MZW349" s="110"/>
      <c r="MZX349" s="108"/>
      <c r="MZY349" s="111"/>
      <c r="MZZ349" s="112"/>
      <c r="NAA349" s="108"/>
      <c r="NAB349" s="113"/>
      <c r="NAC349" s="113"/>
      <c r="NAD349" s="113"/>
      <c r="NAE349" s="113"/>
      <c r="NAF349" s="114"/>
      <c r="NAG349" s="115"/>
      <c r="NAH349" s="108"/>
      <c r="NAI349" s="108"/>
      <c r="NAJ349" s="108"/>
      <c r="NAK349" s="109"/>
      <c r="NAL349" s="110"/>
      <c r="NAM349" s="108"/>
      <c r="NAN349" s="111"/>
      <c r="NAO349" s="112"/>
      <c r="NAP349" s="108"/>
      <c r="NAQ349" s="113"/>
      <c r="NAR349" s="113"/>
      <c r="NAS349" s="113"/>
      <c r="NAT349" s="113"/>
      <c r="NAU349" s="114"/>
      <c r="NAV349" s="115"/>
      <c r="NAW349" s="108"/>
      <c r="NAX349" s="108"/>
      <c r="NAY349" s="108"/>
      <c r="NAZ349" s="109"/>
      <c r="NBA349" s="110"/>
      <c r="NBB349" s="108"/>
      <c r="NBC349" s="111"/>
      <c r="NBD349" s="112"/>
      <c r="NBE349" s="108"/>
      <c r="NBF349" s="113"/>
      <c r="NBG349" s="113"/>
      <c r="NBH349" s="113"/>
      <c r="NBI349" s="113"/>
      <c r="NBJ349" s="114"/>
      <c r="NBK349" s="115"/>
      <c r="NBL349" s="108"/>
      <c r="NBM349" s="108"/>
      <c r="NBN349" s="108"/>
      <c r="NBO349" s="109"/>
      <c r="NBP349" s="110"/>
      <c r="NBQ349" s="108"/>
      <c r="NBR349" s="111"/>
      <c r="NBS349" s="112"/>
      <c r="NBT349" s="108"/>
      <c r="NBU349" s="113"/>
      <c r="NBV349" s="113"/>
      <c r="NBW349" s="113"/>
      <c r="NBX349" s="113"/>
      <c r="NBY349" s="114"/>
      <c r="NBZ349" s="115"/>
      <c r="NCA349" s="108"/>
      <c r="NCB349" s="108"/>
      <c r="NCC349" s="108"/>
      <c r="NCD349" s="109"/>
      <c r="NCE349" s="110"/>
      <c r="NCF349" s="108"/>
      <c r="NCG349" s="111"/>
      <c r="NCH349" s="112"/>
      <c r="NCI349" s="108"/>
      <c r="NCJ349" s="113"/>
      <c r="NCK349" s="113"/>
      <c r="NCL349" s="113"/>
      <c r="NCM349" s="113"/>
      <c r="NCN349" s="114"/>
      <c r="NCO349" s="115"/>
      <c r="NCP349" s="108"/>
      <c r="NCQ349" s="108"/>
      <c r="NCR349" s="108"/>
      <c r="NCS349" s="109"/>
      <c r="NCT349" s="110"/>
      <c r="NCU349" s="108"/>
      <c r="NCV349" s="111"/>
      <c r="NCW349" s="112"/>
      <c r="NCX349" s="108"/>
      <c r="NCY349" s="113"/>
      <c r="NCZ349" s="113"/>
      <c r="NDA349" s="113"/>
      <c r="NDB349" s="113"/>
      <c r="NDC349" s="114"/>
      <c r="NDD349" s="115"/>
      <c r="NDE349" s="108"/>
      <c r="NDF349" s="108"/>
      <c r="NDG349" s="108"/>
      <c r="NDH349" s="109"/>
      <c r="NDI349" s="110"/>
      <c r="NDJ349" s="108"/>
      <c r="NDK349" s="111"/>
      <c r="NDL349" s="112"/>
      <c r="NDM349" s="108"/>
      <c r="NDN349" s="113"/>
      <c r="NDO349" s="113"/>
      <c r="NDP349" s="113"/>
      <c r="NDQ349" s="113"/>
      <c r="NDR349" s="114"/>
      <c r="NDS349" s="115"/>
      <c r="NDT349" s="108"/>
      <c r="NDU349" s="108"/>
      <c r="NDV349" s="108"/>
      <c r="NDW349" s="109"/>
      <c r="NDX349" s="110"/>
      <c r="NDY349" s="108"/>
      <c r="NDZ349" s="111"/>
      <c r="NEA349" s="112"/>
      <c r="NEB349" s="108"/>
      <c r="NEC349" s="113"/>
      <c r="NED349" s="113"/>
      <c r="NEE349" s="113"/>
      <c r="NEF349" s="113"/>
      <c r="NEG349" s="114"/>
      <c r="NEH349" s="115"/>
      <c r="NEI349" s="108"/>
      <c r="NEJ349" s="108"/>
      <c r="NEK349" s="108"/>
      <c r="NEL349" s="109"/>
      <c r="NEM349" s="110"/>
      <c r="NEN349" s="108"/>
      <c r="NEO349" s="111"/>
      <c r="NEP349" s="112"/>
      <c r="NEQ349" s="108"/>
      <c r="NER349" s="113"/>
      <c r="NES349" s="113"/>
      <c r="NET349" s="113"/>
      <c r="NEU349" s="113"/>
      <c r="NEV349" s="114"/>
      <c r="NEW349" s="115"/>
      <c r="NEX349" s="108"/>
      <c r="NEY349" s="108"/>
      <c r="NEZ349" s="108"/>
      <c r="NFA349" s="109"/>
      <c r="NFB349" s="110"/>
      <c r="NFC349" s="108"/>
      <c r="NFD349" s="111"/>
      <c r="NFE349" s="112"/>
      <c r="NFF349" s="108"/>
      <c r="NFG349" s="113"/>
      <c r="NFH349" s="113"/>
      <c r="NFI349" s="113"/>
      <c r="NFJ349" s="113"/>
      <c r="NFK349" s="114"/>
      <c r="NFL349" s="115"/>
      <c r="NFM349" s="108"/>
      <c r="NFN349" s="108"/>
      <c r="NFO349" s="108"/>
      <c r="NFP349" s="109"/>
      <c r="NFQ349" s="110"/>
      <c r="NFR349" s="108"/>
      <c r="NFS349" s="111"/>
      <c r="NFT349" s="112"/>
      <c r="NFU349" s="108"/>
      <c r="NFV349" s="113"/>
      <c r="NFW349" s="113"/>
      <c r="NFX349" s="113"/>
      <c r="NFY349" s="113"/>
      <c r="NFZ349" s="114"/>
      <c r="NGA349" s="115"/>
      <c r="NGB349" s="108"/>
      <c r="NGC349" s="108"/>
      <c r="NGD349" s="108"/>
      <c r="NGE349" s="109"/>
      <c r="NGF349" s="110"/>
      <c r="NGG349" s="108"/>
      <c r="NGH349" s="111"/>
      <c r="NGI349" s="112"/>
      <c r="NGJ349" s="108"/>
      <c r="NGK349" s="113"/>
      <c r="NGL349" s="113"/>
      <c r="NGM349" s="113"/>
      <c r="NGN349" s="113"/>
      <c r="NGO349" s="114"/>
      <c r="NGP349" s="115"/>
      <c r="NGQ349" s="108"/>
      <c r="NGR349" s="108"/>
      <c r="NGS349" s="108"/>
      <c r="NGT349" s="109"/>
      <c r="NGU349" s="110"/>
      <c r="NGV349" s="108"/>
      <c r="NGW349" s="111"/>
      <c r="NGX349" s="112"/>
      <c r="NGY349" s="108"/>
      <c r="NGZ349" s="113"/>
      <c r="NHA349" s="113"/>
      <c r="NHB349" s="113"/>
      <c r="NHC349" s="113"/>
      <c r="NHD349" s="114"/>
      <c r="NHE349" s="115"/>
      <c r="NHF349" s="108"/>
      <c r="NHG349" s="108"/>
      <c r="NHH349" s="108"/>
      <c r="NHI349" s="109"/>
      <c r="NHJ349" s="110"/>
      <c r="NHK349" s="108"/>
      <c r="NHL349" s="111"/>
      <c r="NHM349" s="112"/>
      <c r="NHN349" s="108"/>
      <c r="NHO349" s="113"/>
      <c r="NHP349" s="113"/>
      <c r="NHQ349" s="113"/>
      <c r="NHR349" s="113"/>
      <c r="NHS349" s="114"/>
      <c r="NHT349" s="115"/>
      <c r="NHU349" s="108"/>
      <c r="NHV349" s="108"/>
      <c r="NHW349" s="108"/>
      <c r="NHX349" s="109"/>
      <c r="NHY349" s="110"/>
      <c r="NHZ349" s="108"/>
      <c r="NIA349" s="111"/>
      <c r="NIB349" s="112"/>
      <c r="NIC349" s="108"/>
      <c r="NID349" s="113"/>
      <c r="NIE349" s="113"/>
      <c r="NIF349" s="113"/>
      <c r="NIG349" s="113"/>
      <c r="NIH349" s="114"/>
      <c r="NII349" s="115"/>
      <c r="NIJ349" s="108"/>
      <c r="NIK349" s="108"/>
      <c r="NIL349" s="108"/>
      <c r="NIM349" s="109"/>
      <c r="NIN349" s="110"/>
      <c r="NIO349" s="108"/>
      <c r="NIP349" s="111"/>
      <c r="NIQ349" s="112"/>
      <c r="NIR349" s="108"/>
      <c r="NIS349" s="113"/>
      <c r="NIT349" s="113"/>
      <c r="NIU349" s="113"/>
      <c r="NIV349" s="113"/>
      <c r="NIW349" s="114"/>
      <c r="NIX349" s="115"/>
      <c r="NIY349" s="108"/>
      <c r="NIZ349" s="108"/>
      <c r="NJA349" s="108"/>
      <c r="NJB349" s="109"/>
      <c r="NJC349" s="110"/>
      <c r="NJD349" s="108"/>
      <c r="NJE349" s="111"/>
      <c r="NJF349" s="112"/>
      <c r="NJG349" s="108"/>
      <c r="NJH349" s="113"/>
      <c r="NJI349" s="113"/>
      <c r="NJJ349" s="113"/>
      <c r="NJK349" s="113"/>
      <c r="NJL349" s="114"/>
      <c r="NJM349" s="115"/>
      <c r="NJN349" s="108"/>
      <c r="NJO349" s="108"/>
      <c r="NJP349" s="108"/>
      <c r="NJQ349" s="109"/>
      <c r="NJR349" s="110"/>
      <c r="NJS349" s="108"/>
      <c r="NJT349" s="111"/>
      <c r="NJU349" s="112"/>
      <c r="NJV349" s="108"/>
      <c r="NJW349" s="113"/>
      <c r="NJX349" s="113"/>
      <c r="NJY349" s="113"/>
      <c r="NJZ349" s="113"/>
      <c r="NKA349" s="114"/>
      <c r="NKB349" s="115"/>
      <c r="NKC349" s="108"/>
      <c r="NKD349" s="108"/>
      <c r="NKE349" s="108"/>
      <c r="NKF349" s="109"/>
      <c r="NKG349" s="110"/>
      <c r="NKH349" s="108"/>
      <c r="NKI349" s="111"/>
      <c r="NKJ349" s="112"/>
      <c r="NKK349" s="108"/>
      <c r="NKL349" s="113"/>
      <c r="NKM349" s="113"/>
      <c r="NKN349" s="113"/>
      <c r="NKO349" s="113"/>
      <c r="NKP349" s="114"/>
      <c r="NKQ349" s="115"/>
      <c r="NKR349" s="108"/>
      <c r="NKS349" s="108"/>
      <c r="NKT349" s="108"/>
      <c r="NKU349" s="109"/>
      <c r="NKV349" s="110"/>
      <c r="NKW349" s="108"/>
      <c r="NKX349" s="111"/>
      <c r="NKY349" s="112"/>
      <c r="NKZ349" s="108"/>
      <c r="NLA349" s="113"/>
      <c r="NLB349" s="113"/>
      <c r="NLC349" s="113"/>
      <c r="NLD349" s="113"/>
      <c r="NLE349" s="114"/>
      <c r="NLF349" s="115"/>
      <c r="NLG349" s="108"/>
      <c r="NLH349" s="108"/>
      <c r="NLI349" s="108"/>
      <c r="NLJ349" s="109"/>
      <c r="NLK349" s="110"/>
      <c r="NLL349" s="108"/>
      <c r="NLM349" s="111"/>
      <c r="NLN349" s="112"/>
      <c r="NLO349" s="108"/>
      <c r="NLP349" s="113"/>
      <c r="NLQ349" s="113"/>
      <c r="NLR349" s="113"/>
      <c r="NLS349" s="113"/>
      <c r="NLT349" s="114"/>
      <c r="NLU349" s="115"/>
      <c r="NLV349" s="108"/>
      <c r="NLW349" s="108"/>
      <c r="NLX349" s="108"/>
      <c r="NLY349" s="109"/>
      <c r="NLZ349" s="110"/>
      <c r="NMA349" s="108"/>
      <c r="NMB349" s="111"/>
      <c r="NMC349" s="112"/>
      <c r="NMD349" s="108"/>
      <c r="NME349" s="113"/>
      <c r="NMF349" s="113"/>
      <c r="NMG349" s="113"/>
      <c r="NMH349" s="113"/>
      <c r="NMI349" s="114"/>
      <c r="NMJ349" s="115"/>
      <c r="NMK349" s="108"/>
      <c r="NML349" s="108"/>
      <c r="NMM349" s="108"/>
      <c r="NMN349" s="109"/>
      <c r="NMO349" s="110"/>
      <c r="NMP349" s="108"/>
      <c r="NMQ349" s="111"/>
      <c r="NMR349" s="112"/>
      <c r="NMS349" s="108"/>
      <c r="NMT349" s="113"/>
      <c r="NMU349" s="113"/>
      <c r="NMV349" s="113"/>
      <c r="NMW349" s="113"/>
      <c r="NMX349" s="114"/>
      <c r="NMY349" s="115"/>
      <c r="NMZ349" s="108"/>
      <c r="NNA349" s="108"/>
      <c r="NNB349" s="108"/>
      <c r="NNC349" s="109"/>
      <c r="NND349" s="110"/>
      <c r="NNE349" s="108"/>
      <c r="NNF349" s="111"/>
      <c r="NNG349" s="112"/>
      <c r="NNH349" s="108"/>
      <c r="NNI349" s="113"/>
      <c r="NNJ349" s="113"/>
      <c r="NNK349" s="113"/>
      <c r="NNL349" s="113"/>
      <c r="NNM349" s="114"/>
      <c r="NNN349" s="115"/>
      <c r="NNO349" s="108"/>
      <c r="NNP349" s="108"/>
      <c r="NNQ349" s="108"/>
      <c r="NNR349" s="109"/>
      <c r="NNS349" s="110"/>
      <c r="NNT349" s="108"/>
      <c r="NNU349" s="111"/>
      <c r="NNV349" s="112"/>
      <c r="NNW349" s="108"/>
      <c r="NNX349" s="113"/>
      <c r="NNY349" s="113"/>
      <c r="NNZ349" s="113"/>
      <c r="NOA349" s="113"/>
      <c r="NOB349" s="114"/>
      <c r="NOC349" s="115"/>
      <c r="NOD349" s="108"/>
      <c r="NOE349" s="108"/>
      <c r="NOF349" s="108"/>
      <c r="NOG349" s="109"/>
      <c r="NOH349" s="110"/>
      <c r="NOI349" s="108"/>
      <c r="NOJ349" s="111"/>
      <c r="NOK349" s="112"/>
      <c r="NOL349" s="108"/>
      <c r="NOM349" s="113"/>
      <c r="NON349" s="113"/>
      <c r="NOO349" s="113"/>
      <c r="NOP349" s="113"/>
      <c r="NOQ349" s="114"/>
      <c r="NOR349" s="115"/>
      <c r="NOS349" s="108"/>
      <c r="NOT349" s="108"/>
      <c r="NOU349" s="108"/>
      <c r="NOV349" s="109"/>
      <c r="NOW349" s="110"/>
      <c r="NOX349" s="108"/>
      <c r="NOY349" s="111"/>
      <c r="NOZ349" s="112"/>
      <c r="NPA349" s="108"/>
      <c r="NPB349" s="113"/>
      <c r="NPC349" s="113"/>
      <c r="NPD349" s="113"/>
      <c r="NPE349" s="113"/>
      <c r="NPF349" s="114"/>
      <c r="NPG349" s="115"/>
      <c r="NPH349" s="108"/>
      <c r="NPI349" s="108"/>
      <c r="NPJ349" s="108"/>
      <c r="NPK349" s="109"/>
      <c r="NPL349" s="110"/>
      <c r="NPM349" s="108"/>
      <c r="NPN349" s="111"/>
      <c r="NPO349" s="112"/>
      <c r="NPP349" s="108"/>
      <c r="NPQ349" s="113"/>
      <c r="NPR349" s="113"/>
      <c r="NPS349" s="113"/>
      <c r="NPT349" s="113"/>
      <c r="NPU349" s="114"/>
      <c r="NPV349" s="115"/>
      <c r="NPW349" s="108"/>
      <c r="NPX349" s="108"/>
      <c r="NPY349" s="108"/>
      <c r="NPZ349" s="109"/>
      <c r="NQA349" s="110"/>
      <c r="NQB349" s="108"/>
      <c r="NQC349" s="111"/>
      <c r="NQD349" s="112"/>
      <c r="NQE349" s="108"/>
      <c r="NQF349" s="113"/>
      <c r="NQG349" s="113"/>
      <c r="NQH349" s="113"/>
      <c r="NQI349" s="113"/>
      <c r="NQJ349" s="114"/>
      <c r="NQK349" s="115"/>
      <c r="NQL349" s="108"/>
      <c r="NQM349" s="108"/>
      <c r="NQN349" s="108"/>
      <c r="NQO349" s="109"/>
      <c r="NQP349" s="110"/>
      <c r="NQQ349" s="108"/>
      <c r="NQR349" s="111"/>
      <c r="NQS349" s="112"/>
      <c r="NQT349" s="108"/>
      <c r="NQU349" s="113"/>
      <c r="NQV349" s="113"/>
      <c r="NQW349" s="113"/>
      <c r="NQX349" s="113"/>
      <c r="NQY349" s="114"/>
      <c r="NQZ349" s="115"/>
      <c r="NRA349" s="108"/>
      <c r="NRB349" s="108"/>
      <c r="NRC349" s="108"/>
      <c r="NRD349" s="109"/>
      <c r="NRE349" s="110"/>
      <c r="NRF349" s="108"/>
      <c r="NRG349" s="111"/>
      <c r="NRH349" s="112"/>
      <c r="NRI349" s="108"/>
      <c r="NRJ349" s="113"/>
      <c r="NRK349" s="113"/>
      <c r="NRL349" s="113"/>
      <c r="NRM349" s="113"/>
      <c r="NRN349" s="114"/>
      <c r="NRO349" s="115"/>
      <c r="NRP349" s="108"/>
      <c r="NRQ349" s="108"/>
      <c r="NRR349" s="108"/>
      <c r="NRS349" s="109"/>
      <c r="NRT349" s="110"/>
      <c r="NRU349" s="108"/>
      <c r="NRV349" s="111"/>
      <c r="NRW349" s="112"/>
      <c r="NRX349" s="108"/>
      <c r="NRY349" s="113"/>
      <c r="NRZ349" s="113"/>
      <c r="NSA349" s="113"/>
      <c r="NSB349" s="113"/>
      <c r="NSC349" s="114"/>
      <c r="NSD349" s="115"/>
      <c r="NSE349" s="108"/>
      <c r="NSF349" s="108"/>
      <c r="NSG349" s="108"/>
      <c r="NSH349" s="109"/>
      <c r="NSI349" s="110"/>
      <c r="NSJ349" s="108"/>
      <c r="NSK349" s="111"/>
      <c r="NSL349" s="112"/>
      <c r="NSM349" s="108"/>
      <c r="NSN349" s="113"/>
      <c r="NSO349" s="113"/>
      <c r="NSP349" s="113"/>
      <c r="NSQ349" s="113"/>
      <c r="NSR349" s="114"/>
      <c r="NSS349" s="115"/>
      <c r="NST349" s="108"/>
      <c r="NSU349" s="108"/>
      <c r="NSV349" s="108"/>
      <c r="NSW349" s="109"/>
      <c r="NSX349" s="110"/>
      <c r="NSY349" s="108"/>
      <c r="NSZ349" s="111"/>
      <c r="NTA349" s="112"/>
      <c r="NTB349" s="108"/>
      <c r="NTC349" s="113"/>
      <c r="NTD349" s="113"/>
      <c r="NTE349" s="113"/>
      <c r="NTF349" s="113"/>
      <c r="NTG349" s="114"/>
      <c r="NTH349" s="115"/>
      <c r="NTI349" s="108"/>
      <c r="NTJ349" s="108"/>
      <c r="NTK349" s="108"/>
      <c r="NTL349" s="109"/>
      <c r="NTM349" s="110"/>
      <c r="NTN349" s="108"/>
      <c r="NTO349" s="111"/>
      <c r="NTP349" s="112"/>
      <c r="NTQ349" s="108"/>
      <c r="NTR349" s="113"/>
      <c r="NTS349" s="113"/>
      <c r="NTT349" s="113"/>
      <c r="NTU349" s="113"/>
      <c r="NTV349" s="114"/>
      <c r="NTW349" s="115"/>
      <c r="NTX349" s="108"/>
      <c r="NTY349" s="108"/>
      <c r="NTZ349" s="108"/>
      <c r="NUA349" s="109"/>
      <c r="NUB349" s="110"/>
      <c r="NUC349" s="108"/>
      <c r="NUD349" s="111"/>
      <c r="NUE349" s="112"/>
      <c r="NUF349" s="108"/>
      <c r="NUG349" s="113"/>
      <c r="NUH349" s="113"/>
      <c r="NUI349" s="113"/>
      <c r="NUJ349" s="113"/>
      <c r="NUK349" s="114"/>
      <c r="NUL349" s="115"/>
      <c r="NUM349" s="108"/>
      <c r="NUN349" s="108"/>
      <c r="NUO349" s="108"/>
      <c r="NUP349" s="109"/>
      <c r="NUQ349" s="110"/>
      <c r="NUR349" s="108"/>
      <c r="NUS349" s="111"/>
      <c r="NUT349" s="112"/>
      <c r="NUU349" s="108"/>
      <c r="NUV349" s="113"/>
      <c r="NUW349" s="113"/>
      <c r="NUX349" s="113"/>
      <c r="NUY349" s="113"/>
      <c r="NUZ349" s="114"/>
      <c r="NVA349" s="115"/>
      <c r="NVB349" s="108"/>
      <c r="NVC349" s="108"/>
      <c r="NVD349" s="108"/>
      <c r="NVE349" s="109"/>
      <c r="NVF349" s="110"/>
      <c r="NVG349" s="108"/>
      <c r="NVH349" s="111"/>
      <c r="NVI349" s="112"/>
      <c r="NVJ349" s="108"/>
      <c r="NVK349" s="113"/>
      <c r="NVL349" s="113"/>
      <c r="NVM349" s="113"/>
      <c r="NVN349" s="113"/>
      <c r="NVO349" s="114"/>
      <c r="NVP349" s="115"/>
      <c r="NVQ349" s="108"/>
      <c r="NVR349" s="108"/>
      <c r="NVS349" s="108"/>
      <c r="NVT349" s="109"/>
      <c r="NVU349" s="110"/>
      <c r="NVV349" s="108"/>
      <c r="NVW349" s="111"/>
      <c r="NVX349" s="112"/>
      <c r="NVY349" s="108"/>
      <c r="NVZ349" s="113"/>
      <c r="NWA349" s="113"/>
      <c r="NWB349" s="113"/>
      <c r="NWC349" s="113"/>
      <c r="NWD349" s="114"/>
      <c r="NWE349" s="115"/>
      <c r="NWF349" s="108"/>
      <c r="NWG349" s="108"/>
      <c r="NWH349" s="108"/>
      <c r="NWI349" s="109"/>
      <c r="NWJ349" s="110"/>
      <c r="NWK349" s="108"/>
      <c r="NWL349" s="111"/>
      <c r="NWM349" s="112"/>
      <c r="NWN349" s="108"/>
      <c r="NWO349" s="113"/>
      <c r="NWP349" s="113"/>
      <c r="NWQ349" s="113"/>
      <c r="NWR349" s="113"/>
      <c r="NWS349" s="114"/>
      <c r="NWT349" s="115"/>
      <c r="NWU349" s="108"/>
      <c r="NWV349" s="108"/>
      <c r="NWW349" s="108"/>
      <c r="NWX349" s="109"/>
      <c r="NWY349" s="110"/>
      <c r="NWZ349" s="108"/>
      <c r="NXA349" s="111"/>
      <c r="NXB349" s="112"/>
      <c r="NXC349" s="108"/>
      <c r="NXD349" s="113"/>
      <c r="NXE349" s="113"/>
      <c r="NXF349" s="113"/>
      <c r="NXG349" s="113"/>
      <c r="NXH349" s="114"/>
      <c r="NXI349" s="115"/>
      <c r="NXJ349" s="108"/>
      <c r="NXK349" s="108"/>
      <c r="NXL349" s="108"/>
      <c r="NXM349" s="109"/>
      <c r="NXN349" s="110"/>
      <c r="NXO349" s="108"/>
      <c r="NXP349" s="111"/>
      <c r="NXQ349" s="112"/>
      <c r="NXR349" s="108"/>
      <c r="NXS349" s="113"/>
      <c r="NXT349" s="113"/>
      <c r="NXU349" s="113"/>
      <c r="NXV349" s="113"/>
      <c r="NXW349" s="114"/>
      <c r="NXX349" s="115"/>
      <c r="NXY349" s="108"/>
      <c r="NXZ349" s="108"/>
      <c r="NYA349" s="108"/>
      <c r="NYB349" s="109"/>
      <c r="NYC349" s="110"/>
      <c r="NYD349" s="108"/>
      <c r="NYE349" s="111"/>
      <c r="NYF349" s="112"/>
      <c r="NYG349" s="108"/>
      <c r="NYH349" s="113"/>
      <c r="NYI349" s="113"/>
      <c r="NYJ349" s="113"/>
      <c r="NYK349" s="113"/>
      <c r="NYL349" s="114"/>
      <c r="NYM349" s="115"/>
      <c r="NYN349" s="108"/>
      <c r="NYO349" s="108"/>
      <c r="NYP349" s="108"/>
      <c r="NYQ349" s="109"/>
      <c r="NYR349" s="110"/>
      <c r="NYS349" s="108"/>
      <c r="NYT349" s="111"/>
      <c r="NYU349" s="112"/>
      <c r="NYV349" s="108"/>
      <c r="NYW349" s="113"/>
      <c r="NYX349" s="113"/>
      <c r="NYY349" s="113"/>
      <c r="NYZ349" s="113"/>
      <c r="NZA349" s="114"/>
      <c r="NZB349" s="115"/>
      <c r="NZC349" s="108"/>
      <c r="NZD349" s="108"/>
      <c r="NZE349" s="108"/>
      <c r="NZF349" s="109"/>
      <c r="NZG349" s="110"/>
      <c r="NZH349" s="108"/>
      <c r="NZI349" s="111"/>
      <c r="NZJ349" s="112"/>
      <c r="NZK349" s="108"/>
      <c r="NZL349" s="113"/>
      <c r="NZM349" s="113"/>
      <c r="NZN349" s="113"/>
      <c r="NZO349" s="113"/>
      <c r="NZP349" s="114"/>
      <c r="NZQ349" s="115"/>
      <c r="NZR349" s="108"/>
      <c r="NZS349" s="108"/>
      <c r="NZT349" s="108"/>
      <c r="NZU349" s="109"/>
      <c r="NZV349" s="110"/>
      <c r="NZW349" s="108"/>
      <c r="NZX349" s="111"/>
      <c r="NZY349" s="112"/>
      <c r="NZZ349" s="108"/>
      <c r="OAA349" s="113"/>
      <c r="OAB349" s="113"/>
      <c r="OAC349" s="113"/>
      <c r="OAD349" s="113"/>
      <c r="OAE349" s="114"/>
      <c r="OAF349" s="115"/>
      <c r="OAG349" s="108"/>
      <c r="OAH349" s="108"/>
      <c r="OAI349" s="108"/>
      <c r="OAJ349" s="109"/>
      <c r="OAK349" s="110"/>
      <c r="OAL349" s="108"/>
      <c r="OAM349" s="111"/>
      <c r="OAN349" s="112"/>
      <c r="OAO349" s="108"/>
      <c r="OAP349" s="113"/>
      <c r="OAQ349" s="113"/>
      <c r="OAR349" s="113"/>
      <c r="OAS349" s="113"/>
      <c r="OAT349" s="114"/>
      <c r="OAU349" s="115"/>
      <c r="OAV349" s="108"/>
      <c r="OAW349" s="108"/>
      <c r="OAX349" s="108"/>
      <c r="OAY349" s="109"/>
      <c r="OAZ349" s="110"/>
      <c r="OBA349" s="108"/>
      <c r="OBB349" s="111"/>
      <c r="OBC349" s="112"/>
      <c r="OBD349" s="108"/>
      <c r="OBE349" s="113"/>
      <c r="OBF349" s="113"/>
      <c r="OBG349" s="113"/>
      <c r="OBH349" s="113"/>
      <c r="OBI349" s="114"/>
      <c r="OBJ349" s="115"/>
      <c r="OBK349" s="108"/>
      <c r="OBL349" s="108"/>
      <c r="OBM349" s="108"/>
      <c r="OBN349" s="109"/>
      <c r="OBO349" s="110"/>
      <c r="OBP349" s="108"/>
      <c r="OBQ349" s="111"/>
      <c r="OBR349" s="112"/>
      <c r="OBS349" s="108"/>
      <c r="OBT349" s="113"/>
      <c r="OBU349" s="113"/>
      <c r="OBV349" s="113"/>
      <c r="OBW349" s="113"/>
      <c r="OBX349" s="114"/>
      <c r="OBY349" s="115"/>
      <c r="OBZ349" s="108"/>
      <c r="OCA349" s="108"/>
      <c r="OCB349" s="108"/>
      <c r="OCC349" s="109"/>
      <c r="OCD349" s="110"/>
      <c r="OCE349" s="108"/>
      <c r="OCF349" s="111"/>
      <c r="OCG349" s="112"/>
      <c r="OCH349" s="108"/>
      <c r="OCI349" s="113"/>
      <c r="OCJ349" s="113"/>
      <c r="OCK349" s="113"/>
      <c r="OCL349" s="113"/>
      <c r="OCM349" s="114"/>
      <c r="OCN349" s="115"/>
      <c r="OCO349" s="108"/>
      <c r="OCP349" s="108"/>
      <c r="OCQ349" s="108"/>
      <c r="OCR349" s="109"/>
      <c r="OCS349" s="110"/>
      <c r="OCT349" s="108"/>
      <c r="OCU349" s="111"/>
      <c r="OCV349" s="112"/>
      <c r="OCW349" s="108"/>
      <c r="OCX349" s="113"/>
      <c r="OCY349" s="113"/>
      <c r="OCZ349" s="113"/>
      <c r="ODA349" s="113"/>
      <c r="ODB349" s="114"/>
      <c r="ODC349" s="115"/>
      <c r="ODD349" s="108"/>
      <c r="ODE349" s="108"/>
      <c r="ODF349" s="108"/>
      <c r="ODG349" s="109"/>
      <c r="ODH349" s="110"/>
      <c r="ODI349" s="108"/>
      <c r="ODJ349" s="111"/>
      <c r="ODK349" s="112"/>
      <c r="ODL349" s="108"/>
      <c r="ODM349" s="113"/>
      <c r="ODN349" s="113"/>
      <c r="ODO349" s="113"/>
      <c r="ODP349" s="113"/>
      <c r="ODQ349" s="114"/>
      <c r="ODR349" s="115"/>
      <c r="ODS349" s="108"/>
      <c r="ODT349" s="108"/>
      <c r="ODU349" s="108"/>
      <c r="ODV349" s="109"/>
      <c r="ODW349" s="110"/>
      <c r="ODX349" s="108"/>
      <c r="ODY349" s="111"/>
      <c r="ODZ349" s="112"/>
      <c r="OEA349" s="108"/>
      <c r="OEB349" s="113"/>
      <c r="OEC349" s="113"/>
      <c r="OED349" s="113"/>
      <c r="OEE349" s="113"/>
      <c r="OEF349" s="114"/>
      <c r="OEG349" s="115"/>
      <c r="OEH349" s="108"/>
      <c r="OEI349" s="108"/>
      <c r="OEJ349" s="108"/>
      <c r="OEK349" s="109"/>
      <c r="OEL349" s="110"/>
      <c r="OEM349" s="108"/>
      <c r="OEN349" s="111"/>
      <c r="OEO349" s="112"/>
      <c r="OEP349" s="108"/>
      <c r="OEQ349" s="113"/>
      <c r="OER349" s="113"/>
      <c r="OES349" s="113"/>
      <c r="OET349" s="113"/>
      <c r="OEU349" s="114"/>
      <c r="OEV349" s="115"/>
      <c r="OEW349" s="108"/>
      <c r="OEX349" s="108"/>
      <c r="OEY349" s="108"/>
      <c r="OEZ349" s="109"/>
      <c r="OFA349" s="110"/>
      <c r="OFB349" s="108"/>
      <c r="OFC349" s="111"/>
      <c r="OFD349" s="112"/>
      <c r="OFE349" s="108"/>
      <c r="OFF349" s="113"/>
      <c r="OFG349" s="113"/>
      <c r="OFH349" s="113"/>
      <c r="OFI349" s="113"/>
      <c r="OFJ349" s="114"/>
      <c r="OFK349" s="115"/>
      <c r="OFL349" s="108"/>
      <c r="OFM349" s="108"/>
      <c r="OFN349" s="108"/>
      <c r="OFO349" s="109"/>
      <c r="OFP349" s="110"/>
      <c r="OFQ349" s="108"/>
      <c r="OFR349" s="111"/>
      <c r="OFS349" s="112"/>
      <c r="OFT349" s="108"/>
      <c r="OFU349" s="113"/>
      <c r="OFV349" s="113"/>
      <c r="OFW349" s="113"/>
      <c r="OFX349" s="113"/>
      <c r="OFY349" s="114"/>
      <c r="OFZ349" s="115"/>
      <c r="OGA349" s="108"/>
      <c r="OGB349" s="108"/>
      <c r="OGC349" s="108"/>
      <c r="OGD349" s="109"/>
      <c r="OGE349" s="110"/>
      <c r="OGF349" s="108"/>
      <c r="OGG349" s="111"/>
      <c r="OGH349" s="112"/>
      <c r="OGI349" s="108"/>
      <c r="OGJ349" s="113"/>
      <c r="OGK349" s="113"/>
      <c r="OGL349" s="113"/>
      <c r="OGM349" s="113"/>
      <c r="OGN349" s="114"/>
      <c r="OGO349" s="115"/>
      <c r="OGP349" s="108"/>
      <c r="OGQ349" s="108"/>
      <c r="OGR349" s="108"/>
      <c r="OGS349" s="109"/>
      <c r="OGT349" s="110"/>
      <c r="OGU349" s="108"/>
      <c r="OGV349" s="111"/>
      <c r="OGW349" s="112"/>
      <c r="OGX349" s="108"/>
      <c r="OGY349" s="113"/>
      <c r="OGZ349" s="113"/>
      <c r="OHA349" s="113"/>
      <c r="OHB349" s="113"/>
      <c r="OHC349" s="114"/>
      <c r="OHD349" s="115"/>
      <c r="OHE349" s="108"/>
      <c r="OHF349" s="108"/>
      <c r="OHG349" s="108"/>
      <c r="OHH349" s="109"/>
      <c r="OHI349" s="110"/>
      <c r="OHJ349" s="108"/>
      <c r="OHK349" s="111"/>
      <c r="OHL349" s="112"/>
      <c r="OHM349" s="108"/>
      <c r="OHN349" s="113"/>
      <c r="OHO349" s="113"/>
      <c r="OHP349" s="113"/>
      <c r="OHQ349" s="113"/>
      <c r="OHR349" s="114"/>
      <c r="OHS349" s="115"/>
      <c r="OHT349" s="108"/>
      <c r="OHU349" s="108"/>
      <c r="OHV349" s="108"/>
      <c r="OHW349" s="109"/>
      <c r="OHX349" s="110"/>
      <c r="OHY349" s="108"/>
      <c r="OHZ349" s="111"/>
      <c r="OIA349" s="112"/>
      <c r="OIB349" s="108"/>
      <c r="OIC349" s="113"/>
      <c r="OID349" s="113"/>
      <c r="OIE349" s="113"/>
      <c r="OIF349" s="113"/>
      <c r="OIG349" s="114"/>
      <c r="OIH349" s="115"/>
      <c r="OII349" s="108"/>
      <c r="OIJ349" s="108"/>
      <c r="OIK349" s="108"/>
      <c r="OIL349" s="109"/>
      <c r="OIM349" s="110"/>
      <c r="OIN349" s="108"/>
      <c r="OIO349" s="111"/>
      <c r="OIP349" s="112"/>
      <c r="OIQ349" s="108"/>
      <c r="OIR349" s="113"/>
      <c r="OIS349" s="113"/>
      <c r="OIT349" s="113"/>
      <c r="OIU349" s="113"/>
      <c r="OIV349" s="114"/>
      <c r="OIW349" s="115"/>
      <c r="OIX349" s="108"/>
      <c r="OIY349" s="108"/>
      <c r="OIZ349" s="108"/>
      <c r="OJA349" s="109"/>
      <c r="OJB349" s="110"/>
      <c r="OJC349" s="108"/>
      <c r="OJD349" s="111"/>
      <c r="OJE349" s="112"/>
      <c r="OJF349" s="108"/>
      <c r="OJG349" s="113"/>
      <c r="OJH349" s="113"/>
      <c r="OJI349" s="113"/>
      <c r="OJJ349" s="113"/>
      <c r="OJK349" s="114"/>
      <c r="OJL349" s="115"/>
      <c r="OJM349" s="108"/>
      <c r="OJN349" s="108"/>
      <c r="OJO349" s="108"/>
      <c r="OJP349" s="109"/>
      <c r="OJQ349" s="110"/>
      <c r="OJR349" s="108"/>
      <c r="OJS349" s="111"/>
      <c r="OJT349" s="112"/>
      <c r="OJU349" s="108"/>
      <c r="OJV349" s="113"/>
      <c r="OJW349" s="113"/>
      <c r="OJX349" s="113"/>
      <c r="OJY349" s="113"/>
      <c r="OJZ349" s="114"/>
      <c r="OKA349" s="115"/>
      <c r="OKB349" s="108"/>
      <c r="OKC349" s="108"/>
      <c r="OKD349" s="108"/>
      <c r="OKE349" s="109"/>
      <c r="OKF349" s="110"/>
      <c r="OKG349" s="108"/>
      <c r="OKH349" s="111"/>
      <c r="OKI349" s="112"/>
      <c r="OKJ349" s="108"/>
      <c r="OKK349" s="113"/>
      <c r="OKL349" s="113"/>
      <c r="OKM349" s="113"/>
      <c r="OKN349" s="113"/>
      <c r="OKO349" s="114"/>
      <c r="OKP349" s="115"/>
      <c r="OKQ349" s="108"/>
      <c r="OKR349" s="108"/>
      <c r="OKS349" s="108"/>
      <c r="OKT349" s="109"/>
      <c r="OKU349" s="110"/>
      <c r="OKV349" s="108"/>
      <c r="OKW349" s="111"/>
      <c r="OKX349" s="112"/>
      <c r="OKY349" s="108"/>
      <c r="OKZ349" s="113"/>
      <c r="OLA349" s="113"/>
      <c r="OLB349" s="113"/>
      <c r="OLC349" s="113"/>
      <c r="OLD349" s="114"/>
      <c r="OLE349" s="115"/>
      <c r="OLF349" s="108"/>
      <c r="OLG349" s="108"/>
      <c r="OLH349" s="108"/>
      <c r="OLI349" s="109"/>
      <c r="OLJ349" s="110"/>
      <c r="OLK349" s="108"/>
      <c r="OLL349" s="111"/>
      <c r="OLM349" s="112"/>
      <c r="OLN349" s="108"/>
      <c r="OLO349" s="113"/>
      <c r="OLP349" s="113"/>
      <c r="OLQ349" s="113"/>
      <c r="OLR349" s="113"/>
      <c r="OLS349" s="114"/>
      <c r="OLT349" s="115"/>
      <c r="OLU349" s="108"/>
      <c r="OLV349" s="108"/>
      <c r="OLW349" s="108"/>
      <c r="OLX349" s="109"/>
      <c r="OLY349" s="110"/>
      <c r="OLZ349" s="108"/>
      <c r="OMA349" s="111"/>
      <c r="OMB349" s="112"/>
      <c r="OMC349" s="108"/>
      <c r="OMD349" s="113"/>
      <c r="OME349" s="113"/>
      <c r="OMF349" s="113"/>
      <c r="OMG349" s="113"/>
      <c r="OMH349" s="114"/>
      <c r="OMI349" s="115"/>
      <c r="OMJ349" s="108"/>
      <c r="OMK349" s="108"/>
      <c r="OML349" s="108"/>
      <c r="OMM349" s="109"/>
      <c r="OMN349" s="110"/>
      <c r="OMO349" s="108"/>
      <c r="OMP349" s="111"/>
      <c r="OMQ349" s="112"/>
      <c r="OMR349" s="108"/>
      <c r="OMS349" s="113"/>
      <c r="OMT349" s="113"/>
      <c r="OMU349" s="113"/>
      <c r="OMV349" s="113"/>
      <c r="OMW349" s="114"/>
      <c r="OMX349" s="115"/>
      <c r="OMY349" s="108"/>
      <c r="OMZ349" s="108"/>
      <c r="ONA349" s="108"/>
      <c r="ONB349" s="109"/>
      <c r="ONC349" s="110"/>
      <c r="OND349" s="108"/>
      <c r="ONE349" s="111"/>
      <c r="ONF349" s="112"/>
      <c r="ONG349" s="108"/>
      <c r="ONH349" s="113"/>
      <c r="ONI349" s="113"/>
      <c r="ONJ349" s="113"/>
      <c r="ONK349" s="113"/>
      <c r="ONL349" s="114"/>
      <c r="ONM349" s="115"/>
      <c r="ONN349" s="108"/>
      <c r="ONO349" s="108"/>
      <c r="ONP349" s="108"/>
      <c r="ONQ349" s="109"/>
      <c r="ONR349" s="110"/>
      <c r="ONS349" s="108"/>
      <c r="ONT349" s="111"/>
      <c r="ONU349" s="112"/>
      <c r="ONV349" s="108"/>
      <c r="ONW349" s="113"/>
      <c r="ONX349" s="113"/>
      <c r="ONY349" s="113"/>
      <c r="ONZ349" s="113"/>
      <c r="OOA349" s="114"/>
      <c r="OOB349" s="115"/>
      <c r="OOC349" s="108"/>
      <c r="OOD349" s="108"/>
      <c r="OOE349" s="108"/>
      <c r="OOF349" s="109"/>
      <c r="OOG349" s="110"/>
      <c r="OOH349" s="108"/>
      <c r="OOI349" s="111"/>
      <c r="OOJ349" s="112"/>
      <c r="OOK349" s="108"/>
      <c r="OOL349" s="113"/>
      <c r="OOM349" s="113"/>
      <c r="OON349" s="113"/>
      <c r="OOO349" s="113"/>
      <c r="OOP349" s="114"/>
      <c r="OOQ349" s="115"/>
      <c r="OOR349" s="108"/>
      <c r="OOS349" s="108"/>
      <c r="OOT349" s="108"/>
      <c r="OOU349" s="109"/>
      <c r="OOV349" s="110"/>
      <c r="OOW349" s="108"/>
      <c r="OOX349" s="111"/>
      <c r="OOY349" s="112"/>
      <c r="OOZ349" s="108"/>
      <c r="OPA349" s="113"/>
      <c r="OPB349" s="113"/>
      <c r="OPC349" s="113"/>
      <c r="OPD349" s="113"/>
      <c r="OPE349" s="114"/>
      <c r="OPF349" s="115"/>
      <c r="OPG349" s="108"/>
      <c r="OPH349" s="108"/>
      <c r="OPI349" s="108"/>
      <c r="OPJ349" s="109"/>
      <c r="OPK349" s="110"/>
      <c r="OPL349" s="108"/>
      <c r="OPM349" s="111"/>
      <c r="OPN349" s="112"/>
      <c r="OPO349" s="108"/>
      <c r="OPP349" s="113"/>
      <c r="OPQ349" s="113"/>
      <c r="OPR349" s="113"/>
      <c r="OPS349" s="113"/>
      <c r="OPT349" s="114"/>
      <c r="OPU349" s="115"/>
      <c r="OPV349" s="108"/>
      <c r="OPW349" s="108"/>
      <c r="OPX349" s="108"/>
      <c r="OPY349" s="109"/>
      <c r="OPZ349" s="110"/>
      <c r="OQA349" s="108"/>
      <c r="OQB349" s="111"/>
      <c r="OQC349" s="112"/>
      <c r="OQD349" s="108"/>
      <c r="OQE349" s="113"/>
      <c r="OQF349" s="113"/>
      <c r="OQG349" s="113"/>
      <c r="OQH349" s="113"/>
      <c r="OQI349" s="114"/>
      <c r="OQJ349" s="115"/>
      <c r="OQK349" s="108"/>
      <c r="OQL349" s="108"/>
      <c r="OQM349" s="108"/>
      <c r="OQN349" s="109"/>
      <c r="OQO349" s="110"/>
      <c r="OQP349" s="108"/>
      <c r="OQQ349" s="111"/>
      <c r="OQR349" s="112"/>
      <c r="OQS349" s="108"/>
      <c r="OQT349" s="113"/>
      <c r="OQU349" s="113"/>
      <c r="OQV349" s="113"/>
      <c r="OQW349" s="113"/>
      <c r="OQX349" s="114"/>
      <c r="OQY349" s="115"/>
      <c r="OQZ349" s="108"/>
      <c r="ORA349" s="108"/>
      <c r="ORB349" s="108"/>
      <c r="ORC349" s="109"/>
      <c r="ORD349" s="110"/>
      <c r="ORE349" s="108"/>
      <c r="ORF349" s="111"/>
      <c r="ORG349" s="112"/>
      <c r="ORH349" s="108"/>
      <c r="ORI349" s="113"/>
      <c r="ORJ349" s="113"/>
      <c r="ORK349" s="113"/>
      <c r="ORL349" s="113"/>
      <c r="ORM349" s="114"/>
      <c r="ORN349" s="115"/>
      <c r="ORO349" s="108"/>
      <c r="ORP349" s="108"/>
      <c r="ORQ349" s="108"/>
      <c r="ORR349" s="109"/>
      <c r="ORS349" s="110"/>
      <c r="ORT349" s="108"/>
      <c r="ORU349" s="111"/>
      <c r="ORV349" s="112"/>
      <c r="ORW349" s="108"/>
      <c r="ORX349" s="113"/>
      <c r="ORY349" s="113"/>
      <c r="ORZ349" s="113"/>
      <c r="OSA349" s="113"/>
      <c r="OSB349" s="114"/>
      <c r="OSC349" s="115"/>
      <c r="OSD349" s="108"/>
      <c r="OSE349" s="108"/>
      <c r="OSF349" s="108"/>
      <c r="OSG349" s="109"/>
      <c r="OSH349" s="110"/>
      <c r="OSI349" s="108"/>
      <c r="OSJ349" s="111"/>
      <c r="OSK349" s="112"/>
      <c r="OSL349" s="108"/>
      <c r="OSM349" s="113"/>
      <c r="OSN349" s="113"/>
      <c r="OSO349" s="113"/>
      <c r="OSP349" s="113"/>
      <c r="OSQ349" s="114"/>
      <c r="OSR349" s="115"/>
      <c r="OSS349" s="108"/>
      <c r="OST349" s="108"/>
      <c r="OSU349" s="108"/>
      <c r="OSV349" s="109"/>
      <c r="OSW349" s="110"/>
      <c r="OSX349" s="108"/>
      <c r="OSY349" s="111"/>
      <c r="OSZ349" s="112"/>
      <c r="OTA349" s="108"/>
      <c r="OTB349" s="113"/>
      <c r="OTC349" s="113"/>
      <c r="OTD349" s="113"/>
      <c r="OTE349" s="113"/>
      <c r="OTF349" s="114"/>
      <c r="OTG349" s="115"/>
      <c r="OTH349" s="108"/>
      <c r="OTI349" s="108"/>
      <c r="OTJ349" s="108"/>
      <c r="OTK349" s="109"/>
      <c r="OTL349" s="110"/>
      <c r="OTM349" s="108"/>
      <c r="OTN349" s="111"/>
      <c r="OTO349" s="112"/>
      <c r="OTP349" s="108"/>
      <c r="OTQ349" s="113"/>
      <c r="OTR349" s="113"/>
      <c r="OTS349" s="113"/>
      <c r="OTT349" s="113"/>
      <c r="OTU349" s="114"/>
      <c r="OTV349" s="115"/>
      <c r="OTW349" s="108"/>
      <c r="OTX349" s="108"/>
      <c r="OTY349" s="108"/>
      <c r="OTZ349" s="109"/>
      <c r="OUA349" s="110"/>
      <c r="OUB349" s="108"/>
      <c r="OUC349" s="111"/>
      <c r="OUD349" s="112"/>
      <c r="OUE349" s="108"/>
      <c r="OUF349" s="113"/>
      <c r="OUG349" s="113"/>
      <c r="OUH349" s="113"/>
      <c r="OUI349" s="113"/>
      <c r="OUJ349" s="114"/>
      <c r="OUK349" s="115"/>
      <c r="OUL349" s="108"/>
      <c r="OUM349" s="108"/>
      <c r="OUN349" s="108"/>
      <c r="OUO349" s="109"/>
      <c r="OUP349" s="110"/>
      <c r="OUQ349" s="108"/>
      <c r="OUR349" s="111"/>
      <c r="OUS349" s="112"/>
      <c r="OUT349" s="108"/>
      <c r="OUU349" s="113"/>
      <c r="OUV349" s="113"/>
      <c r="OUW349" s="113"/>
      <c r="OUX349" s="113"/>
      <c r="OUY349" s="114"/>
      <c r="OUZ349" s="115"/>
      <c r="OVA349" s="108"/>
      <c r="OVB349" s="108"/>
      <c r="OVC349" s="108"/>
      <c r="OVD349" s="109"/>
      <c r="OVE349" s="110"/>
      <c r="OVF349" s="108"/>
      <c r="OVG349" s="111"/>
      <c r="OVH349" s="112"/>
      <c r="OVI349" s="108"/>
      <c r="OVJ349" s="113"/>
      <c r="OVK349" s="113"/>
      <c r="OVL349" s="113"/>
      <c r="OVM349" s="113"/>
      <c r="OVN349" s="114"/>
      <c r="OVO349" s="115"/>
      <c r="OVP349" s="108"/>
      <c r="OVQ349" s="108"/>
      <c r="OVR349" s="108"/>
      <c r="OVS349" s="109"/>
      <c r="OVT349" s="110"/>
      <c r="OVU349" s="108"/>
      <c r="OVV349" s="111"/>
      <c r="OVW349" s="112"/>
      <c r="OVX349" s="108"/>
      <c r="OVY349" s="113"/>
      <c r="OVZ349" s="113"/>
      <c r="OWA349" s="113"/>
      <c r="OWB349" s="113"/>
      <c r="OWC349" s="114"/>
      <c r="OWD349" s="115"/>
      <c r="OWE349" s="108"/>
      <c r="OWF349" s="108"/>
      <c r="OWG349" s="108"/>
      <c r="OWH349" s="109"/>
      <c r="OWI349" s="110"/>
      <c r="OWJ349" s="108"/>
      <c r="OWK349" s="111"/>
      <c r="OWL349" s="112"/>
      <c r="OWM349" s="108"/>
      <c r="OWN349" s="113"/>
      <c r="OWO349" s="113"/>
      <c r="OWP349" s="113"/>
      <c r="OWQ349" s="113"/>
      <c r="OWR349" s="114"/>
      <c r="OWS349" s="115"/>
      <c r="OWT349" s="108"/>
      <c r="OWU349" s="108"/>
      <c r="OWV349" s="108"/>
      <c r="OWW349" s="109"/>
      <c r="OWX349" s="110"/>
      <c r="OWY349" s="108"/>
      <c r="OWZ349" s="111"/>
      <c r="OXA349" s="112"/>
      <c r="OXB349" s="108"/>
      <c r="OXC349" s="113"/>
      <c r="OXD349" s="113"/>
      <c r="OXE349" s="113"/>
      <c r="OXF349" s="113"/>
      <c r="OXG349" s="114"/>
      <c r="OXH349" s="115"/>
      <c r="OXI349" s="108"/>
      <c r="OXJ349" s="108"/>
      <c r="OXK349" s="108"/>
      <c r="OXL349" s="109"/>
      <c r="OXM349" s="110"/>
      <c r="OXN349" s="108"/>
      <c r="OXO349" s="111"/>
      <c r="OXP349" s="112"/>
      <c r="OXQ349" s="108"/>
      <c r="OXR349" s="113"/>
      <c r="OXS349" s="113"/>
      <c r="OXT349" s="113"/>
      <c r="OXU349" s="113"/>
      <c r="OXV349" s="114"/>
      <c r="OXW349" s="115"/>
      <c r="OXX349" s="108"/>
      <c r="OXY349" s="108"/>
      <c r="OXZ349" s="108"/>
      <c r="OYA349" s="109"/>
      <c r="OYB349" s="110"/>
      <c r="OYC349" s="108"/>
      <c r="OYD349" s="111"/>
      <c r="OYE349" s="112"/>
      <c r="OYF349" s="108"/>
      <c r="OYG349" s="113"/>
      <c r="OYH349" s="113"/>
      <c r="OYI349" s="113"/>
      <c r="OYJ349" s="113"/>
      <c r="OYK349" s="114"/>
      <c r="OYL349" s="115"/>
      <c r="OYM349" s="108"/>
      <c r="OYN349" s="108"/>
      <c r="OYO349" s="108"/>
      <c r="OYP349" s="109"/>
      <c r="OYQ349" s="110"/>
      <c r="OYR349" s="108"/>
      <c r="OYS349" s="111"/>
      <c r="OYT349" s="112"/>
      <c r="OYU349" s="108"/>
      <c r="OYV349" s="113"/>
      <c r="OYW349" s="113"/>
      <c r="OYX349" s="113"/>
      <c r="OYY349" s="113"/>
      <c r="OYZ349" s="114"/>
      <c r="OZA349" s="115"/>
      <c r="OZB349" s="108"/>
      <c r="OZC349" s="108"/>
      <c r="OZD349" s="108"/>
      <c r="OZE349" s="109"/>
      <c r="OZF349" s="110"/>
      <c r="OZG349" s="108"/>
      <c r="OZH349" s="111"/>
      <c r="OZI349" s="112"/>
      <c r="OZJ349" s="108"/>
      <c r="OZK349" s="113"/>
      <c r="OZL349" s="113"/>
      <c r="OZM349" s="113"/>
      <c r="OZN349" s="113"/>
      <c r="OZO349" s="114"/>
      <c r="OZP349" s="115"/>
      <c r="OZQ349" s="108"/>
      <c r="OZR349" s="108"/>
      <c r="OZS349" s="108"/>
      <c r="OZT349" s="109"/>
      <c r="OZU349" s="110"/>
      <c r="OZV349" s="108"/>
      <c r="OZW349" s="111"/>
      <c r="OZX349" s="112"/>
      <c r="OZY349" s="108"/>
      <c r="OZZ349" s="113"/>
      <c r="PAA349" s="113"/>
      <c r="PAB349" s="113"/>
      <c r="PAC349" s="113"/>
      <c r="PAD349" s="114"/>
      <c r="PAE349" s="115"/>
      <c r="PAF349" s="108"/>
      <c r="PAG349" s="108"/>
      <c r="PAH349" s="108"/>
      <c r="PAI349" s="109"/>
      <c r="PAJ349" s="110"/>
      <c r="PAK349" s="108"/>
      <c r="PAL349" s="111"/>
      <c r="PAM349" s="112"/>
      <c r="PAN349" s="108"/>
      <c r="PAO349" s="113"/>
      <c r="PAP349" s="113"/>
      <c r="PAQ349" s="113"/>
      <c r="PAR349" s="113"/>
      <c r="PAS349" s="114"/>
      <c r="PAT349" s="115"/>
      <c r="PAU349" s="108"/>
      <c r="PAV349" s="108"/>
      <c r="PAW349" s="108"/>
      <c r="PAX349" s="109"/>
      <c r="PAY349" s="110"/>
      <c r="PAZ349" s="108"/>
      <c r="PBA349" s="111"/>
      <c r="PBB349" s="112"/>
      <c r="PBC349" s="108"/>
      <c r="PBD349" s="113"/>
      <c r="PBE349" s="113"/>
      <c r="PBF349" s="113"/>
      <c r="PBG349" s="113"/>
      <c r="PBH349" s="114"/>
      <c r="PBI349" s="115"/>
      <c r="PBJ349" s="108"/>
      <c r="PBK349" s="108"/>
      <c r="PBL349" s="108"/>
      <c r="PBM349" s="109"/>
      <c r="PBN349" s="110"/>
      <c r="PBO349" s="108"/>
      <c r="PBP349" s="111"/>
      <c r="PBQ349" s="112"/>
      <c r="PBR349" s="108"/>
      <c r="PBS349" s="113"/>
      <c r="PBT349" s="113"/>
      <c r="PBU349" s="113"/>
      <c r="PBV349" s="113"/>
      <c r="PBW349" s="114"/>
      <c r="PBX349" s="115"/>
      <c r="PBY349" s="108"/>
      <c r="PBZ349" s="108"/>
      <c r="PCA349" s="108"/>
      <c r="PCB349" s="109"/>
      <c r="PCC349" s="110"/>
      <c r="PCD349" s="108"/>
      <c r="PCE349" s="111"/>
      <c r="PCF349" s="112"/>
      <c r="PCG349" s="108"/>
      <c r="PCH349" s="113"/>
      <c r="PCI349" s="113"/>
      <c r="PCJ349" s="113"/>
      <c r="PCK349" s="113"/>
      <c r="PCL349" s="114"/>
      <c r="PCM349" s="115"/>
      <c r="PCN349" s="108"/>
      <c r="PCO349" s="108"/>
      <c r="PCP349" s="108"/>
      <c r="PCQ349" s="109"/>
      <c r="PCR349" s="110"/>
      <c r="PCS349" s="108"/>
      <c r="PCT349" s="111"/>
      <c r="PCU349" s="112"/>
      <c r="PCV349" s="108"/>
      <c r="PCW349" s="113"/>
      <c r="PCX349" s="113"/>
      <c r="PCY349" s="113"/>
      <c r="PCZ349" s="113"/>
      <c r="PDA349" s="114"/>
      <c r="PDB349" s="115"/>
      <c r="PDC349" s="108"/>
      <c r="PDD349" s="108"/>
      <c r="PDE349" s="108"/>
      <c r="PDF349" s="109"/>
      <c r="PDG349" s="110"/>
      <c r="PDH349" s="108"/>
      <c r="PDI349" s="111"/>
      <c r="PDJ349" s="112"/>
      <c r="PDK349" s="108"/>
      <c r="PDL349" s="113"/>
      <c r="PDM349" s="113"/>
      <c r="PDN349" s="113"/>
      <c r="PDO349" s="113"/>
      <c r="PDP349" s="114"/>
      <c r="PDQ349" s="115"/>
      <c r="PDR349" s="108"/>
      <c r="PDS349" s="108"/>
      <c r="PDT349" s="108"/>
      <c r="PDU349" s="109"/>
      <c r="PDV349" s="110"/>
      <c r="PDW349" s="108"/>
      <c r="PDX349" s="111"/>
      <c r="PDY349" s="112"/>
      <c r="PDZ349" s="108"/>
      <c r="PEA349" s="113"/>
      <c r="PEB349" s="113"/>
      <c r="PEC349" s="113"/>
      <c r="PED349" s="113"/>
      <c r="PEE349" s="114"/>
      <c r="PEF349" s="115"/>
      <c r="PEG349" s="108"/>
      <c r="PEH349" s="108"/>
      <c r="PEI349" s="108"/>
      <c r="PEJ349" s="109"/>
      <c r="PEK349" s="110"/>
      <c r="PEL349" s="108"/>
      <c r="PEM349" s="111"/>
      <c r="PEN349" s="112"/>
      <c r="PEO349" s="108"/>
      <c r="PEP349" s="113"/>
      <c r="PEQ349" s="113"/>
      <c r="PER349" s="113"/>
      <c r="PES349" s="113"/>
      <c r="PET349" s="114"/>
      <c r="PEU349" s="115"/>
      <c r="PEV349" s="108"/>
      <c r="PEW349" s="108"/>
      <c r="PEX349" s="108"/>
      <c r="PEY349" s="109"/>
      <c r="PEZ349" s="110"/>
      <c r="PFA349" s="108"/>
      <c r="PFB349" s="111"/>
      <c r="PFC349" s="112"/>
      <c r="PFD349" s="108"/>
      <c r="PFE349" s="113"/>
      <c r="PFF349" s="113"/>
      <c r="PFG349" s="113"/>
      <c r="PFH349" s="113"/>
      <c r="PFI349" s="114"/>
      <c r="PFJ349" s="115"/>
      <c r="PFK349" s="108"/>
      <c r="PFL349" s="108"/>
      <c r="PFM349" s="108"/>
      <c r="PFN349" s="109"/>
      <c r="PFO349" s="110"/>
      <c r="PFP349" s="108"/>
      <c r="PFQ349" s="111"/>
      <c r="PFR349" s="112"/>
      <c r="PFS349" s="108"/>
      <c r="PFT349" s="113"/>
      <c r="PFU349" s="113"/>
      <c r="PFV349" s="113"/>
      <c r="PFW349" s="113"/>
      <c r="PFX349" s="114"/>
      <c r="PFY349" s="115"/>
      <c r="PFZ349" s="108"/>
      <c r="PGA349" s="108"/>
      <c r="PGB349" s="108"/>
      <c r="PGC349" s="109"/>
      <c r="PGD349" s="110"/>
      <c r="PGE349" s="108"/>
      <c r="PGF349" s="111"/>
      <c r="PGG349" s="112"/>
      <c r="PGH349" s="108"/>
      <c r="PGI349" s="113"/>
      <c r="PGJ349" s="113"/>
      <c r="PGK349" s="113"/>
      <c r="PGL349" s="113"/>
      <c r="PGM349" s="114"/>
      <c r="PGN349" s="115"/>
      <c r="PGO349" s="108"/>
      <c r="PGP349" s="108"/>
      <c r="PGQ349" s="108"/>
      <c r="PGR349" s="109"/>
      <c r="PGS349" s="110"/>
      <c r="PGT349" s="108"/>
      <c r="PGU349" s="111"/>
      <c r="PGV349" s="112"/>
      <c r="PGW349" s="108"/>
      <c r="PGX349" s="113"/>
      <c r="PGY349" s="113"/>
      <c r="PGZ349" s="113"/>
      <c r="PHA349" s="113"/>
      <c r="PHB349" s="114"/>
      <c r="PHC349" s="115"/>
      <c r="PHD349" s="108"/>
      <c r="PHE349" s="108"/>
      <c r="PHF349" s="108"/>
      <c r="PHG349" s="109"/>
      <c r="PHH349" s="110"/>
      <c r="PHI349" s="108"/>
      <c r="PHJ349" s="111"/>
      <c r="PHK349" s="112"/>
      <c r="PHL349" s="108"/>
      <c r="PHM349" s="113"/>
      <c r="PHN349" s="113"/>
      <c r="PHO349" s="113"/>
      <c r="PHP349" s="113"/>
      <c r="PHQ349" s="114"/>
      <c r="PHR349" s="115"/>
      <c r="PHS349" s="108"/>
      <c r="PHT349" s="108"/>
      <c r="PHU349" s="108"/>
      <c r="PHV349" s="109"/>
      <c r="PHW349" s="110"/>
      <c r="PHX349" s="108"/>
      <c r="PHY349" s="111"/>
      <c r="PHZ349" s="112"/>
      <c r="PIA349" s="108"/>
      <c r="PIB349" s="113"/>
      <c r="PIC349" s="113"/>
      <c r="PID349" s="113"/>
      <c r="PIE349" s="113"/>
      <c r="PIF349" s="114"/>
      <c r="PIG349" s="115"/>
      <c r="PIH349" s="108"/>
      <c r="PII349" s="108"/>
      <c r="PIJ349" s="108"/>
      <c r="PIK349" s="109"/>
      <c r="PIL349" s="110"/>
      <c r="PIM349" s="108"/>
      <c r="PIN349" s="111"/>
      <c r="PIO349" s="112"/>
      <c r="PIP349" s="108"/>
      <c r="PIQ349" s="113"/>
      <c r="PIR349" s="113"/>
      <c r="PIS349" s="113"/>
      <c r="PIT349" s="113"/>
      <c r="PIU349" s="114"/>
      <c r="PIV349" s="115"/>
      <c r="PIW349" s="108"/>
      <c r="PIX349" s="108"/>
      <c r="PIY349" s="108"/>
      <c r="PIZ349" s="109"/>
      <c r="PJA349" s="110"/>
      <c r="PJB349" s="108"/>
      <c r="PJC349" s="111"/>
      <c r="PJD349" s="112"/>
      <c r="PJE349" s="108"/>
      <c r="PJF349" s="113"/>
      <c r="PJG349" s="113"/>
      <c r="PJH349" s="113"/>
      <c r="PJI349" s="113"/>
      <c r="PJJ349" s="114"/>
      <c r="PJK349" s="115"/>
      <c r="PJL349" s="108"/>
      <c r="PJM349" s="108"/>
      <c r="PJN349" s="108"/>
      <c r="PJO349" s="109"/>
      <c r="PJP349" s="110"/>
      <c r="PJQ349" s="108"/>
      <c r="PJR349" s="111"/>
      <c r="PJS349" s="112"/>
      <c r="PJT349" s="108"/>
      <c r="PJU349" s="113"/>
      <c r="PJV349" s="113"/>
      <c r="PJW349" s="113"/>
      <c r="PJX349" s="113"/>
      <c r="PJY349" s="114"/>
      <c r="PJZ349" s="115"/>
      <c r="PKA349" s="108"/>
      <c r="PKB349" s="108"/>
      <c r="PKC349" s="108"/>
      <c r="PKD349" s="109"/>
      <c r="PKE349" s="110"/>
      <c r="PKF349" s="108"/>
      <c r="PKG349" s="111"/>
      <c r="PKH349" s="112"/>
      <c r="PKI349" s="108"/>
      <c r="PKJ349" s="113"/>
      <c r="PKK349" s="113"/>
      <c r="PKL349" s="113"/>
      <c r="PKM349" s="113"/>
      <c r="PKN349" s="114"/>
      <c r="PKO349" s="115"/>
      <c r="PKP349" s="108"/>
      <c r="PKQ349" s="108"/>
      <c r="PKR349" s="108"/>
      <c r="PKS349" s="109"/>
      <c r="PKT349" s="110"/>
      <c r="PKU349" s="108"/>
      <c r="PKV349" s="111"/>
      <c r="PKW349" s="112"/>
      <c r="PKX349" s="108"/>
      <c r="PKY349" s="113"/>
      <c r="PKZ349" s="113"/>
      <c r="PLA349" s="113"/>
      <c r="PLB349" s="113"/>
      <c r="PLC349" s="114"/>
      <c r="PLD349" s="115"/>
      <c r="PLE349" s="108"/>
      <c r="PLF349" s="108"/>
      <c r="PLG349" s="108"/>
      <c r="PLH349" s="109"/>
      <c r="PLI349" s="110"/>
      <c r="PLJ349" s="108"/>
      <c r="PLK349" s="111"/>
      <c r="PLL349" s="112"/>
      <c r="PLM349" s="108"/>
      <c r="PLN349" s="113"/>
      <c r="PLO349" s="113"/>
      <c r="PLP349" s="113"/>
      <c r="PLQ349" s="113"/>
      <c r="PLR349" s="114"/>
      <c r="PLS349" s="115"/>
      <c r="PLT349" s="108"/>
      <c r="PLU349" s="108"/>
      <c r="PLV349" s="108"/>
      <c r="PLW349" s="109"/>
      <c r="PLX349" s="110"/>
      <c r="PLY349" s="108"/>
      <c r="PLZ349" s="111"/>
      <c r="PMA349" s="112"/>
      <c r="PMB349" s="108"/>
      <c r="PMC349" s="113"/>
      <c r="PMD349" s="113"/>
      <c r="PME349" s="113"/>
      <c r="PMF349" s="113"/>
      <c r="PMG349" s="114"/>
      <c r="PMH349" s="115"/>
      <c r="PMI349" s="108"/>
      <c r="PMJ349" s="108"/>
      <c r="PMK349" s="108"/>
      <c r="PML349" s="109"/>
      <c r="PMM349" s="110"/>
      <c r="PMN349" s="108"/>
      <c r="PMO349" s="111"/>
      <c r="PMP349" s="112"/>
      <c r="PMQ349" s="108"/>
      <c r="PMR349" s="113"/>
      <c r="PMS349" s="113"/>
      <c r="PMT349" s="113"/>
      <c r="PMU349" s="113"/>
      <c r="PMV349" s="114"/>
      <c r="PMW349" s="115"/>
      <c r="PMX349" s="108"/>
      <c r="PMY349" s="108"/>
      <c r="PMZ349" s="108"/>
      <c r="PNA349" s="109"/>
      <c r="PNB349" s="110"/>
      <c r="PNC349" s="108"/>
      <c r="PND349" s="111"/>
      <c r="PNE349" s="112"/>
      <c r="PNF349" s="108"/>
      <c r="PNG349" s="113"/>
      <c r="PNH349" s="113"/>
      <c r="PNI349" s="113"/>
      <c r="PNJ349" s="113"/>
      <c r="PNK349" s="114"/>
      <c r="PNL349" s="115"/>
      <c r="PNM349" s="108"/>
      <c r="PNN349" s="108"/>
      <c r="PNO349" s="108"/>
      <c r="PNP349" s="109"/>
      <c r="PNQ349" s="110"/>
      <c r="PNR349" s="108"/>
      <c r="PNS349" s="111"/>
      <c r="PNT349" s="112"/>
      <c r="PNU349" s="108"/>
      <c r="PNV349" s="113"/>
      <c r="PNW349" s="113"/>
      <c r="PNX349" s="113"/>
      <c r="PNY349" s="113"/>
      <c r="PNZ349" s="114"/>
      <c r="POA349" s="115"/>
      <c r="POB349" s="108"/>
      <c r="POC349" s="108"/>
      <c r="POD349" s="108"/>
      <c r="POE349" s="109"/>
      <c r="POF349" s="110"/>
      <c r="POG349" s="108"/>
      <c r="POH349" s="111"/>
      <c r="POI349" s="112"/>
      <c r="POJ349" s="108"/>
      <c r="POK349" s="113"/>
      <c r="POL349" s="113"/>
      <c r="POM349" s="113"/>
      <c r="PON349" s="113"/>
      <c r="POO349" s="114"/>
      <c r="POP349" s="115"/>
      <c r="POQ349" s="108"/>
      <c r="POR349" s="108"/>
      <c r="POS349" s="108"/>
      <c r="POT349" s="109"/>
      <c r="POU349" s="110"/>
      <c r="POV349" s="108"/>
      <c r="POW349" s="111"/>
      <c r="POX349" s="112"/>
      <c r="POY349" s="108"/>
      <c r="POZ349" s="113"/>
      <c r="PPA349" s="113"/>
      <c r="PPB349" s="113"/>
      <c r="PPC349" s="113"/>
      <c r="PPD349" s="114"/>
      <c r="PPE349" s="115"/>
      <c r="PPF349" s="108"/>
      <c r="PPG349" s="108"/>
      <c r="PPH349" s="108"/>
      <c r="PPI349" s="109"/>
      <c r="PPJ349" s="110"/>
      <c r="PPK349" s="108"/>
      <c r="PPL349" s="111"/>
      <c r="PPM349" s="112"/>
      <c r="PPN349" s="108"/>
      <c r="PPO349" s="113"/>
      <c r="PPP349" s="113"/>
      <c r="PPQ349" s="113"/>
      <c r="PPR349" s="113"/>
      <c r="PPS349" s="114"/>
      <c r="PPT349" s="115"/>
      <c r="PPU349" s="108"/>
      <c r="PPV349" s="108"/>
      <c r="PPW349" s="108"/>
      <c r="PPX349" s="109"/>
      <c r="PPY349" s="110"/>
      <c r="PPZ349" s="108"/>
      <c r="PQA349" s="111"/>
      <c r="PQB349" s="112"/>
      <c r="PQC349" s="108"/>
      <c r="PQD349" s="113"/>
      <c r="PQE349" s="113"/>
      <c r="PQF349" s="113"/>
      <c r="PQG349" s="113"/>
      <c r="PQH349" s="114"/>
      <c r="PQI349" s="115"/>
      <c r="PQJ349" s="108"/>
      <c r="PQK349" s="108"/>
      <c r="PQL349" s="108"/>
      <c r="PQM349" s="109"/>
      <c r="PQN349" s="110"/>
      <c r="PQO349" s="108"/>
      <c r="PQP349" s="111"/>
      <c r="PQQ349" s="112"/>
      <c r="PQR349" s="108"/>
      <c r="PQS349" s="113"/>
      <c r="PQT349" s="113"/>
      <c r="PQU349" s="113"/>
      <c r="PQV349" s="113"/>
      <c r="PQW349" s="114"/>
      <c r="PQX349" s="115"/>
      <c r="PQY349" s="108"/>
      <c r="PQZ349" s="108"/>
      <c r="PRA349" s="108"/>
      <c r="PRB349" s="109"/>
      <c r="PRC349" s="110"/>
      <c r="PRD349" s="108"/>
      <c r="PRE349" s="111"/>
      <c r="PRF349" s="112"/>
      <c r="PRG349" s="108"/>
      <c r="PRH349" s="113"/>
      <c r="PRI349" s="113"/>
      <c r="PRJ349" s="113"/>
      <c r="PRK349" s="113"/>
      <c r="PRL349" s="114"/>
      <c r="PRM349" s="115"/>
      <c r="PRN349" s="108"/>
      <c r="PRO349" s="108"/>
      <c r="PRP349" s="108"/>
      <c r="PRQ349" s="109"/>
      <c r="PRR349" s="110"/>
      <c r="PRS349" s="108"/>
      <c r="PRT349" s="111"/>
      <c r="PRU349" s="112"/>
      <c r="PRV349" s="108"/>
      <c r="PRW349" s="113"/>
      <c r="PRX349" s="113"/>
      <c r="PRY349" s="113"/>
      <c r="PRZ349" s="113"/>
      <c r="PSA349" s="114"/>
      <c r="PSB349" s="115"/>
      <c r="PSC349" s="108"/>
      <c r="PSD349" s="108"/>
      <c r="PSE349" s="108"/>
      <c r="PSF349" s="109"/>
      <c r="PSG349" s="110"/>
      <c r="PSH349" s="108"/>
      <c r="PSI349" s="111"/>
      <c r="PSJ349" s="112"/>
      <c r="PSK349" s="108"/>
      <c r="PSL349" s="113"/>
      <c r="PSM349" s="113"/>
      <c r="PSN349" s="113"/>
      <c r="PSO349" s="113"/>
      <c r="PSP349" s="114"/>
      <c r="PSQ349" s="115"/>
      <c r="PSR349" s="108"/>
      <c r="PSS349" s="108"/>
      <c r="PST349" s="108"/>
      <c r="PSU349" s="109"/>
      <c r="PSV349" s="110"/>
      <c r="PSW349" s="108"/>
      <c r="PSX349" s="111"/>
      <c r="PSY349" s="112"/>
      <c r="PSZ349" s="108"/>
      <c r="PTA349" s="113"/>
      <c r="PTB349" s="113"/>
      <c r="PTC349" s="113"/>
      <c r="PTD349" s="113"/>
      <c r="PTE349" s="114"/>
      <c r="PTF349" s="115"/>
      <c r="PTG349" s="108"/>
      <c r="PTH349" s="108"/>
      <c r="PTI349" s="108"/>
      <c r="PTJ349" s="109"/>
      <c r="PTK349" s="110"/>
      <c r="PTL349" s="108"/>
      <c r="PTM349" s="111"/>
      <c r="PTN349" s="112"/>
      <c r="PTO349" s="108"/>
      <c r="PTP349" s="113"/>
      <c r="PTQ349" s="113"/>
      <c r="PTR349" s="113"/>
      <c r="PTS349" s="113"/>
      <c r="PTT349" s="114"/>
      <c r="PTU349" s="115"/>
      <c r="PTV349" s="108"/>
      <c r="PTW349" s="108"/>
      <c r="PTX349" s="108"/>
      <c r="PTY349" s="109"/>
      <c r="PTZ349" s="110"/>
      <c r="PUA349" s="108"/>
      <c r="PUB349" s="111"/>
      <c r="PUC349" s="112"/>
      <c r="PUD349" s="108"/>
      <c r="PUE349" s="113"/>
      <c r="PUF349" s="113"/>
      <c r="PUG349" s="113"/>
      <c r="PUH349" s="113"/>
      <c r="PUI349" s="114"/>
      <c r="PUJ349" s="115"/>
      <c r="PUK349" s="108"/>
      <c r="PUL349" s="108"/>
      <c r="PUM349" s="108"/>
      <c r="PUN349" s="109"/>
      <c r="PUO349" s="110"/>
      <c r="PUP349" s="108"/>
      <c r="PUQ349" s="111"/>
      <c r="PUR349" s="112"/>
      <c r="PUS349" s="108"/>
      <c r="PUT349" s="113"/>
      <c r="PUU349" s="113"/>
      <c r="PUV349" s="113"/>
      <c r="PUW349" s="113"/>
      <c r="PUX349" s="114"/>
      <c r="PUY349" s="115"/>
      <c r="PUZ349" s="108"/>
      <c r="PVA349" s="108"/>
      <c r="PVB349" s="108"/>
      <c r="PVC349" s="109"/>
      <c r="PVD349" s="110"/>
      <c r="PVE349" s="108"/>
      <c r="PVF349" s="111"/>
      <c r="PVG349" s="112"/>
      <c r="PVH349" s="108"/>
      <c r="PVI349" s="113"/>
      <c r="PVJ349" s="113"/>
      <c r="PVK349" s="113"/>
      <c r="PVL349" s="113"/>
      <c r="PVM349" s="114"/>
      <c r="PVN349" s="115"/>
      <c r="PVO349" s="108"/>
      <c r="PVP349" s="108"/>
      <c r="PVQ349" s="108"/>
      <c r="PVR349" s="109"/>
      <c r="PVS349" s="110"/>
      <c r="PVT349" s="108"/>
      <c r="PVU349" s="111"/>
      <c r="PVV349" s="112"/>
      <c r="PVW349" s="108"/>
      <c r="PVX349" s="113"/>
      <c r="PVY349" s="113"/>
      <c r="PVZ349" s="113"/>
      <c r="PWA349" s="113"/>
      <c r="PWB349" s="114"/>
      <c r="PWC349" s="115"/>
      <c r="PWD349" s="108"/>
      <c r="PWE349" s="108"/>
      <c r="PWF349" s="108"/>
      <c r="PWG349" s="109"/>
      <c r="PWH349" s="110"/>
      <c r="PWI349" s="108"/>
      <c r="PWJ349" s="111"/>
      <c r="PWK349" s="112"/>
      <c r="PWL349" s="108"/>
      <c r="PWM349" s="113"/>
      <c r="PWN349" s="113"/>
      <c r="PWO349" s="113"/>
      <c r="PWP349" s="113"/>
      <c r="PWQ349" s="114"/>
      <c r="PWR349" s="115"/>
      <c r="PWS349" s="108"/>
      <c r="PWT349" s="108"/>
      <c r="PWU349" s="108"/>
      <c r="PWV349" s="109"/>
      <c r="PWW349" s="110"/>
      <c r="PWX349" s="108"/>
      <c r="PWY349" s="111"/>
      <c r="PWZ349" s="112"/>
      <c r="PXA349" s="108"/>
      <c r="PXB349" s="113"/>
      <c r="PXC349" s="113"/>
      <c r="PXD349" s="113"/>
      <c r="PXE349" s="113"/>
      <c r="PXF349" s="114"/>
      <c r="PXG349" s="115"/>
      <c r="PXH349" s="108"/>
      <c r="PXI349" s="108"/>
      <c r="PXJ349" s="108"/>
      <c r="PXK349" s="109"/>
      <c r="PXL349" s="110"/>
      <c r="PXM349" s="108"/>
      <c r="PXN349" s="111"/>
      <c r="PXO349" s="112"/>
      <c r="PXP349" s="108"/>
      <c r="PXQ349" s="113"/>
      <c r="PXR349" s="113"/>
      <c r="PXS349" s="113"/>
      <c r="PXT349" s="113"/>
      <c r="PXU349" s="114"/>
      <c r="PXV349" s="115"/>
      <c r="PXW349" s="108"/>
      <c r="PXX349" s="108"/>
      <c r="PXY349" s="108"/>
      <c r="PXZ349" s="109"/>
      <c r="PYA349" s="110"/>
      <c r="PYB349" s="108"/>
      <c r="PYC349" s="111"/>
      <c r="PYD349" s="112"/>
      <c r="PYE349" s="108"/>
      <c r="PYF349" s="113"/>
      <c r="PYG349" s="113"/>
      <c r="PYH349" s="113"/>
      <c r="PYI349" s="113"/>
      <c r="PYJ349" s="114"/>
      <c r="PYK349" s="115"/>
      <c r="PYL349" s="108"/>
      <c r="PYM349" s="108"/>
      <c r="PYN349" s="108"/>
      <c r="PYO349" s="109"/>
      <c r="PYP349" s="110"/>
      <c r="PYQ349" s="108"/>
      <c r="PYR349" s="111"/>
      <c r="PYS349" s="112"/>
      <c r="PYT349" s="108"/>
      <c r="PYU349" s="113"/>
      <c r="PYV349" s="113"/>
      <c r="PYW349" s="113"/>
      <c r="PYX349" s="113"/>
      <c r="PYY349" s="114"/>
      <c r="PYZ349" s="115"/>
      <c r="PZA349" s="108"/>
      <c r="PZB349" s="108"/>
      <c r="PZC349" s="108"/>
      <c r="PZD349" s="109"/>
      <c r="PZE349" s="110"/>
      <c r="PZF349" s="108"/>
      <c r="PZG349" s="111"/>
      <c r="PZH349" s="112"/>
      <c r="PZI349" s="108"/>
      <c r="PZJ349" s="113"/>
      <c r="PZK349" s="113"/>
      <c r="PZL349" s="113"/>
      <c r="PZM349" s="113"/>
      <c r="PZN349" s="114"/>
      <c r="PZO349" s="115"/>
      <c r="PZP349" s="108"/>
      <c r="PZQ349" s="108"/>
      <c r="PZR349" s="108"/>
      <c r="PZS349" s="109"/>
      <c r="PZT349" s="110"/>
      <c r="PZU349" s="108"/>
      <c r="PZV349" s="111"/>
      <c r="PZW349" s="112"/>
      <c r="PZX349" s="108"/>
      <c r="PZY349" s="113"/>
      <c r="PZZ349" s="113"/>
      <c r="QAA349" s="113"/>
      <c r="QAB349" s="113"/>
      <c r="QAC349" s="114"/>
      <c r="QAD349" s="115"/>
      <c r="QAE349" s="108"/>
      <c r="QAF349" s="108"/>
      <c r="QAG349" s="108"/>
      <c r="QAH349" s="109"/>
      <c r="QAI349" s="110"/>
      <c r="QAJ349" s="108"/>
      <c r="QAK349" s="111"/>
      <c r="QAL349" s="112"/>
      <c r="QAM349" s="108"/>
      <c r="QAN349" s="113"/>
      <c r="QAO349" s="113"/>
      <c r="QAP349" s="113"/>
      <c r="QAQ349" s="113"/>
      <c r="QAR349" s="114"/>
      <c r="QAS349" s="115"/>
      <c r="QAT349" s="108"/>
      <c r="QAU349" s="108"/>
      <c r="QAV349" s="108"/>
      <c r="QAW349" s="109"/>
      <c r="QAX349" s="110"/>
      <c r="QAY349" s="108"/>
      <c r="QAZ349" s="111"/>
      <c r="QBA349" s="112"/>
      <c r="QBB349" s="108"/>
      <c r="QBC349" s="113"/>
      <c r="QBD349" s="113"/>
      <c r="QBE349" s="113"/>
      <c r="QBF349" s="113"/>
      <c r="QBG349" s="114"/>
      <c r="QBH349" s="115"/>
      <c r="QBI349" s="108"/>
      <c r="QBJ349" s="108"/>
      <c r="QBK349" s="108"/>
      <c r="QBL349" s="109"/>
      <c r="QBM349" s="110"/>
      <c r="QBN349" s="108"/>
      <c r="QBO349" s="111"/>
      <c r="QBP349" s="112"/>
      <c r="QBQ349" s="108"/>
      <c r="QBR349" s="113"/>
      <c r="QBS349" s="113"/>
      <c r="QBT349" s="113"/>
      <c r="QBU349" s="113"/>
      <c r="QBV349" s="114"/>
      <c r="QBW349" s="115"/>
      <c r="QBX349" s="108"/>
      <c r="QBY349" s="108"/>
      <c r="QBZ349" s="108"/>
      <c r="QCA349" s="109"/>
      <c r="QCB349" s="110"/>
      <c r="QCC349" s="108"/>
      <c r="QCD349" s="111"/>
      <c r="QCE349" s="112"/>
      <c r="QCF349" s="108"/>
      <c r="QCG349" s="113"/>
      <c r="QCH349" s="113"/>
      <c r="QCI349" s="113"/>
      <c r="QCJ349" s="113"/>
      <c r="QCK349" s="114"/>
      <c r="QCL349" s="115"/>
      <c r="QCM349" s="108"/>
      <c r="QCN349" s="108"/>
      <c r="QCO349" s="108"/>
      <c r="QCP349" s="109"/>
      <c r="QCQ349" s="110"/>
      <c r="QCR349" s="108"/>
      <c r="QCS349" s="111"/>
      <c r="QCT349" s="112"/>
      <c r="QCU349" s="108"/>
      <c r="QCV349" s="113"/>
      <c r="QCW349" s="113"/>
      <c r="QCX349" s="113"/>
      <c r="QCY349" s="113"/>
      <c r="QCZ349" s="114"/>
      <c r="QDA349" s="115"/>
      <c r="QDB349" s="108"/>
      <c r="QDC349" s="108"/>
      <c r="QDD349" s="108"/>
      <c r="QDE349" s="109"/>
      <c r="QDF349" s="110"/>
      <c r="QDG349" s="108"/>
      <c r="QDH349" s="111"/>
      <c r="QDI349" s="112"/>
      <c r="QDJ349" s="108"/>
      <c r="QDK349" s="113"/>
      <c r="QDL349" s="113"/>
      <c r="QDM349" s="113"/>
      <c r="QDN349" s="113"/>
      <c r="QDO349" s="114"/>
      <c r="QDP349" s="115"/>
      <c r="QDQ349" s="108"/>
      <c r="QDR349" s="108"/>
      <c r="QDS349" s="108"/>
      <c r="QDT349" s="109"/>
      <c r="QDU349" s="110"/>
      <c r="QDV349" s="108"/>
      <c r="QDW349" s="111"/>
      <c r="QDX349" s="112"/>
      <c r="QDY349" s="108"/>
      <c r="QDZ349" s="113"/>
      <c r="QEA349" s="113"/>
      <c r="QEB349" s="113"/>
      <c r="QEC349" s="113"/>
      <c r="QED349" s="114"/>
      <c r="QEE349" s="115"/>
      <c r="QEF349" s="108"/>
      <c r="QEG349" s="108"/>
      <c r="QEH349" s="108"/>
      <c r="QEI349" s="109"/>
      <c r="QEJ349" s="110"/>
      <c r="QEK349" s="108"/>
      <c r="QEL349" s="111"/>
      <c r="QEM349" s="112"/>
      <c r="QEN349" s="108"/>
      <c r="QEO349" s="113"/>
      <c r="QEP349" s="113"/>
      <c r="QEQ349" s="113"/>
      <c r="QER349" s="113"/>
      <c r="QES349" s="114"/>
      <c r="QET349" s="115"/>
      <c r="QEU349" s="108"/>
      <c r="QEV349" s="108"/>
      <c r="QEW349" s="108"/>
      <c r="QEX349" s="109"/>
      <c r="QEY349" s="110"/>
      <c r="QEZ349" s="108"/>
      <c r="QFA349" s="111"/>
      <c r="QFB349" s="112"/>
      <c r="QFC349" s="108"/>
      <c r="QFD349" s="113"/>
      <c r="QFE349" s="113"/>
      <c r="QFF349" s="113"/>
      <c r="QFG349" s="113"/>
      <c r="QFH349" s="114"/>
      <c r="QFI349" s="115"/>
      <c r="QFJ349" s="108"/>
      <c r="QFK349" s="108"/>
      <c r="QFL349" s="108"/>
      <c r="QFM349" s="109"/>
      <c r="QFN349" s="110"/>
      <c r="QFO349" s="108"/>
      <c r="QFP349" s="111"/>
      <c r="QFQ349" s="112"/>
      <c r="QFR349" s="108"/>
      <c r="QFS349" s="113"/>
      <c r="QFT349" s="113"/>
      <c r="QFU349" s="113"/>
      <c r="QFV349" s="113"/>
      <c r="QFW349" s="114"/>
      <c r="QFX349" s="115"/>
      <c r="QFY349" s="108"/>
      <c r="QFZ349" s="108"/>
      <c r="QGA349" s="108"/>
      <c r="QGB349" s="109"/>
      <c r="QGC349" s="110"/>
      <c r="QGD349" s="108"/>
      <c r="QGE349" s="111"/>
      <c r="QGF349" s="112"/>
      <c r="QGG349" s="108"/>
      <c r="QGH349" s="113"/>
      <c r="QGI349" s="113"/>
      <c r="QGJ349" s="113"/>
      <c r="QGK349" s="113"/>
      <c r="QGL349" s="114"/>
      <c r="QGM349" s="115"/>
      <c r="QGN349" s="108"/>
      <c r="QGO349" s="108"/>
      <c r="QGP349" s="108"/>
      <c r="QGQ349" s="109"/>
      <c r="QGR349" s="110"/>
      <c r="QGS349" s="108"/>
      <c r="QGT349" s="111"/>
      <c r="QGU349" s="112"/>
      <c r="QGV349" s="108"/>
      <c r="QGW349" s="113"/>
      <c r="QGX349" s="113"/>
      <c r="QGY349" s="113"/>
      <c r="QGZ349" s="113"/>
      <c r="QHA349" s="114"/>
      <c r="QHB349" s="115"/>
      <c r="QHC349" s="108"/>
      <c r="QHD349" s="108"/>
      <c r="QHE349" s="108"/>
      <c r="QHF349" s="109"/>
      <c r="QHG349" s="110"/>
      <c r="QHH349" s="108"/>
      <c r="QHI349" s="111"/>
      <c r="QHJ349" s="112"/>
      <c r="QHK349" s="108"/>
      <c r="QHL349" s="113"/>
      <c r="QHM349" s="113"/>
      <c r="QHN349" s="113"/>
      <c r="QHO349" s="113"/>
      <c r="QHP349" s="114"/>
      <c r="QHQ349" s="115"/>
      <c r="QHR349" s="108"/>
      <c r="QHS349" s="108"/>
      <c r="QHT349" s="108"/>
      <c r="QHU349" s="109"/>
      <c r="QHV349" s="110"/>
      <c r="QHW349" s="108"/>
      <c r="QHX349" s="111"/>
      <c r="QHY349" s="112"/>
      <c r="QHZ349" s="108"/>
      <c r="QIA349" s="113"/>
      <c r="QIB349" s="113"/>
      <c r="QIC349" s="113"/>
      <c r="QID349" s="113"/>
      <c r="QIE349" s="114"/>
      <c r="QIF349" s="115"/>
      <c r="QIG349" s="108"/>
      <c r="QIH349" s="108"/>
      <c r="QII349" s="108"/>
      <c r="QIJ349" s="109"/>
      <c r="QIK349" s="110"/>
      <c r="QIL349" s="108"/>
      <c r="QIM349" s="111"/>
      <c r="QIN349" s="112"/>
      <c r="QIO349" s="108"/>
      <c r="QIP349" s="113"/>
      <c r="QIQ349" s="113"/>
      <c r="QIR349" s="113"/>
      <c r="QIS349" s="113"/>
      <c r="QIT349" s="114"/>
      <c r="QIU349" s="115"/>
      <c r="QIV349" s="108"/>
      <c r="QIW349" s="108"/>
      <c r="QIX349" s="108"/>
      <c r="QIY349" s="109"/>
      <c r="QIZ349" s="110"/>
      <c r="QJA349" s="108"/>
      <c r="QJB349" s="111"/>
      <c r="QJC349" s="112"/>
      <c r="QJD349" s="108"/>
      <c r="QJE349" s="113"/>
      <c r="QJF349" s="113"/>
      <c r="QJG349" s="113"/>
      <c r="QJH349" s="113"/>
      <c r="QJI349" s="114"/>
      <c r="QJJ349" s="115"/>
      <c r="QJK349" s="108"/>
      <c r="QJL349" s="108"/>
      <c r="QJM349" s="108"/>
      <c r="QJN349" s="109"/>
      <c r="QJO349" s="110"/>
      <c r="QJP349" s="108"/>
      <c r="QJQ349" s="111"/>
      <c r="QJR349" s="112"/>
      <c r="QJS349" s="108"/>
      <c r="QJT349" s="113"/>
      <c r="QJU349" s="113"/>
      <c r="QJV349" s="113"/>
      <c r="QJW349" s="113"/>
      <c r="QJX349" s="114"/>
      <c r="QJY349" s="115"/>
      <c r="QJZ349" s="108"/>
      <c r="QKA349" s="108"/>
      <c r="QKB349" s="108"/>
      <c r="QKC349" s="109"/>
      <c r="QKD349" s="110"/>
      <c r="QKE349" s="108"/>
      <c r="QKF349" s="111"/>
      <c r="QKG349" s="112"/>
      <c r="QKH349" s="108"/>
      <c r="QKI349" s="113"/>
      <c r="QKJ349" s="113"/>
      <c r="QKK349" s="113"/>
      <c r="QKL349" s="113"/>
      <c r="QKM349" s="114"/>
      <c r="QKN349" s="115"/>
      <c r="QKO349" s="108"/>
      <c r="QKP349" s="108"/>
      <c r="QKQ349" s="108"/>
      <c r="QKR349" s="109"/>
      <c r="QKS349" s="110"/>
      <c r="QKT349" s="108"/>
      <c r="QKU349" s="111"/>
      <c r="QKV349" s="112"/>
      <c r="QKW349" s="108"/>
      <c r="QKX349" s="113"/>
      <c r="QKY349" s="113"/>
      <c r="QKZ349" s="113"/>
      <c r="QLA349" s="113"/>
      <c r="QLB349" s="114"/>
      <c r="QLC349" s="115"/>
      <c r="QLD349" s="108"/>
      <c r="QLE349" s="108"/>
      <c r="QLF349" s="108"/>
      <c r="QLG349" s="109"/>
      <c r="QLH349" s="110"/>
      <c r="QLI349" s="108"/>
      <c r="QLJ349" s="111"/>
      <c r="QLK349" s="112"/>
      <c r="QLL349" s="108"/>
      <c r="QLM349" s="113"/>
      <c r="QLN349" s="113"/>
      <c r="QLO349" s="113"/>
      <c r="QLP349" s="113"/>
      <c r="QLQ349" s="114"/>
      <c r="QLR349" s="115"/>
      <c r="QLS349" s="108"/>
      <c r="QLT349" s="108"/>
      <c r="QLU349" s="108"/>
      <c r="QLV349" s="109"/>
      <c r="QLW349" s="110"/>
      <c r="QLX349" s="108"/>
      <c r="QLY349" s="111"/>
      <c r="QLZ349" s="112"/>
      <c r="QMA349" s="108"/>
      <c r="QMB349" s="113"/>
      <c r="QMC349" s="113"/>
      <c r="QMD349" s="113"/>
      <c r="QME349" s="113"/>
      <c r="QMF349" s="114"/>
      <c r="QMG349" s="115"/>
      <c r="QMH349" s="108"/>
      <c r="QMI349" s="108"/>
      <c r="QMJ349" s="108"/>
      <c r="QMK349" s="109"/>
      <c r="QML349" s="110"/>
      <c r="QMM349" s="108"/>
      <c r="QMN349" s="111"/>
      <c r="QMO349" s="112"/>
      <c r="QMP349" s="108"/>
      <c r="QMQ349" s="113"/>
      <c r="QMR349" s="113"/>
      <c r="QMS349" s="113"/>
      <c r="QMT349" s="113"/>
      <c r="QMU349" s="114"/>
      <c r="QMV349" s="115"/>
      <c r="QMW349" s="108"/>
      <c r="QMX349" s="108"/>
      <c r="QMY349" s="108"/>
      <c r="QMZ349" s="109"/>
      <c r="QNA349" s="110"/>
      <c r="QNB349" s="108"/>
      <c r="QNC349" s="111"/>
      <c r="QND349" s="112"/>
      <c r="QNE349" s="108"/>
      <c r="QNF349" s="113"/>
      <c r="QNG349" s="113"/>
      <c r="QNH349" s="113"/>
      <c r="QNI349" s="113"/>
      <c r="QNJ349" s="114"/>
      <c r="QNK349" s="115"/>
      <c r="QNL349" s="108"/>
      <c r="QNM349" s="108"/>
      <c r="QNN349" s="108"/>
      <c r="QNO349" s="109"/>
      <c r="QNP349" s="110"/>
      <c r="QNQ349" s="108"/>
      <c r="QNR349" s="111"/>
      <c r="QNS349" s="112"/>
      <c r="QNT349" s="108"/>
      <c r="QNU349" s="113"/>
      <c r="QNV349" s="113"/>
      <c r="QNW349" s="113"/>
      <c r="QNX349" s="113"/>
      <c r="QNY349" s="114"/>
      <c r="QNZ349" s="115"/>
      <c r="QOA349" s="108"/>
      <c r="QOB349" s="108"/>
      <c r="QOC349" s="108"/>
      <c r="QOD349" s="109"/>
      <c r="QOE349" s="110"/>
      <c r="QOF349" s="108"/>
      <c r="QOG349" s="111"/>
      <c r="QOH349" s="112"/>
      <c r="QOI349" s="108"/>
      <c r="QOJ349" s="113"/>
      <c r="QOK349" s="113"/>
      <c r="QOL349" s="113"/>
      <c r="QOM349" s="113"/>
      <c r="QON349" s="114"/>
      <c r="QOO349" s="115"/>
      <c r="QOP349" s="108"/>
      <c r="QOQ349" s="108"/>
      <c r="QOR349" s="108"/>
      <c r="QOS349" s="109"/>
      <c r="QOT349" s="110"/>
      <c r="QOU349" s="108"/>
      <c r="QOV349" s="111"/>
      <c r="QOW349" s="112"/>
      <c r="QOX349" s="108"/>
      <c r="QOY349" s="113"/>
      <c r="QOZ349" s="113"/>
      <c r="QPA349" s="113"/>
      <c r="QPB349" s="113"/>
      <c r="QPC349" s="114"/>
      <c r="QPD349" s="115"/>
      <c r="QPE349" s="108"/>
      <c r="QPF349" s="108"/>
      <c r="QPG349" s="108"/>
      <c r="QPH349" s="109"/>
      <c r="QPI349" s="110"/>
      <c r="QPJ349" s="108"/>
      <c r="QPK349" s="111"/>
      <c r="QPL349" s="112"/>
      <c r="QPM349" s="108"/>
      <c r="QPN349" s="113"/>
      <c r="QPO349" s="113"/>
      <c r="QPP349" s="113"/>
      <c r="QPQ349" s="113"/>
      <c r="QPR349" s="114"/>
      <c r="QPS349" s="115"/>
      <c r="QPT349" s="108"/>
      <c r="QPU349" s="108"/>
      <c r="QPV349" s="108"/>
      <c r="QPW349" s="109"/>
      <c r="QPX349" s="110"/>
      <c r="QPY349" s="108"/>
      <c r="QPZ349" s="111"/>
      <c r="QQA349" s="112"/>
      <c r="QQB349" s="108"/>
      <c r="QQC349" s="113"/>
      <c r="QQD349" s="113"/>
      <c r="QQE349" s="113"/>
      <c r="QQF349" s="113"/>
      <c r="QQG349" s="114"/>
      <c r="QQH349" s="115"/>
      <c r="QQI349" s="108"/>
      <c r="QQJ349" s="108"/>
      <c r="QQK349" s="108"/>
      <c r="QQL349" s="109"/>
      <c r="QQM349" s="110"/>
      <c r="QQN349" s="108"/>
      <c r="QQO349" s="111"/>
      <c r="QQP349" s="112"/>
      <c r="QQQ349" s="108"/>
      <c r="QQR349" s="113"/>
      <c r="QQS349" s="113"/>
      <c r="QQT349" s="113"/>
      <c r="QQU349" s="113"/>
      <c r="QQV349" s="114"/>
      <c r="QQW349" s="115"/>
      <c r="QQX349" s="108"/>
      <c r="QQY349" s="108"/>
      <c r="QQZ349" s="108"/>
      <c r="QRA349" s="109"/>
      <c r="QRB349" s="110"/>
      <c r="QRC349" s="108"/>
      <c r="QRD349" s="111"/>
      <c r="QRE349" s="112"/>
      <c r="QRF349" s="108"/>
      <c r="QRG349" s="113"/>
      <c r="QRH349" s="113"/>
      <c r="QRI349" s="113"/>
      <c r="QRJ349" s="113"/>
      <c r="QRK349" s="114"/>
      <c r="QRL349" s="115"/>
      <c r="QRM349" s="108"/>
      <c r="QRN349" s="108"/>
      <c r="QRO349" s="108"/>
      <c r="QRP349" s="109"/>
      <c r="QRQ349" s="110"/>
      <c r="QRR349" s="108"/>
      <c r="QRS349" s="111"/>
      <c r="QRT349" s="112"/>
      <c r="QRU349" s="108"/>
      <c r="QRV349" s="113"/>
      <c r="QRW349" s="113"/>
      <c r="QRX349" s="113"/>
      <c r="QRY349" s="113"/>
      <c r="QRZ349" s="114"/>
      <c r="QSA349" s="115"/>
      <c r="QSB349" s="108"/>
      <c r="QSC349" s="108"/>
      <c r="QSD349" s="108"/>
      <c r="QSE349" s="109"/>
      <c r="QSF349" s="110"/>
      <c r="QSG349" s="108"/>
      <c r="QSH349" s="111"/>
      <c r="QSI349" s="112"/>
      <c r="QSJ349" s="108"/>
      <c r="QSK349" s="113"/>
      <c r="QSL349" s="113"/>
      <c r="QSM349" s="113"/>
      <c r="QSN349" s="113"/>
      <c r="QSO349" s="114"/>
      <c r="QSP349" s="115"/>
      <c r="QSQ349" s="108"/>
      <c r="QSR349" s="108"/>
      <c r="QSS349" s="108"/>
      <c r="QST349" s="109"/>
      <c r="QSU349" s="110"/>
      <c r="QSV349" s="108"/>
      <c r="QSW349" s="111"/>
      <c r="QSX349" s="112"/>
      <c r="QSY349" s="108"/>
      <c r="QSZ349" s="113"/>
      <c r="QTA349" s="113"/>
      <c r="QTB349" s="113"/>
      <c r="QTC349" s="113"/>
      <c r="QTD349" s="114"/>
      <c r="QTE349" s="115"/>
      <c r="QTF349" s="108"/>
      <c r="QTG349" s="108"/>
      <c r="QTH349" s="108"/>
      <c r="QTI349" s="109"/>
      <c r="QTJ349" s="110"/>
      <c r="QTK349" s="108"/>
      <c r="QTL349" s="111"/>
      <c r="QTM349" s="112"/>
      <c r="QTN349" s="108"/>
      <c r="QTO349" s="113"/>
      <c r="QTP349" s="113"/>
      <c r="QTQ349" s="113"/>
      <c r="QTR349" s="113"/>
      <c r="QTS349" s="114"/>
      <c r="QTT349" s="115"/>
      <c r="QTU349" s="108"/>
      <c r="QTV349" s="108"/>
      <c r="QTW349" s="108"/>
      <c r="QTX349" s="109"/>
      <c r="QTY349" s="110"/>
      <c r="QTZ349" s="108"/>
      <c r="QUA349" s="111"/>
      <c r="QUB349" s="112"/>
      <c r="QUC349" s="108"/>
      <c r="QUD349" s="113"/>
      <c r="QUE349" s="113"/>
      <c r="QUF349" s="113"/>
      <c r="QUG349" s="113"/>
      <c r="QUH349" s="114"/>
      <c r="QUI349" s="115"/>
      <c r="QUJ349" s="108"/>
      <c r="QUK349" s="108"/>
      <c r="QUL349" s="108"/>
      <c r="QUM349" s="109"/>
      <c r="QUN349" s="110"/>
      <c r="QUO349" s="108"/>
      <c r="QUP349" s="111"/>
      <c r="QUQ349" s="112"/>
      <c r="QUR349" s="108"/>
      <c r="QUS349" s="113"/>
      <c r="QUT349" s="113"/>
      <c r="QUU349" s="113"/>
      <c r="QUV349" s="113"/>
      <c r="QUW349" s="114"/>
      <c r="QUX349" s="115"/>
      <c r="QUY349" s="108"/>
      <c r="QUZ349" s="108"/>
      <c r="QVA349" s="108"/>
      <c r="QVB349" s="109"/>
      <c r="QVC349" s="110"/>
      <c r="QVD349" s="108"/>
      <c r="QVE349" s="111"/>
      <c r="QVF349" s="112"/>
      <c r="QVG349" s="108"/>
      <c r="QVH349" s="113"/>
      <c r="QVI349" s="113"/>
      <c r="QVJ349" s="113"/>
      <c r="QVK349" s="113"/>
      <c r="QVL349" s="114"/>
      <c r="QVM349" s="115"/>
      <c r="QVN349" s="108"/>
      <c r="QVO349" s="108"/>
      <c r="QVP349" s="108"/>
      <c r="QVQ349" s="109"/>
      <c r="QVR349" s="110"/>
      <c r="QVS349" s="108"/>
      <c r="QVT349" s="111"/>
      <c r="QVU349" s="112"/>
      <c r="QVV349" s="108"/>
      <c r="QVW349" s="113"/>
      <c r="QVX349" s="113"/>
      <c r="QVY349" s="113"/>
      <c r="QVZ349" s="113"/>
      <c r="QWA349" s="114"/>
      <c r="QWB349" s="115"/>
      <c r="QWC349" s="108"/>
      <c r="QWD349" s="108"/>
      <c r="QWE349" s="108"/>
      <c r="QWF349" s="109"/>
      <c r="QWG349" s="110"/>
      <c r="QWH349" s="108"/>
      <c r="QWI349" s="111"/>
      <c r="QWJ349" s="112"/>
      <c r="QWK349" s="108"/>
      <c r="QWL349" s="113"/>
      <c r="QWM349" s="113"/>
      <c r="QWN349" s="113"/>
      <c r="QWO349" s="113"/>
      <c r="QWP349" s="114"/>
      <c r="QWQ349" s="115"/>
      <c r="QWR349" s="108"/>
      <c r="QWS349" s="108"/>
      <c r="QWT349" s="108"/>
      <c r="QWU349" s="109"/>
      <c r="QWV349" s="110"/>
      <c r="QWW349" s="108"/>
      <c r="QWX349" s="111"/>
      <c r="QWY349" s="112"/>
      <c r="QWZ349" s="108"/>
      <c r="QXA349" s="113"/>
      <c r="QXB349" s="113"/>
      <c r="QXC349" s="113"/>
      <c r="QXD349" s="113"/>
      <c r="QXE349" s="114"/>
      <c r="QXF349" s="115"/>
      <c r="QXG349" s="108"/>
      <c r="QXH349" s="108"/>
      <c r="QXI349" s="108"/>
      <c r="QXJ349" s="109"/>
      <c r="QXK349" s="110"/>
      <c r="QXL349" s="108"/>
      <c r="QXM349" s="111"/>
      <c r="QXN349" s="112"/>
      <c r="QXO349" s="108"/>
      <c r="QXP349" s="113"/>
      <c r="QXQ349" s="113"/>
      <c r="QXR349" s="113"/>
      <c r="QXS349" s="113"/>
      <c r="QXT349" s="114"/>
      <c r="QXU349" s="115"/>
      <c r="QXV349" s="108"/>
      <c r="QXW349" s="108"/>
      <c r="QXX349" s="108"/>
      <c r="QXY349" s="109"/>
      <c r="QXZ349" s="110"/>
      <c r="QYA349" s="108"/>
      <c r="QYB349" s="111"/>
      <c r="QYC349" s="112"/>
      <c r="QYD349" s="108"/>
      <c r="QYE349" s="113"/>
      <c r="QYF349" s="113"/>
      <c r="QYG349" s="113"/>
      <c r="QYH349" s="113"/>
      <c r="QYI349" s="114"/>
      <c r="QYJ349" s="115"/>
      <c r="QYK349" s="108"/>
      <c r="QYL349" s="108"/>
      <c r="QYM349" s="108"/>
      <c r="QYN349" s="109"/>
      <c r="QYO349" s="110"/>
      <c r="QYP349" s="108"/>
      <c r="QYQ349" s="111"/>
      <c r="QYR349" s="112"/>
      <c r="QYS349" s="108"/>
      <c r="QYT349" s="113"/>
      <c r="QYU349" s="113"/>
      <c r="QYV349" s="113"/>
      <c r="QYW349" s="113"/>
      <c r="QYX349" s="114"/>
      <c r="QYY349" s="115"/>
      <c r="QYZ349" s="108"/>
      <c r="QZA349" s="108"/>
      <c r="QZB349" s="108"/>
      <c r="QZC349" s="109"/>
      <c r="QZD349" s="110"/>
      <c r="QZE349" s="108"/>
      <c r="QZF349" s="111"/>
      <c r="QZG349" s="112"/>
      <c r="QZH349" s="108"/>
      <c r="QZI349" s="113"/>
      <c r="QZJ349" s="113"/>
      <c r="QZK349" s="113"/>
      <c r="QZL349" s="113"/>
      <c r="QZM349" s="114"/>
      <c r="QZN349" s="115"/>
      <c r="QZO349" s="108"/>
      <c r="QZP349" s="108"/>
      <c r="QZQ349" s="108"/>
      <c r="QZR349" s="109"/>
      <c r="QZS349" s="110"/>
      <c r="QZT349" s="108"/>
      <c r="QZU349" s="111"/>
      <c r="QZV349" s="112"/>
      <c r="QZW349" s="108"/>
      <c r="QZX349" s="113"/>
      <c r="QZY349" s="113"/>
      <c r="QZZ349" s="113"/>
      <c r="RAA349" s="113"/>
      <c r="RAB349" s="114"/>
      <c r="RAC349" s="115"/>
      <c r="RAD349" s="108"/>
      <c r="RAE349" s="108"/>
      <c r="RAF349" s="108"/>
      <c r="RAG349" s="109"/>
      <c r="RAH349" s="110"/>
      <c r="RAI349" s="108"/>
      <c r="RAJ349" s="111"/>
      <c r="RAK349" s="112"/>
      <c r="RAL349" s="108"/>
      <c r="RAM349" s="113"/>
      <c r="RAN349" s="113"/>
      <c r="RAO349" s="113"/>
      <c r="RAP349" s="113"/>
      <c r="RAQ349" s="114"/>
      <c r="RAR349" s="115"/>
      <c r="RAS349" s="108"/>
      <c r="RAT349" s="108"/>
      <c r="RAU349" s="108"/>
      <c r="RAV349" s="109"/>
      <c r="RAW349" s="110"/>
      <c r="RAX349" s="108"/>
      <c r="RAY349" s="111"/>
      <c r="RAZ349" s="112"/>
      <c r="RBA349" s="108"/>
      <c r="RBB349" s="113"/>
      <c r="RBC349" s="113"/>
      <c r="RBD349" s="113"/>
      <c r="RBE349" s="113"/>
      <c r="RBF349" s="114"/>
      <c r="RBG349" s="115"/>
      <c r="RBH349" s="108"/>
      <c r="RBI349" s="108"/>
      <c r="RBJ349" s="108"/>
      <c r="RBK349" s="109"/>
      <c r="RBL349" s="110"/>
      <c r="RBM349" s="108"/>
      <c r="RBN349" s="111"/>
      <c r="RBO349" s="112"/>
      <c r="RBP349" s="108"/>
      <c r="RBQ349" s="113"/>
      <c r="RBR349" s="113"/>
      <c r="RBS349" s="113"/>
      <c r="RBT349" s="113"/>
      <c r="RBU349" s="114"/>
      <c r="RBV349" s="115"/>
      <c r="RBW349" s="108"/>
      <c r="RBX349" s="108"/>
      <c r="RBY349" s="108"/>
      <c r="RBZ349" s="109"/>
      <c r="RCA349" s="110"/>
      <c r="RCB349" s="108"/>
      <c r="RCC349" s="111"/>
      <c r="RCD349" s="112"/>
      <c r="RCE349" s="108"/>
      <c r="RCF349" s="113"/>
      <c r="RCG349" s="113"/>
      <c r="RCH349" s="113"/>
      <c r="RCI349" s="113"/>
      <c r="RCJ349" s="114"/>
      <c r="RCK349" s="115"/>
      <c r="RCL349" s="108"/>
      <c r="RCM349" s="108"/>
      <c r="RCN349" s="108"/>
      <c r="RCO349" s="109"/>
      <c r="RCP349" s="110"/>
      <c r="RCQ349" s="108"/>
      <c r="RCR349" s="111"/>
      <c r="RCS349" s="112"/>
      <c r="RCT349" s="108"/>
      <c r="RCU349" s="113"/>
      <c r="RCV349" s="113"/>
      <c r="RCW349" s="113"/>
      <c r="RCX349" s="113"/>
      <c r="RCY349" s="114"/>
      <c r="RCZ349" s="115"/>
      <c r="RDA349" s="108"/>
      <c r="RDB349" s="108"/>
      <c r="RDC349" s="108"/>
      <c r="RDD349" s="109"/>
      <c r="RDE349" s="110"/>
      <c r="RDF349" s="108"/>
      <c r="RDG349" s="111"/>
      <c r="RDH349" s="112"/>
      <c r="RDI349" s="108"/>
      <c r="RDJ349" s="113"/>
      <c r="RDK349" s="113"/>
      <c r="RDL349" s="113"/>
      <c r="RDM349" s="113"/>
      <c r="RDN349" s="114"/>
      <c r="RDO349" s="115"/>
      <c r="RDP349" s="108"/>
      <c r="RDQ349" s="108"/>
      <c r="RDR349" s="108"/>
      <c r="RDS349" s="109"/>
      <c r="RDT349" s="110"/>
      <c r="RDU349" s="108"/>
      <c r="RDV349" s="111"/>
      <c r="RDW349" s="112"/>
      <c r="RDX349" s="108"/>
      <c r="RDY349" s="113"/>
      <c r="RDZ349" s="113"/>
      <c r="REA349" s="113"/>
      <c r="REB349" s="113"/>
      <c r="REC349" s="114"/>
      <c r="RED349" s="115"/>
      <c r="REE349" s="108"/>
      <c r="REF349" s="108"/>
      <c r="REG349" s="108"/>
      <c r="REH349" s="109"/>
      <c r="REI349" s="110"/>
      <c r="REJ349" s="108"/>
      <c r="REK349" s="111"/>
      <c r="REL349" s="112"/>
      <c r="REM349" s="108"/>
      <c r="REN349" s="113"/>
      <c r="REO349" s="113"/>
      <c r="REP349" s="113"/>
      <c r="REQ349" s="113"/>
      <c r="RER349" s="114"/>
      <c r="RES349" s="115"/>
      <c r="RET349" s="108"/>
      <c r="REU349" s="108"/>
      <c r="REV349" s="108"/>
      <c r="REW349" s="109"/>
      <c r="REX349" s="110"/>
      <c r="REY349" s="108"/>
      <c r="REZ349" s="111"/>
      <c r="RFA349" s="112"/>
      <c r="RFB349" s="108"/>
      <c r="RFC349" s="113"/>
      <c r="RFD349" s="113"/>
      <c r="RFE349" s="113"/>
      <c r="RFF349" s="113"/>
      <c r="RFG349" s="114"/>
      <c r="RFH349" s="115"/>
      <c r="RFI349" s="108"/>
      <c r="RFJ349" s="108"/>
      <c r="RFK349" s="108"/>
      <c r="RFL349" s="109"/>
      <c r="RFM349" s="110"/>
      <c r="RFN349" s="108"/>
      <c r="RFO349" s="111"/>
      <c r="RFP349" s="112"/>
      <c r="RFQ349" s="108"/>
      <c r="RFR349" s="113"/>
      <c r="RFS349" s="113"/>
      <c r="RFT349" s="113"/>
      <c r="RFU349" s="113"/>
      <c r="RFV349" s="114"/>
      <c r="RFW349" s="115"/>
      <c r="RFX349" s="108"/>
      <c r="RFY349" s="108"/>
      <c r="RFZ349" s="108"/>
      <c r="RGA349" s="109"/>
      <c r="RGB349" s="110"/>
      <c r="RGC349" s="108"/>
      <c r="RGD349" s="111"/>
      <c r="RGE349" s="112"/>
      <c r="RGF349" s="108"/>
      <c r="RGG349" s="113"/>
      <c r="RGH349" s="113"/>
      <c r="RGI349" s="113"/>
      <c r="RGJ349" s="113"/>
      <c r="RGK349" s="114"/>
      <c r="RGL349" s="115"/>
      <c r="RGM349" s="108"/>
      <c r="RGN349" s="108"/>
      <c r="RGO349" s="108"/>
      <c r="RGP349" s="109"/>
      <c r="RGQ349" s="110"/>
      <c r="RGR349" s="108"/>
      <c r="RGS349" s="111"/>
      <c r="RGT349" s="112"/>
      <c r="RGU349" s="108"/>
      <c r="RGV349" s="113"/>
      <c r="RGW349" s="113"/>
      <c r="RGX349" s="113"/>
      <c r="RGY349" s="113"/>
      <c r="RGZ349" s="114"/>
      <c r="RHA349" s="115"/>
      <c r="RHB349" s="108"/>
      <c r="RHC349" s="108"/>
      <c r="RHD349" s="108"/>
      <c r="RHE349" s="109"/>
      <c r="RHF349" s="110"/>
      <c r="RHG349" s="108"/>
      <c r="RHH349" s="111"/>
      <c r="RHI349" s="112"/>
      <c r="RHJ349" s="108"/>
      <c r="RHK349" s="113"/>
      <c r="RHL349" s="113"/>
      <c r="RHM349" s="113"/>
      <c r="RHN349" s="113"/>
      <c r="RHO349" s="114"/>
      <c r="RHP349" s="115"/>
      <c r="RHQ349" s="108"/>
      <c r="RHR349" s="108"/>
      <c r="RHS349" s="108"/>
      <c r="RHT349" s="109"/>
      <c r="RHU349" s="110"/>
      <c r="RHV349" s="108"/>
      <c r="RHW349" s="111"/>
      <c r="RHX349" s="112"/>
      <c r="RHY349" s="108"/>
      <c r="RHZ349" s="113"/>
      <c r="RIA349" s="113"/>
      <c r="RIB349" s="113"/>
      <c r="RIC349" s="113"/>
      <c r="RID349" s="114"/>
      <c r="RIE349" s="115"/>
      <c r="RIF349" s="108"/>
      <c r="RIG349" s="108"/>
      <c r="RIH349" s="108"/>
      <c r="RII349" s="109"/>
      <c r="RIJ349" s="110"/>
      <c r="RIK349" s="108"/>
      <c r="RIL349" s="111"/>
      <c r="RIM349" s="112"/>
      <c r="RIN349" s="108"/>
      <c r="RIO349" s="113"/>
      <c r="RIP349" s="113"/>
      <c r="RIQ349" s="113"/>
      <c r="RIR349" s="113"/>
      <c r="RIS349" s="114"/>
      <c r="RIT349" s="115"/>
      <c r="RIU349" s="108"/>
      <c r="RIV349" s="108"/>
      <c r="RIW349" s="108"/>
      <c r="RIX349" s="109"/>
      <c r="RIY349" s="110"/>
      <c r="RIZ349" s="108"/>
      <c r="RJA349" s="111"/>
      <c r="RJB349" s="112"/>
      <c r="RJC349" s="108"/>
      <c r="RJD349" s="113"/>
      <c r="RJE349" s="113"/>
      <c r="RJF349" s="113"/>
      <c r="RJG349" s="113"/>
      <c r="RJH349" s="114"/>
      <c r="RJI349" s="115"/>
      <c r="RJJ349" s="108"/>
      <c r="RJK349" s="108"/>
      <c r="RJL349" s="108"/>
      <c r="RJM349" s="109"/>
      <c r="RJN349" s="110"/>
      <c r="RJO349" s="108"/>
      <c r="RJP349" s="111"/>
      <c r="RJQ349" s="112"/>
      <c r="RJR349" s="108"/>
      <c r="RJS349" s="113"/>
      <c r="RJT349" s="113"/>
      <c r="RJU349" s="113"/>
      <c r="RJV349" s="113"/>
      <c r="RJW349" s="114"/>
      <c r="RJX349" s="115"/>
      <c r="RJY349" s="108"/>
      <c r="RJZ349" s="108"/>
      <c r="RKA349" s="108"/>
      <c r="RKB349" s="109"/>
      <c r="RKC349" s="110"/>
      <c r="RKD349" s="108"/>
      <c r="RKE349" s="111"/>
      <c r="RKF349" s="112"/>
      <c r="RKG349" s="108"/>
      <c r="RKH349" s="113"/>
      <c r="RKI349" s="113"/>
      <c r="RKJ349" s="113"/>
      <c r="RKK349" s="113"/>
      <c r="RKL349" s="114"/>
      <c r="RKM349" s="115"/>
      <c r="RKN349" s="108"/>
      <c r="RKO349" s="108"/>
      <c r="RKP349" s="108"/>
      <c r="RKQ349" s="109"/>
      <c r="RKR349" s="110"/>
      <c r="RKS349" s="108"/>
      <c r="RKT349" s="111"/>
      <c r="RKU349" s="112"/>
      <c r="RKV349" s="108"/>
      <c r="RKW349" s="113"/>
      <c r="RKX349" s="113"/>
      <c r="RKY349" s="113"/>
      <c r="RKZ349" s="113"/>
      <c r="RLA349" s="114"/>
      <c r="RLB349" s="115"/>
      <c r="RLC349" s="108"/>
      <c r="RLD349" s="108"/>
      <c r="RLE349" s="108"/>
      <c r="RLF349" s="109"/>
      <c r="RLG349" s="110"/>
      <c r="RLH349" s="108"/>
      <c r="RLI349" s="111"/>
      <c r="RLJ349" s="112"/>
      <c r="RLK349" s="108"/>
      <c r="RLL349" s="113"/>
      <c r="RLM349" s="113"/>
      <c r="RLN349" s="113"/>
      <c r="RLO349" s="113"/>
      <c r="RLP349" s="114"/>
      <c r="RLQ349" s="115"/>
      <c r="RLR349" s="108"/>
      <c r="RLS349" s="108"/>
      <c r="RLT349" s="108"/>
      <c r="RLU349" s="109"/>
      <c r="RLV349" s="110"/>
      <c r="RLW349" s="108"/>
      <c r="RLX349" s="111"/>
      <c r="RLY349" s="112"/>
      <c r="RLZ349" s="108"/>
      <c r="RMA349" s="113"/>
      <c r="RMB349" s="113"/>
      <c r="RMC349" s="113"/>
      <c r="RMD349" s="113"/>
      <c r="RME349" s="114"/>
      <c r="RMF349" s="115"/>
      <c r="RMG349" s="108"/>
      <c r="RMH349" s="108"/>
      <c r="RMI349" s="108"/>
      <c r="RMJ349" s="109"/>
      <c r="RMK349" s="110"/>
      <c r="RML349" s="108"/>
      <c r="RMM349" s="111"/>
      <c r="RMN349" s="112"/>
      <c r="RMO349" s="108"/>
      <c r="RMP349" s="113"/>
      <c r="RMQ349" s="113"/>
      <c r="RMR349" s="113"/>
      <c r="RMS349" s="113"/>
      <c r="RMT349" s="114"/>
      <c r="RMU349" s="115"/>
      <c r="RMV349" s="108"/>
      <c r="RMW349" s="108"/>
      <c r="RMX349" s="108"/>
      <c r="RMY349" s="109"/>
      <c r="RMZ349" s="110"/>
      <c r="RNA349" s="108"/>
      <c r="RNB349" s="111"/>
      <c r="RNC349" s="112"/>
      <c r="RND349" s="108"/>
      <c r="RNE349" s="113"/>
      <c r="RNF349" s="113"/>
      <c r="RNG349" s="113"/>
      <c r="RNH349" s="113"/>
      <c r="RNI349" s="114"/>
      <c r="RNJ349" s="115"/>
      <c r="RNK349" s="108"/>
      <c r="RNL349" s="108"/>
      <c r="RNM349" s="108"/>
      <c r="RNN349" s="109"/>
      <c r="RNO349" s="110"/>
      <c r="RNP349" s="108"/>
      <c r="RNQ349" s="111"/>
      <c r="RNR349" s="112"/>
      <c r="RNS349" s="108"/>
      <c r="RNT349" s="113"/>
      <c r="RNU349" s="113"/>
      <c r="RNV349" s="113"/>
      <c r="RNW349" s="113"/>
      <c r="RNX349" s="114"/>
      <c r="RNY349" s="115"/>
      <c r="RNZ349" s="108"/>
      <c r="ROA349" s="108"/>
      <c r="ROB349" s="108"/>
      <c r="ROC349" s="109"/>
      <c r="ROD349" s="110"/>
      <c r="ROE349" s="108"/>
      <c r="ROF349" s="111"/>
      <c r="ROG349" s="112"/>
      <c r="ROH349" s="108"/>
      <c r="ROI349" s="113"/>
      <c r="ROJ349" s="113"/>
      <c r="ROK349" s="113"/>
      <c r="ROL349" s="113"/>
      <c r="ROM349" s="114"/>
      <c r="RON349" s="115"/>
      <c r="ROO349" s="108"/>
      <c r="ROP349" s="108"/>
      <c r="ROQ349" s="108"/>
      <c r="ROR349" s="109"/>
      <c r="ROS349" s="110"/>
      <c r="ROT349" s="108"/>
      <c r="ROU349" s="111"/>
      <c r="ROV349" s="112"/>
      <c r="ROW349" s="108"/>
      <c r="ROX349" s="113"/>
      <c r="ROY349" s="113"/>
      <c r="ROZ349" s="113"/>
      <c r="RPA349" s="113"/>
      <c r="RPB349" s="114"/>
      <c r="RPC349" s="115"/>
      <c r="RPD349" s="108"/>
      <c r="RPE349" s="108"/>
      <c r="RPF349" s="108"/>
      <c r="RPG349" s="109"/>
      <c r="RPH349" s="110"/>
      <c r="RPI349" s="108"/>
      <c r="RPJ349" s="111"/>
      <c r="RPK349" s="112"/>
      <c r="RPL349" s="108"/>
      <c r="RPM349" s="113"/>
      <c r="RPN349" s="113"/>
      <c r="RPO349" s="113"/>
      <c r="RPP349" s="113"/>
      <c r="RPQ349" s="114"/>
      <c r="RPR349" s="115"/>
      <c r="RPS349" s="108"/>
      <c r="RPT349" s="108"/>
      <c r="RPU349" s="108"/>
      <c r="RPV349" s="109"/>
      <c r="RPW349" s="110"/>
      <c r="RPX349" s="108"/>
      <c r="RPY349" s="111"/>
      <c r="RPZ349" s="112"/>
      <c r="RQA349" s="108"/>
      <c r="RQB349" s="113"/>
      <c r="RQC349" s="113"/>
      <c r="RQD349" s="113"/>
      <c r="RQE349" s="113"/>
      <c r="RQF349" s="114"/>
      <c r="RQG349" s="115"/>
      <c r="RQH349" s="108"/>
      <c r="RQI349" s="108"/>
      <c r="RQJ349" s="108"/>
      <c r="RQK349" s="109"/>
      <c r="RQL349" s="110"/>
      <c r="RQM349" s="108"/>
      <c r="RQN349" s="111"/>
      <c r="RQO349" s="112"/>
      <c r="RQP349" s="108"/>
      <c r="RQQ349" s="113"/>
      <c r="RQR349" s="113"/>
      <c r="RQS349" s="113"/>
      <c r="RQT349" s="113"/>
      <c r="RQU349" s="114"/>
      <c r="RQV349" s="115"/>
      <c r="RQW349" s="108"/>
      <c r="RQX349" s="108"/>
      <c r="RQY349" s="108"/>
      <c r="RQZ349" s="109"/>
      <c r="RRA349" s="110"/>
      <c r="RRB349" s="108"/>
      <c r="RRC349" s="111"/>
      <c r="RRD349" s="112"/>
      <c r="RRE349" s="108"/>
      <c r="RRF349" s="113"/>
      <c r="RRG349" s="113"/>
      <c r="RRH349" s="113"/>
      <c r="RRI349" s="113"/>
      <c r="RRJ349" s="114"/>
      <c r="RRK349" s="115"/>
      <c r="RRL349" s="108"/>
      <c r="RRM349" s="108"/>
      <c r="RRN349" s="108"/>
      <c r="RRO349" s="109"/>
      <c r="RRP349" s="110"/>
      <c r="RRQ349" s="108"/>
      <c r="RRR349" s="111"/>
      <c r="RRS349" s="112"/>
      <c r="RRT349" s="108"/>
      <c r="RRU349" s="113"/>
      <c r="RRV349" s="113"/>
      <c r="RRW349" s="113"/>
      <c r="RRX349" s="113"/>
      <c r="RRY349" s="114"/>
      <c r="RRZ349" s="115"/>
      <c r="RSA349" s="108"/>
      <c r="RSB349" s="108"/>
      <c r="RSC349" s="108"/>
      <c r="RSD349" s="109"/>
      <c r="RSE349" s="110"/>
      <c r="RSF349" s="108"/>
      <c r="RSG349" s="111"/>
      <c r="RSH349" s="112"/>
      <c r="RSI349" s="108"/>
      <c r="RSJ349" s="113"/>
      <c r="RSK349" s="113"/>
      <c r="RSL349" s="113"/>
      <c r="RSM349" s="113"/>
      <c r="RSN349" s="114"/>
      <c r="RSO349" s="115"/>
      <c r="RSP349" s="108"/>
      <c r="RSQ349" s="108"/>
      <c r="RSR349" s="108"/>
      <c r="RSS349" s="109"/>
      <c r="RST349" s="110"/>
      <c r="RSU349" s="108"/>
      <c r="RSV349" s="111"/>
      <c r="RSW349" s="112"/>
      <c r="RSX349" s="108"/>
      <c r="RSY349" s="113"/>
      <c r="RSZ349" s="113"/>
      <c r="RTA349" s="113"/>
      <c r="RTB349" s="113"/>
      <c r="RTC349" s="114"/>
      <c r="RTD349" s="115"/>
      <c r="RTE349" s="108"/>
      <c r="RTF349" s="108"/>
      <c r="RTG349" s="108"/>
      <c r="RTH349" s="109"/>
      <c r="RTI349" s="110"/>
      <c r="RTJ349" s="108"/>
      <c r="RTK349" s="111"/>
      <c r="RTL349" s="112"/>
      <c r="RTM349" s="108"/>
      <c r="RTN349" s="113"/>
      <c r="RTO349" s="113"/>
      <c r="RTP349" s="113"/>
      <c r="RTQ349" s="113"/>
      <c r="RTR349" s="114"/>
      <c r="RTS349" s="115"/>
      <c r="RTT349" s="108"/>
      <c r="RTU349" s="108"/>
      <c r="RTV349" s="108"/>
      <c r="RTW349" s="109"/>
      <c r="RTX349" s="110"/>
      <c r="RTY349" s="108"/>
      <c r="RTZ349" s="111"/>
      <c r="RUA349" s="112"/>
      <c r="RUB349" s="108"/>
      <c r="RUC349" s="113"/>
      <c r="RUD349" s="113"/>
      <c r="RUE349" s="113"/>
      <c r="RUF349" s="113"/>
      <c r="RUG349" s="114"/>
      <c r="RUH349" s="115"/>
      <c r="RUI349" s="108"/>
      <c r="RUJ349" s="108"/>
      <c r="RUK349" s="108"/>
      <c r="RUL349" s="109"/>
      <c r="RUM349" s="110"/>
      <c r="RUN349" s="108"/>
      <c r="RUO349" s="111"/>
      <c r="RUP349" s="112"/>
      <c r="RUQ349" s="108"/>
      <c r="RUR349" s="113"/>
      <c r="RUS349" s="113"/>
      <c r="RUT349" s="113"/>
      <c r="RUU349" s="113"/>
      <c r="RUV349" s="114"/>
      <c r="RUW349" s="115"/>
      <c r="RUX349" s="108"/>
      <c r="RUY349" s="108"/>
      <c r="RUZ349" s="108"/>
      <c r="RVA349" s="109"/>
      <c r="RVB349" s="110"/>
      <c r="RVC349" s="108"/>
      <c r="RVD349" s="111"/>
      <c r="RVE349" s="112"/>
      <c r="RVF349" s="108"/>
      <c r="RVG349" s="113"/>
      <c r="RVH349" s="113"/>
      <c r="RVI349" s="113"/>
      <c r="RVJ349" s="113"/>
      <c r="RVK349" s="114"/>
      <c r="RVL349" s="115"/>
      <c r="RVM349" s="108"/>
      <c r="RVN349" s="108"/>
      <c r="RVO349" s="108"/>
      <c r="RVP349" s="109"/>
      <c r="RVQ349" s="110"/>
      <c r="RVR349" s="108"/>
      <c r="RVS349" s="111"/>
      <c r="RVT349" s="112"/>
      <c r="RVU349" s="108"/>
      <c r="RVV349" s="113"/>
      <c r="RVW349" s="113"/>
      <c r="RVX349" s="113"/>
      <c r="RVY349" s="113"/>
      <c r="RVZ349" s="114"/>
      <c r="RWA349" s="115"/>
      <c r="RWB349" s="108"/>
      <c r="RWC349" s="108"/>
      <c r="RWD349" s="108"/>
      <c r="RWE349" s="109"/>
      <c r="RWF349" s="110"/>
      <c r="RWG349" s="108"/>
      <c r="RWH349" s="111"/>
      <c r="RWI349" s="112"/>
      <c r="RWJ349" s="108"/>
      <c r="RWK349" s="113"/>
      <c r="RWL349" s="113"/>
      <c r="RWM349" s="113"/>
      <c r="RWN349" s="113"/>
      <c r="RWO349" s="114"/>
      <c r="RWP349" s="115"/>
      <c r="RWQ349" s="108"/>
      <c r="RWR349" s="108"/>
      <c r="RWS349" s="108"/>
      <c r="RWT349" s="109"/>
      <c r="RWU349" s="110"/>
      <c r="RWV349" s="108"/>
      <c r="RWW349" s="111"/>
      <c r="RWX349" s="112"/>
      <c r="RWY349" s="108"/>
      <c r="RWZ349" s="113"/>
      <c r="RXA349" s="113"/>
      <c r="RXB349" s="113"/>
      <c r="RXC349" s="113"/>
      <c r="RXD349" s="114"/>
      <c r="RXE349" s="115"/>
      <c r="RXF349" s="108"/>
      <c r="RXG349" s="108"/>
      <c r="RXH349" s="108"/>
      <c r="RXI349" s="109"/>
      <c r="RXJ349" s="110"/>
      <c r="RXK349" s="108"/>
      <c r="RXL349" s="111"/>
      <c r="RXM349" s="112"/>
      <c r="RXN349" s="108"/>
      <c r="RXO349" s="113"/>
      <c r="RXP349" s="113"/>
      <c r="RXQ349" s="113"/>
      <c r="RXR349" s="113"/>
      <c r="RXS349" s="114"/>
      <c r="RXT349" s="115"/>
      <c r="RXU349" s="108"/>
      <c r="RXV349" s="108"/>
      <c r="RXW349" s="108"/>
      <c r="RXX349" s="109"/>
      <c r="RXY349" s="110"/>
      <c r="RXZ349" s="108"/>
      <c r="RYA349" s="111"/>
      <c r="RYB349" s="112"/>
      <c r="RYC349" s="108"/>
      <c r="RYD349" s="113"/>
      <c r="RYE349" s="113"/>
      <c r="RYF349" s="113"/>
      <c r="RYG349" s="113"/>
      <c r="RYH349" s="114"/>
      <c r="RYI349" s="115"/>
      <c r="RYJ349" s="108"/>
      <c r="RYK349" s="108"/>
      <c r="RYL349" s="108"/>
      <c r="RYM349" s="109"/>
      <c r="RYN349" s="110"/>
      <c r="RYO349" s="108"/>
      <c r="RYP349" s="111"/>
      <c r="RYQ349" s="112"/>
      <c r="RYR349" s="108"/>
      <c r="RYS349" s="113"/>
      <c r="RYT349" s="113"/>
      <c r="RYU349" s="113"/>
      <c r="RYV349" s="113"/>
      <c r="RYW349" s="114"/>
      <c r="RYX349" s="115"/>
      <c r="RYY349" s="108"/>
      <c r="RYZ349" s="108"/>
      <c r="RZA349" s="108"/>
      <c r="RZB349" s="109"/>
      <c r="RZC349" s="110"/>
      <c r="RZD349" s="108"/>
      <c r="RZE349" s="111"/>
      <c r="RZF349" s="112"/>
      <c r="RZG349" s="108"/>
      <c r="RZH349" s="113"/>
      <c r="RZI349" s="113"/>
      <c r="RZJ349" s="113"/>
      <c r="RZK349" s="113"/>
      <c r="RZL349" s="114"/>
      <c r="RZM349" s="115"/>
      <c r="RZN349" s="108"/>
      <c r="RZO349" s="108"/>
      <c r="RZP349" s="108"/>
      <c r="RZQ349" s="109"/>
      <c r="RZR349" s="110"/>
      <c r="RZS349" s="108"/>
      <c r="RZT349" s="111"/>
      <c r="RZU349" s="112"/>
      <c r="RZV349" s="108"/>
      <c r="RZW349" s="113"/>
      <c r="RZX349" s="113"/>
      <c r="RZY349" s="113"/>
      <c r="RZZ349" s="113"/>
      <c r="SAA349" s="114"/>
      <c r="SAB349" s="115"/>
      <c r="SAC349" s="108"/>
      <c r="SAD349" s="108"/>
      <c r="SAE349" s="108"/>
      <c r="SAF349" s="109"/>
      <c r="SAG349" s="110"/>
      <c r="SAH349" s="108"/>
      <c r="SAI349" s="111"/>
      <c r="SAJ349" s="112"/>
      <c r="SAK349" s="108"/>
      <c r="SAL349" s="113"/>
      <c r="SAM349" s="113"/>
      <c r="SAN349" s="113"/>
      <c r="SAO349" s="113"/>
      <c r="SAP349" s="114"/>
      <c r="SAQ349" s="115"/>
      <c r="SAR349" s="108"/>
      <c r="SAS349" s="108"/>
      <c r="SAT349" s="108"/>
      <c r="SAU349" s="109"/>
      <c r="SAV349" s="110"/>
      <c r="SAW349" s="108"/>
      <c r="SAX349" s="111"/>
      <c r="SAY349" s="112"/>
      <c r="SAZ349" s="108"/>
      <c r="SBA349" s="113"/>
      <c r="SBB349" s="113"/>
      <c r="SBC349" s="113"/>
      <c r="SBD349" s="113"/>
      <c r="SBE349" s="114"/>
      <c r="SBF349" s="115"/>
      <c r="SBG349" s="108"/>
      <c r="SBH349" s="108"/>
      <c r="SBI349" s="108"/>
      <c r="SBJ349" s="109"/>
      <c r="SBK349" s="110"/>
      <c r="SBL349" s="108"/>
      <c r="SBM349" s="111"/>
      <c r="SBN349" s="112"/>
      <c r="SBO349" s="108"/>
      <c r="SBP349" s="113"/>
      <c r="SBQ349" s="113"/>
      <c r="SBR349" s="113"/>
      <c r="SBS349" s="113"/>
      <c r="SBT349" s="114"/>
      <c r="SBU349" s="115"/>
      <c r="SBV349" s="108"/>
      <c r="SBW349" s="108"/>
      <c r="SBX349" s="108"/>
      <c r="SBY349" s="109"/>
      <c r="SBZ349" s="110"/>
      <c r="SCA349" s="108"/>
      <c r="SCB349" s="111"/>
      <c r="SCC349" s="112"/>
      <c r="SCD349" s="108"/>
      <c r="SCE349" s="113"/>
      <c r="SCF349" s="113"/>
      <c r="SCG349" s="113"/>
      <c r="SCH349" s="113"/>
      <c r="SCI349" s="114"/>
      <c r="SCJ349" s="115"/>
      <c r="SCK349" s="108"/>
      <c r="SCL349" s="108"/>
      <c r="SCM349" s="108"/>
      <c r="SCN349" s="109"/>
      <c r="SCO349" s="110"/>
      <c r="SCP349" s="108"/>
      <c r="SCQ349" s="111"/>
      <c r="SCR349" s="112"/>
      <c r="SCS349" s="108"/>
      <c r="SCT349" s="113"/>
      <c r="SCU349" s="113"/>
      <c r="SCV349" s="113"/>
      <c r="SCW349" s="113"/>
      <c r="SCX349" s="114"/>
      <c r="SCY349" s="115"/>
      <c r="SCZ349" s="108"/>
      <c r="SDA349" s="108"/>
      <c r="SDB349" s="108"/>
      <c r="SDC349" s="109"/>
      <c r="SDD349" s="110"/>
      <c r="SDE349" s="108"/>
      <c r="SDF349" s="111"/>
      <c r="SDG349" s="112"/>
      <c r="SDH349" s="108"/>
      <c r="SDI349" s="113"/>
      <c r="SDJ349" s="113"/>
      <c r="SDK349" s="113"/>
      <c r="SDL349" s="113"/>
      <c r="SDM349" s="114"/>
      <c r="SDN349" s="115"/>
      <c r="SDO349" s="108"/>
      <c r="SDP349" s="108"/>
      <c r="SDQ349" s="108"/>
      <c r="SDR349" s="109"/>
      <c r="SDS349" s="110"/>
      <c r="SDT349" s="108"/>
      <c r="SDU349" s="111"/>
      <c r="SDV349" s="112"/>
      <c r="SDW349" s="108"/>
      <c r="SDX349" s="113"/>
      <c r="SDY349" s="113"/>
      <c r="SDZ349" s="113"/>
      <c r="SEA349" s="113"/>
      <c r="SEB349" s="114"/>
      <c r="SEC349" s="115"/>
      <c r="SED349" s="108"/>
      <c r="SEE349" s="108"/>
      <c r="SEF349" s="108"/>
      <c r="SEG349" s="109"/>
      <c r="SEH349" s="110"/>
      <c r="SEI349" s="108"/>
      <c r="SEJ349" s="111"/>
      <c r="SEK349" s="112"/>
      <c r="SEL349" s="108"/>
      <c r="SEM349" s="113"/>
      <c r="SEN349" s="113"/>
      <c r="SEO349" s="113"/>
      <c r="SEP349" s="113"/>
      <c r="SEQ349" s="114"/>
      <c r="SER349" s="115"/>
      <c r="SES349" s="108"/>
      <c r="SET349" s="108"/>
      <c r="SEU349" s="108"/>
      <c r="SEV349" s="109"/>
      <c r="SEW349" s="110"/>
      <c r="SEX349" s="108"/>
      <c r="SEY349" s="111"/>
      <c r="SEZ349" s="112"/>
      <c r="SFA349" s="108"/>
      <c r="SFB349" s="113"/>
      <c r="SFC349" s="113"/>
      <c r="SFD349" s="113"/>
      <c r="SFE349" s="113"/>
      <c r="SFF349" s="114"/>
      <c r="SFG349" s="115"/>
      <c r="SFH349" s="108"/>
      <c r="SFI349" s="108"/>
      <c r="SFJ349" s="108"/>
      <c r="SFK349" s="109"/>
      <c r="SFL349" s="110"/>
      <c r="SFM349" s="108"/>
      <c r="SFN349" s="111"/>
      <c r="SFO349" s="112"/>
      <c r="SFP349" s="108"/>
      <c r="SFQ349" s="113"/>
      <c r="SFR349" s="113"/>
      <c r="SFS349" s="113"/>
      <c r="SFT349" s="113"/>
      <c r="SFU349" s="114"/>
      <c r="SFV349" s="115"/>
      <c r="SFW349" s="108"/>
      <c r="SFX349" s="108"/>
      <c r="SFY349" s="108"/>
      <c r="SFZ349" s="109"/>
      <c r="SGA349" s="110"/>
      <c r="SGB349" s="108"/>
      <c r="SGC349" s="111"/>
      <c r="SGD349" s="112"/>
      <c r="SGE349" s="108"/>
      <c r="SGF349" s="113"/>
      <c r="SGG349" s="113"/>
      <c r="SGH349" s="113"/>
      <c r="SGI349" s="113"/>
      <c r="SGJ349" s="114"/>
      <c r="SGK349" s="115"/>
      <c r="SGL349" s="108"/>
      <c r="SGM349" s="108"/>
      <c r="SGN349" s="108"/>
      <c r="SGO349" s="109"/>
      <c r="SGP349" s="110"/>
      <c r="SGQ349" s="108"/>
      <c r="SGR349" s="111"/>
      <c r="SGS349" s="112"/>
      <c r="SGT349" s="108"/>
      <c r="SGU349" s="113"/>
      <c r="SGV349" s="113"/>
      <c r="SGW349" s="113"/>
      <c r="SGX349" s="113"/>
      <c r="SGY349" s="114"/>
      <c r="SGZ349" s="115"/>
      <c r="SHA349" s="108"/>
      <c r="SHB349" s="108"/>
      <c r="SHC349" s="108"/>
      <c r="SHD349" s="109"/>
      <c r="SHE349" s="110"/>
      <c r="SHF349" s="108"/>
      <c r="SHG349" s="111"/>
      <c r="SHH349" s="112"/>
      <c r="SHI349" s="108"/>
      <c r="SHJ349" s="113"/>
      <c r="SHK349" s="113"/>
      <c r="SHL349" s="113"/>
      <c r="SHM349" s="113"/>
      <c r="SHN349" s="114"/>
      <c r="SHO349" s="115"/>
      <c r="SHP349" s="108"/>
      <c r="SHQ349" s="108"/>
      <c r="SHR349" s="108"/>
      <c r="SHS349" s="109"/>
      <c r="SHT349" s="110"/>
      <c r="SHU349" s="108"/>
      <c r="SHV349" s="111"/>
      <c r="SHW349" s="112"/>
      <c r="SHX349" s="108"/>
      <c r="SHY349" s="113"/>
      <c r="SHZ349" s="113"/>
      <c r="SIA349" s="113"/>
      <c r="SIB349" s="113"/>
      <c r="SIC349" s="114"/>
      <c r="SID349" s="115"/>
      <c r="SIE349" s="108"/>
      <c r="SIF349" s="108"/>
      <c r="SIG349" s="108"/>
      <c r="SIH349" s="109"/>
      <c r="SII349" s="110"/>
      <c r="SIJ349" s="108"/>
      <c r="SIK349" s="111"/>
      <c r="SIL349" s="112"/>
      <c r="SIM349" s="108"/>
      <c r="SIN349" s="113"/>
      <c r="SIO349" s="113"/>
      <c r="SIP349" s="113"/>
      <c r="SIQ349" s="113"/>
      <c r="SIR349" s="114"/>
      <c r="SIS349" s="115"/>
      <c r="SIT349" s="108"/>
      <c r="SIU349" s="108"/>
      <c r="SIV349" s="108"/>
      <c r="SIW349" s="109"/>
      <c r="SIX349" s="110"/>
      <c r="SIY349" s="108"/>
      <c r="SIZ349" s="111"/>
      <c r="SJA349" s="112"/>
      <c r="SJB349" s="108"/>
      <c r="SJC349" s="113"/>
      <c r="SJD349" s="113"/>
      <c r="SJE349" s="113"/>
      <c r="SJF349" s="113"/>
      <c r="SJG349" s="114"/>
      <c r="SJH349" s="115"/>
      <c r="SJI349" s="108"/>
      <c r="SJJ349" s="108"/>
      <c r="SJK349" s="108"/>
      <c r="SJL349" s="109"/>
      <c r="SJM349" s="110"/>
      <c r="SJN349" s="108"/>
      <c r="SJO349" s="111"/>
      <c r="SJP349" s="112"/>
      <c r="SJQ349" s="108"/>
      <c r="SJR349" s="113"/>
      <c r="SJS349" s="113"/>
      <c r="SJT349" s="113"/>
      <c r="SJU349" s="113"/>
      <c r="SJV349" s="114"/>
      <c r="SJW349" s="115"/>
      <c r="SJX349" s="108"/>
      <c r="SJY349" s="108"/>
      <c r="SJZ349" s="108"/>
      <c r="SKA349" s="109"/>
      <c r="SKB349" s="110"/>
      <c r="SKC349" s="108"/>
      <c r="SKD349" s="111"/>
      <c r="SKE349" s="112"/>
      <c r="SKF349" s="108"/>
      <c r="SKG349" s="113"/>
      <c r="SKH349" s="113"/>
      <c r="SKI349" s="113"/>
      <c r="SKJ349" s="113"/>
      <c r="SKK349" s="114"/>
      <c r="SKL349" s="115"/>
      <c r="SKM349" s="108"/>
      <c r="SKN349" s="108"/>
      <c r="SKO349" s="108"/>
      <c r="SKP349" s="109"/>
      <c r="SKQ349" s="110"/>
      <c r="SKR349" s="108"/>
      <c r="SKS349" s="111"/>
      <c r="SKT349" s="112"/>
      <c r="SKU349" s="108"/>
      <c r="SKV349" s="113"/>
      <c r="SKW349" s="113"/>
      <c r="SKX349" s="113"/>
      <c r="SKY349" s="113"/>
      <c r="SKZ349" s="114"/>
      <c r="SLA349" s="115"/>
      <c r="SLB349" s="108"/>
      <c r="SLC349" s="108"/>
      <c r="SLD349" s="108"/>
      <c r="SLE349" s="109"/>
      <c r="SLF349" s="110"/>
      <c r="SLG349" s="108"/>
      <c r="SLH349" s="111"/>
      <c r="SLI349" s="112"/>
      <c r="SLJ349" s="108"/>
      <c r="SLK349" s="113"/>
      <c r="SLL349" s="113"/>
      <c r="SLM349" s="113"/>
      <c r="SLN349" s="113"/>
      <c r="SLO349" s="114"/>
      <c r="SLP349" s="115"/>
      <c r="SLQ349" s="108"/>
      <c r="SLR349" s="108"/>
      <c r="SLS349" s="108"/>
      <c r="SLT349" s="109"/>
      <c r="SLU349" s="110"/>
      <c r="SLV349" s="108"/>
      <c r="SLW349" s="111"/>
      <c r="SLX349" s="112"/>
      <c r="SLY349" s="108"/>
      <c r="SLZ349" s="113"/>
      <c r="SMA349" s="113"/>
      <c r="SMB349" s="113"/>
      <c r="SMC349" s="113"/>
      <c r="SMD349" s="114"/>
      <c r="SME349" s="115"/>
      <c r="SMF349" s="108"/>
      <c r="SMG349" s="108"/>
      <c r="SMH349" s="108"/>
      <c r="SMI349" s="109"/>
      <c r="SMJ349" s="110"/>
      <c r="SMK349" s="108"/>
      <c r="SML349" s="111"/>
      <c r="SMM349" s="112"/>
      <c r="SMN349" s="108"/>
      <c r="SMO349" s="113"/>
      <c r="SMP349" s="113"/>
      <c r="SMQ349" s="113"/>
      <c r="SMR349" s="113"/>
      <c r="SMS349" s="114"/>
      <c r="SMT349" s="115"/>
      <c r="SMU349" s="108"/>
      <c r="SMV349" s="108"/>
      <c r="SMW349" s="108"/>
      <c r="SMX349" s="109"/>
      <c r="SMY349" s="110"/>
      <c r="SMZ349" s="108"/>
      <c r="SNA349" s="111"/>
      <c r="SNB349" s="112"/>
      <c r="SNC349" s="108"/>
      <c r="SND349" s="113"/>
      <c r="SNE349" s="113"/>
      <c r="SNF349" s="113"/>
      <c r="SNG349" s="113"/>
      <c r="SNH349" s="114"/>
      <c r="SNI349" s="115"/>
      <c r="SNJ349" s="108"/>
      <c r="SNK349" s="108"/>
      <c r="SNL349" s="108"/>
      <c r="SNM349" s="109"/>
      <c r="SNN349" s="110"/>
      <c r="SNO349" s="108"/>
      <c r="SNP349" s="111"/>
      <c r="SNQ349" s="112"/>
      <c r="SNR349" s="108"/>
      <c r="SNS349" s="113"/>
      <c r="SNT349" s="113"/>
      <c r="SNU349" s="113"/>
      <c r="SNV349" s="113"/>
      <c r="SNW349" s="114"/>
      <c r="SNX349" s="115"/>
      <c r="SNY349" s="108"/>
      <c r="SNZ349" s="108"/>
      <c r="SOA349" s="108"/>
      <c r="SOB349" s="109"/>
      <c r="SOC349" s="110"/>
      <c r="SOD349" s="108"/>
      <c r="SOE349" s="111"/>
      <c r="SOF349" s="112"/>
      <c r="SOG349" s="108"/>
      <c r="SOH349" s="113"/>
      <c r="SOI349" s="113"/>
      <c r="SOJ349" s="113"/>
      <c r="SOK349" s="113"/>
      <c r="SOL349" s="114"/>
      <c r="SOM349" s="115"/>
      <c r="SON349" s="108"/>
      <c r="SOO349" s="108"/>
      <c r="SOP349" s="108"/>
      <c r="SOQ349" s="109"/>
      <c r="SOR349" s="110"/>
      <c r="SOS349" s="108"/>
      <c r="SOT349" s="111"/>
      <c r="SOU349" s="112"/>
      <c r="SOV349" s="108"/>
      <c r="SOW349" s="113"/>
      <c r="SOX349" s="113"/>
      <c r="SOY349" s="113"/>
      <c r="SOZ349" s="113"/>
      <c r="SPA349" s="114"/>
      <c r="SPB349" s="115"/>
      <c r="SPC349" s="108"/>
      <c r="SPD349" s="108"/>
      <c r="SPE349" s="108"/>
      <c r="SPF349" s="109"/>
      <c r="SPG349" s="110"/>
      <c r="SPH349" s="108"/>
      <c r="SPI349" s="111"/>
      <c r="SPJ349" s="112"/>
      <c r="SPK349" s="108"/>
      <c r="SPL349" s="113"/>
      <c r="SPM349" s="113"/>
      <c r="SPN349" s="113"/>
      <c r="SPO349" s="113"/>
      <c r="SPP349" s="114"/>
      <c r="SPQ349" s="115"/>
      <c r="SPR349" s="108"/>
      <c r="SPS349" s="108"/>
      <c r="SPT349" s="108"/>
      <c r="SPU349" s="109"/>
      <c r="SPV349" s="110"/>
      <c r="SPW349" s="108"/>
      <c r="SPX349" s="111"/>
      <c r="SPY349" s="112"/>
      <c r="SPZ349" s="108"/>
      <c r="SQA349" s="113"/>
      <c r="SQB349" s="113"/>
      <c r="SQC349" s="113"/>
      <c r="SQD349" s="113"/>
      <c r="SQE349" s="114"/>
      <c r="SQF349" s="115"/>
      <c r="SQG349" s="108"/>
      <c r="SQH349" s="108"/>
      <c r="SQI349" s="108"/>
      <c r="SQJ349" s="109"/>
      <c r="SQK349" s="110"/>
      <c r="SQL349" s="108"/>
      <c r="SQM349" s="111"/>
      <c r="SQN349" s="112"/>
      <c r="SQO349" s="108"/>
      <c r="SQP349" s="113"/>
      <c r="SQQ349" s="113"/>
      <c r="SQR349" s="113"/>
      <c r="SQS349" s="113"/>
      <c r="SQT349" s="114"/>
      <c r="SQU349" s="115"/>
      <c r="SQV349" s="108"/>
      <c r="SQW349" s="108"/>
      <c r="SQX349" s="108"/>
      <c r="SQY349" s="109"/>
      <c r="SQZ349" s="110"/>
      <c r="SRA349" s="108"/>
      <c r="SRB349" s="111"/>
      <c r="SRC349" s="112"/>
      <c r="SRD349" s="108"/>
      <c r="SRE349" s="113"/>
      <c r="SRF349" s="113"/>
      <c r="SRG349" s="113"/>
      <c r="SRH349" s="113"/>
      <c r="SRI349" s="114"/>
      <c r="SRJ349" s="115"/>
      <c r="SRK349" s="108"/>
      <c r="SRL349" s="108"/>
      <c r="SRM349" s="108"/>
      <c r="SRN349" s="109"/>
      <c r="SRO349" s="110"/>
      <c r="SRP349" s="108"/>
      <c r="SRQ349" s="111"/>
      <c r="SRR349" s="112"/>
      <c r="SRS349" s="108"/>
      <c r="SRT349" s="113"/>
      <c r="SRU349" s="113"/>
      <c r="SRV349" s="113"/>
      <c r="SRW349" s="113"/>
      <c r="SRX349" s="114"/>
      <c r="SRY349" s="115"/>
      <c r="SRZ349" s="108"/>
      <c r="SSA349" s="108"/>
      <c r="SSB349" s="108"/>
      <c r="SSC349" s="109"/>
      <c r="SSD349" s="110"/>
      <c r="SSE349" s="108"/>
      <c r="SSF349" s="111"/>
      <c r="SSG349" s="112"/>
      <c r="SSH349" s="108"/>
      <c r="SSI349" s="113"/>
      <c r="SSJ349" s="113"/>
      <c r="SSK349" s="113"/>
      <c r="SSL349" s="113"/>
      <c r="SSM349" s="114"/>
      <c r="SSN349" s="115"/>
      <c r="SSO349" s="108"/>
      <c r="SSP349" s="108"/>
      <c r="SSQ349" s="108"/>
      <c r="SSR349" s="109"/>
      <c r="SSS349" s="110"/>
      <c r="SST349" s="108"/>
      <c r="SSU349" s="111"/>
      <c r="SSV349" s="112"/>
      <c r="SSW349" s="108"/>
      <c r="SSX349" s="113"/>
      <c r="SSY349" s="113"/>
      <c r="SSZ349" s="113"/>
      <c r="STA349" s="113"/>
      <c r="STB349" s="114"/>
      <c r="STC349" s="115"/>
      <c r="STD349" s="108"/>
      <c r="STE349" s="108"/>
      <c r="STF349" s="108"/>
      <c r="STG349" s="109"/>
      <c r="STH349" s="110"/>
      <c r="STI349" s="108"/>
      <c r="STJ349" s="111"/>
      <c r="STK349" s="112"/>
      <c r="STL349" s="108"/>
      <c r="STM349" s="113"/>
      <c r="STN349" s="113"/>
      <c r="STO349" s="113"/>
      <c r="STP349" s="113"/>
      <c r="STQ349" s="114"/>
      <c r="STR349" s="115"/>
      <c r="STS349" s="108"/>
      <c r="STT349" s="108"/>
      <c r="STU349" s="108"/>
      <c r="STV349" s="109"/>
      <c r="STW349" s="110"/>
      <c r="STX349" s="108"/>
      <c r="STY349" s="111"/>
      <c r="STZ349" s="112"/>
      <c r="SUA349" s="108"/>
      <c r="SUB349" s="113"/>
      <c r="SUC349" s="113"/>
      <c r="SUD349" s="113"/>
      <c r="SUE349" s="113"/>
      <c r="SUF349" s="114"/>
      <c r="SUG349" s="115"/>
      <c r="SUH349" s="108"/>
      <c r="SUI349" s="108"/>
      <c r="SUJ349" s="108"/>
      <c r="SUK349" s="109"/>
      <c r="SUL349" s="110"/>
      <c r="SUM349" s="108"/>
      <c r="SUN349" s="111"/>
      <c r="SUO349" s="112"/>
      <c r="SUP349" s="108"/>
      <c r="SUQ349" s="113"/>
      <c r="SUR349" s="113"/>
      <c r="SUS349" s="113"/>
      <c r="SUT349" s="113"/>
      <c r="SUU349" s="114"/>
      <c r="SUV349" s="115"/>
      <c r="SUW349" s="108"/>
      <c r="SUX349" s="108"/>
      <c r="SUY349" s="108"/>
      <c r="SUZ349" s="109"/>
      <c r="SVA349" s="110"/>
      <c r="SVB349" s="108"/>
      <c r="SVC349" s="111"/>
      <c r="SVD349" s="112"/>
      <c r="SVE349" s="108"/>
      <c r="SVF349" s="113"/>
      <c r="SVG349" s="113"/>
      <c r="SVH349" s="113"/>
      <c r="SVI349" s="113"/>
      <c r="SVJ349" s="114"/>
      <c r="SVK349" s="115"/>
      <c r="SVL349" s="108"/>
      <c r="SVM349" s="108"/>
      <c r="SVN349" s="108"/>
      <c r="SVO349" s="109"/>
      <c r="SVP349" s="110"/>
      <c r="SVQ349" s="108"/>
      <c r="SVR349" s="111"/>
      <c r="SVS349" s="112"/>
      <c r="SVT349" s="108"/>
      <c r="SVU349" s="113"/>
      <c r="SVV349" s="113"/>
      <c r="SVW349" s="113"/>
      <c r="SVX349" s="113"/>
      <c r="SVY349" s="114"/>
      <c r="SVZ349" s="115"/>
      <c r="SWA349" s="108"/>
      <c r="SWB349" s="108"/>
      <c r="SWC349" s="108"/>
      <c r="SWD349" s="109"/>
      <c r="SWE349" s="110"/>
      <c r="SWF349" s="108"/>
      <c r="SWG349" s="111"/>
      <c r="SWH349" s="112"/>
      <c r="SWI349" s="108"/>
      <c r="SWJ349" s="113"/>
      <c r="SWK349" s="113"/>
      <c r="SWL349" s="113"/>
      <c r="SWM349" s="113"/>
      <c r="SWN349" s="114"/>
      <c r="SWO349" s="115"/>
      <c r="SWP349" s="108"/>
      <c r="SWQ349" s="108"/>
      <c r="SWR349" s="108"/>
      <c r="SWS349" s="109"/>
      <c r="SWT349" s="110"/>
      <c r="SWU349" s="108"/>
      <c r="SWV349" s="111"/>
      <c r="SWW349" s="112"/>
      <c r="SWX349" s="108"/>
      <c r="SWY349" s="113"/>
      <c r="SWZ349" s="113"/>
      <c r="SXA349" s="113"/>
      <c r="SXB349" s="113"/>
      <c r="SXC349" s="114"/>
      <c r="SXD349" s="115"/>
      <c r="SXE349" s="108"/>
      <c r="SXF349" s="108"/>
      <c r="SXG349" s="108"/>
      <c r="SXH349" s="109"/>
      <c r="SXI349" s="110"/>
      <c r="SXJ349" s="108"/>
      <c r="SXK349" s="111"/>
      <c r="SXL349" s="112"/>
      <c r="SXM349" s="108"/>
      <c r="SXN349" s="113"/>
      <c r="SXO349" s="113"/>
      <c r="SXP349" s="113"/>
      <c r="SXQ349" s="113"/>
      <c r="SXR349" s="114"/>
      <c r="SXS349" s="115"/>
      <c r="SXT349" s="108"/>
      <c r="SXU349" s="108"/>
      <c r="SXV349" s="108"/>
      <c r="SXW349" s="109"/>
      <c r="SXX349" s="110"/>
      <c r="SXY349" s="108"/>
      <c r="SXZ349" s="111"/>
      <c r="SYA349" s="112"/>
      <c r="SYB349" s="108"/>
      <c r="SYC349" s="113"/>
      <c r="SYD349" s="113"/>
      <c r="SYE349" s="113"/>
      <c r="SYF349" s="113"/>
      <c r="SYG349" s="114"/>
      <c r="SYH349" s="115"/>
      <c r="SYI349" s="108"/>
      <c r="SYJ349" s="108"/>
      <c r="SYK349" s="108"/>
      <c r="SYL349" s="109"/>
      <c r="SYM349" s="110"/>
      <c r="SYN349" s="108"/>
      <c r="SYO349" s="111"/>
      <c r="SYP349" s="112"/>
      <c r="SYQ349" s="108"/>
      <c r="SYR349" s="113"/>
      <c r="SYS349" s="113"/>
      <c r="SYT349" s="113"/>
      <c r="SYU349" s="113"/>
      <c r="SYV349" s="114"/>
      <c r="SYW349" s="115"/>
      <c r="SYX349" s="108"/>
      <c r="SYY349" s="108"/>
      <c r="SYZ349" s="108"/>
      <c r="SZA349" s="109"/>
      <c r="SZB349" s="110"/>
      <c r="SZC349" s="108"/>
      <c r="SZD349" s="111"/>
      <c r="SZE349" s="112"/>
      <c r="SZF349" s="108"/>
      <c r="SZG349" s="113"/>
      <c r="SZH349" s="113"/>
      <c r="SZI349" s="113"/>
      <c r="SZJ349" s="113"/>
      <c r="SZK349" s="114"/>
      <c r="SZL349" s="115"/>
      <c r="SZM349" s="108"/>
      <c r="SZN349" s="108"/>
      <c r="SZO349" s="108"/>
      <c r="SZP349" s="109"/>
      <c r="SZQ349" s="110"/>
      <c r="SZR349" s="108"/>
      <c r="SZS349" s="111"/>
      <c r="SZT349" s="112"/>
      <c r="SZU349" s="108"/>
      <c r="SZV349" s="113"/>
      <c r="SZW349" s="113"/>
      <c r="SZX349" s="113"/>
      <c r="SZY349" s="113"/>
      <c r="SZZ349" s="114"/>
      <c r="TAA349" s="115"/>
      <c r="TAB349" s="108"/>
      <c r="TAC349" s="108"/>
      <c r="TAD349" s="108"/>
      <c r="TAE349" s="109"/>
      <c r="TAF349" s="110"/>
      <c r="TAG349" s="108"/>
      <c r="TAH349" s="111"/>
      <c r="TAI349" s="112"/>
      <c r="TAJ349" s="108"/>
      <c r="TAK349" s="113"/>
      <c r="TAL349" s="113"/>
      <c r="TAM349" s="113"/>
      <c r="TAN349" s="113"/>
      <c r="TAO349" s="114"/>
      <c r="TAP349" s="115"/>
      <c r="TAQ349" s="108"/>
      <c r="TAR349" s="108"/>
      <c r="TAS349" s="108"/>
      <c r="TAT349" s="109"/>
      <c r="TAU349" s="110"/>
      <c r="TAV349" s="108"/>
      <c r="TAW349" s="111"/>
      <c r="TAX349" s="112"/>
      <c r="TAY349" s="108"/>
      <c r="TAZ349" s="113"/>
      <c r="TBA349" s="113"/>
      <c r="TBB349" s="113"/>
      <c r="TBC349" s="113"/>
      <c r="TBD349" s="114"/>
      <c r="TBE349" s="115"/>
      <c r="TBF349" s="108"/>
      <c r="TBG349" s="108"/>
      <c r="TBH349" s="108"/>
      <c r="TBI349" s="109"/>
      <c r="TBJ349" s="110"/>
      <c r="TBK349" s="108"/>
      <c r="TBL349" s="111"/>
      <c r="TBM349" s="112"/>
      <c r="TBN349" s="108"/>
      <c r="TBO349" s="113"/>
      <c r="TBP349" s="113"/>
      <c r="TBQ349" s="113"/>
      <c r="TBR349" s="113"/>
      <c r="TBS349" s="114"/>
      <c r="TBT349" s="115"/>
      <c r="TBU349" s="108"/>
      <c r="TBV349" s="108"/>
      <c r="TBW349" s="108"/>
      <c r="TBX349" s="109"/>
      <c r="TBY349" s="110"/>
      <c r="TBZ349" s="108"/>
      <c r="TCA349" s="111"/>
      <c r="TCB349" s="112"/>
      <c r="TCC349" s="108"/>
      <c r="TCD349" s="113"/>
      <c r="TCE349" s="113"/>
      <c r="TCF349" s="113"/>
      <c r="TCG349" s="113"/>
      <c r="TCH349" s="114"/>
      <c r="TCI349" s="115"/>
      <c r="TCJ349" s="108"/>
      <c r="TCK349" s="108"/>
      <c r="TCL349" s="108"/>
      <c r="TCM349" s="109"/>
      <c r="TCN349" s="110"/>
      <c r="TCO349" s="108"/>
      <c r="TCP349" s="111"/>
      <c r="TCQ349" s="112"/>
      <c r="TCR349" s="108"/>
      <c r="TCS349" s="113"/>
      <c r="TCT349" s="113"/>
      <c r="TCU349" s="113"/>
      <c r="TCV349" s="113"/>
      <c r="TCW349" s="114"/>
      <c r="TCX349" s="115"/>
      <c r="TCY349" s="108"/>
      <c r="TCZ349" s="108"/>
      <c r="TDA349" s="108"/>
      <c r="TDB349" s="109"/>
      <c r="TDC349" s="110"/>
      <c r="TDD349" s="108"/>
      <c r="TDE349" s="111"/>
      <c r="TDF349" s="112"/>
      <c r="TDG349" s="108"/>
      <c r="TDH349" s="113"/>
      <c r="TDI349" s="113"/>
      <c r="TDJ349" s="113"/>
      <c r="TDK349" s="113"/>
      <c r="TDL349" s="114"/>
      <c r="TDM349" s="115"/>
      <c r="TDN349" s="108"/>
      <c r="TDO349" s="108"/>
      <c r="TDP349" s="108"/>
      <c r="TDQ349" s="109"/>
      <c r="TDR349" s="110"/>
      <c r="TDS349" s="108"/>
      <c r="TDT349" s="111"/>
      <c r="TDU349" s="112"/>
      <c r="TDV349" s="108"/>
      <c r="TDW349" s="113"/>
      <c r="TDX349" s="113"/>
      <c r="TDY349" s="113"/>
      <c r="TDZ349" s="113"/>
      <c r="TEA349" s="114"/>
      <c r="TEB349" s="115"/>
      <c r="TEC349" s="108"/>
      <c r="TED349" s="108"/>
      <c r="TEE349" s="108"/>
      <c r="TEF349" s="109"/>
      <c r="TEG349" s="110"/>
      <c r="TEH349" s="108"/>
      <c r="TEI349" s="111"/>
      <c r="TEJ349" s="112"/>
      <c r="TEK349" s="108"/>
      <c r="TEL349" s="113"/>
      <c r="TEM349" s="113"/>
      <c r="TEN349" s="113"/>
      <c r="TEO349" s="113"/>
      <c r="TEP349" s="114"/>
      <c r="TEQ349" s="115"/>
      <c r="TER349" s="108"/>
      <c r="TES349" s="108"/>
      <c r="TET349" s="108"/>
      <c r="TEU349" s="109"/>
      <c r="TEV349" s="110"/>
      <c r="TEW349" s="108"/>
      <c r="TEX349" s="111"/>
      <c r="TEY349" s="112"/>
      <c r="TEZ349" s="108"/>
      <c r="TFA349" s="113"/>
      <c r="TFB349" s="113"/>
      <c r="TFC349" s="113"/>
      <c r="TFD349" s="113"/>
      <c r="TFE349" s="114"/>
      <c r="TFF349" s="115"/>
      <c r="TFG349" s="108"/>
      <c r="TFH349" s="108"/>
      <c r="TFI349" s="108"/>
      <c r="TFJ349" s="109"/>
      <c r="TFK349" s="110"/>
      <c r="TFL349" s="108"/>
      <c r="TFM349" s="111"/>
      <c r="TFN349" s="112"/>
      <c r="TFO349" s="108"/>
      <c r="TFP349" s="113"/>
      <c r="TFQ349" s="113"/>
      <c r="TFR349" s="113"/>
      <c r="TFS349" s="113"/>
      <c r="TFT349" s="114"/>
      <c r="TFU349" s="115"/>
      <c r="TFV349" s="108"/>
      <c r="TFW349" s="108"/>
      <c r="TFX349" s="108"/>
      <c r="TFY349" s="109"/>
      <c r="TFZ349" s="110"/>
      <c r="TGA349" s="108"/>
      <c r="TGB349" s="111"/>
      <c r="TGC349" s="112"/>
      <c r="TGD349" s="108"/>
      <c r="TGE349" s="113"/>
      <c r="TGF349" s="113"/>
      <c r="TGG349" s="113"/>
      <c r="TGH349" s="113"/>
      <c r="TGI349" s="114"/>
      <c r="TGJ349" s="115"/>
      <c r="TGK349" s="108"/>
      <c r="TGL349" s="108"/>
      <c r="TGM349" s="108"/>
      <c r="TGN349" s="109"/>
      <c r="TGO349" s="110"/>
      <c r="TGP349" s="108"/>
      <c r="TGQ349" s="111"/>
      <c r="TGR349" s="112"/>
      <c r="TGS349" s="108"/>
      <c r="TGT349" s="113"/>
      <c r="TGU349" s="113"/>
      <c r="TGV349" s="113"/>
      <c r="TGW349" s="113"/>
      <c r="TGX349" s="114"/>
      <c r="TGY349" s="115"/>
      <c r="TGZ349" s="108"/>
      <c r="THA349" s="108"/>
      <c r="THB349" s="108"/>
      <c r="THC349" s="109"/>
      <c r="THD349" s="110"/>
      <c r="THE349" s="108"/>
      <c r="THF349" s="111"/>
      <c r="THG349" s="112"/>
      <c r="THH349" s="108"/>
      <c r="THI349" s="113"/>
      <c r="THJ349" s="113"/>
      <c r="THK349" s="113"/>
      <c r="THL349" s="113"/>
      <c r="THM349" s="114"/>
      <c r="THN349" s="115"/>
      <c r="THO349" s="108"/>
      <c r="THP349" s="108"/>
      <c r="THQ349" s="108"/>
      <c r="THR349" s="109"/>
      <c r="THS349" s="110"/>
      <c r="THT349" s="108"/>
      <c r="THU349" s="111"/>
      <c r="THV349" s="112"/>
      <c r="THW349" s="108"/>
      <c r="THX349" s="113"/>
      <c r="THY349" s="113"/>
      <c r="THZ349" s="113"/>
      <c r="TIA349" s="113"/>
      <c r="TIB349" s="114"/>
      <c r="TIC349" s="115"/>
      <c r="TID349" s="108"/>
      <c r="TIE349" s="108"/>
      <c r="TIF349" s="108"/>
      <c r="TIG349" s="109"/>
      <c r="TIH349" s="110"/>
      <c r="TII349" s="108"/>
      <c r="TIJ349" s="111"/>
      <c r="TIK349" s="112"/>
      <c r="TIL349" s="108"/>
      <c r="TIM349" s="113"/>
      <c r="TIN349" s="113"/>
      <c r="TIO349" s="113"/>
      <c r="TIP349" s="113"/>
      <c r="TIQ349" s="114"/>
      <c r="TIR349" s="115"/>
      <c r="TIS349" s="108"/>
      <c r="TIT349" s="108"/>
      <c r="TIU349" s="108"/>
      <c r="TIV349" s="109"/>
      <c r="TIW349" s="110"/>
      <c r="TIX349" s="108"/>
      <c r="TIY349" s="111"/>
      <c r="TIZ349" s="112"/>
      <c r="TJA349" s="108"/>
      <c r="TJB349" s="113"/>
      <c r="TJC349" s="113"/>
      <c r="TJD349" s="113"/>
      <c r="TJE349" s="113"/>
      <c r="TJF349" s="114"/>
      <c r="TJG349" s="115"/>
      <c r="TJH349" s="108"/>
      <c r="TJI349" s="108"/>
      <c r="TJJ349" s="108"/>
      <c r="TJK349" s="109"/>
      <c r="TJL349" s="110"/>
      <c r="TJM349" s="108"/>
      <c r="TJN349" s="111"/>
      <c r="TJO349" s="112"/>
      <c r="TJP349" s="108"/>
      <c r="TJQ349" s="113"/>
      <c r="TJR349" s="113"/>
      <c r="TJS349" s="113"/>
      <c r="TJT349" s="113"/>
      <c r="TJU349" s="114"/>
      <c r="TJV349" s="115"/>
      <c r="TJW349" s="108"/>
      <c r="TJX349" s="108"/>
      <c r="TJY349" s="108"/>
      <c r="TJZ349" s="109"/>
      <c r="TKA349" s="110"/>
      <c r="TKB349" s="108"/>
      <c r="TKC349" s="111"/>
      <c r="TKD349" s="112"/>
      <c r="TKE349" s="108"/>
      <c r="TKF349" s="113"/>
      <c r="TKG349" s="113"/>
      <c r="TKH349" s="113"/>
      <c r="TKI349" s="113"/>
      <c r="TKJ349" s="114"/>
      <c r="TKK349" s="115"/>
      <c r="TKL349" s="108"/>
      <c r="TKM349" s="108"/>
      <c r="TKN349" s="108"/>
      <c r="TKO349" s="109"/>
      <c r="TKP349" s="110"/>
      <c r="TKQ349" s="108"/>
      <c r="TKR349" s="111"/>
      <c r="TKS349" s="112"/>
      <c r="TKT349" s="108"/>
      <c r="TKU349" s="113"/>
      <c r="TKV349" s="113"/>
      <c r="TKW349" s="113"/>
      <c r="TKX349" s="113"/>
      <c r="TKY349" s="114"/>
      <c r="TKZ349" s="115"/>
      <c r="TLA349" s="108"/>
      <c r="TLB349" s="108"/>
      <c r="TLC349" s="108"/>
      <c r="TLD349" s="109"/>
      <c r="TLE349" s="110"/>
      <c r="TLF349" s="108"/>
      <c r="TLG349" s="111"/>
      <c r="TLH349" s="112"/>
      <c r="TLI349" s="108"/>
      <c r="TLJ349" s="113"/>
      <c r="TLK349" s="113"/>
      <c r="TLL349" s="113"/>
      <c r="TLM349" s="113"/>
      <c r="TLN349" s="114"/>
      <c r="TLO349" s="115"/>
      <c r="TLP349" s="108"/>
      <c r="TLQ349" s="108"/>
      <c r="TLR349" s="108"/>
      <c r="TLS349" s="109"/>
      <c r="TLT349" s="110"/>
      <c r="TLU349" s="108"/>
      <c r="TLV349" s="111"/>
      <c r="TLW349" s="112"/>
      <c r="TLX349" s="108"/>
      <c r="TLY349" s="113"/>
      <c r="TLZ349" s="113"/>
      <c r="TMA349" s="113"/>
      <c r="TMB349" s="113"/>
      <c r="TMC349" s="114"/>
      <c r="TMD349" s="115"/>
      <c r="TME349" s="108"/>
      <c r="TMF349" s="108"/>
      <c r="TMG349" s="108"/>
      <c r="TMH349" s="109"/>
      <c r="TMI349" s="110"/>
      <c r="TMJ349" s="108"/>
      <c r="TMK349" s="111"/>
      <c r="TML349" s="112"/>
      <c r="TMM349" s="108"/>
      <c r="TMN349" s="113"/>
      <c r="TMO349" s="113"/>
      <c r="TMP349" s="113"/>
      <c r="TMQ349" s="113"/>
      <c r="TMR349" s="114"/>
      <c r="TMS349" s="115"/>
      <c r="TMT349" s="108"/>
      <c r="TMU349" s="108"/>
      <c r="TMV349" s="108"/>
      <c r="TMW349" s="109"/>
      <c r="TMX349" s="110"/>
      <c r="TMY349" s="108"/>
      <c r="TMZ349" s="111"/>
      <c r="TNA349" s="112"/>
      <c r="TNB349" s="108"/>
      <c r="TNC349" s="113"/>
      <c r="TND349" s="113"/>
      <c r="TNE349" s="113"/>
      <c r="TNF349" s="113"/>
      <c r="TNG349" s="114"/>
      <c r="TNH349" s="115"/>
      <c r="TNI349" s="108"/>
      <c r="TNJ349" s="108"/>
      <c r="TNK349" s="108"/>
      <c r="TNL349" s="109"/>
      <c r="TNM349" s="110"/>
      <c r="TNN349" s="108"/>
      <c r="TNO349" s="111"/>
      <c r="TNP349" s="112"/>
      <c r="TNQ349" s="108"/>
      <c r="TNR349" s="113"/>
      <c r="TNS349" s="113"/>
      <c r="TNT349" s="113"/>
      <c r="TNU349" s="113"/>
      <c r="TNV349" s="114"/>
      <c r="TNW349" s="115"/>
      <c r="TNX349" s="108"/>
      <c r="TNY349" s="108"/>
      <c r="TNZ349" s="108"/>
      <c r="TOA349" s="109"/>
      <c r="TOB349" s="110"/>
      <c r="TOC349" s="108"/>
      <c r="TOD349" s="111"/>
      <c r="TOE349" s="112"/>
      <c r="TOF349" s="108"/>
      <c r="TOG349" s="113"/>
      <c r="TOH349" s="113"/>
      <c r="TOI349" s="113"/>
      <c r="TOJ349" s="113"/>
      <c r="TOK349" s="114"/>
      <c r="TOL349" s="115"/>
      <c r="TOM349" s="108"/>
      <c r="TON349" s="108"/>
      <c r="TOO349" s="108"/>
      <c r="TOP349" s="109"/>
      <c r="TOQ349" s="110"/>
      <c r="TOR349" s="108"/>
      <c r="TOS349" s="111"/>
      <c r="TOT349" s="112"/>
      <c r="TOU349" s="108"/>
      <c r="TOV349" s="113"/>
      <c r="TOW349" s="113"/>
      <c r="TOX349" s="113"/>
      <c r="TOY349" s="113"/>
      <c r="TOZ349" s="114"/>
      <c r="TPA349" s="115"/>
      <c r="TPB349" s="108"/>
      <c r="TPC349" s="108"/>
      <c r="TPD349" s="108"/>
      <c r="TPE349" s="109"/>
      <c r="TPF349" s="110"/>
      <c r="TPG349" s="108"/>
      <c r="TPH349" s="111"/>
      <c r="TPI349" s="112"/>
      <c r="TPJ349" s="108"/>
      <c r="TPK349" s="113"/>
      <c r="TPL349" s="113"/>
      <c r="TPM349" s="113"/>
      <c r="TPN349" s="113"/>
      <c r="TPO349" s="114"/>
      <c r="TPP349" s="115"/>
      <c r="TPQ349" s="108"/>
      <c r="TPR349" s="108"/>
      <c r="TPS349" s="108"/>
      <c r="TPT349" s="109"/>
      <c r="TPU349" s="110"/>
      <c r="TPV349" s="108"/>
      <c r="TPW349" s="111"/>
      <c r="TPX349" s="112"/>
      <c r="TPY349" s="108"/>
      <c r="TPZ349" s="113"/>
      <c r="TQA349" s="113"/>
      <c r="TQB349" s="113"/>
      <c r="TQC349" s="113"/>
      <c r="TQD349" s="114"/>
      <c r="TQE349" s="115"/>
      <c r="TQF349" s="108"/>
      <c r="TQG349" s="108"/>
      <c r="TQH349" s="108"/>
      <c r="TQI349" s="109"/>
      <c r="TQJ349" s="110"/>
      <c r="TQK349" s="108"/>
      <c r="TQL349" s="111"/>
      <c r="TQM349" s="112"/>
      <c r="TQN349" s="108"/>
      <c r="TQO349" s="113"/>
      <c r="TQP349" s="113"/>
      <c r="TQQ349" s="113"/>
      <c r="TQR349" s="113"/>
      <c r="TQS349" s="114"/>
      <c r="TQT349" s="115"/>
      <c r="TQU349" s="108"/>
      <c r="TQV349" s="108"/>
      <c r="TQW349" s="108"/>
      <c r="TQX349" s="109"/>
      <c r="TQY349" s="110"/>
      <c r="TQZ349" s="108"/>
      <c r="TRA349" s="111"/>
      <c r="TRB349" s="112"/>
      <c r="TRC349" s="108"/>
      <c r="TRD349" s="113"/>
      <c r="TRE349" s="113"/>
      <c r="TRF349" s="113"/>
      <c r="TRG349" s="113"/>
      <c r="TRH349" s="114"/>
      <c r="TRI349" s="115"/>
      <c r="TRJ349" s="108"/>
      <c r="TRK349" s="108"/>
      <c r="TRL349" s="108"/>
      <c r="TRM349" s="109"/>
      <c r="TRN349" s="110"/>
      <c r="TRO349" s="108"/>
      <c r="TRP349" s="111"/>
      <c r="TRQ349" s="112"/>
      <c r="TRR349" s="108"/>
      <c r="TRS349" s="113"/>
      <c r="TRT349" s="113"/>
      <c r="TRU349" s="113"/>
      <c r="TRV349" s="113"/>
      <c r="TRW349" s="114"/>
      <c r="TRX349" s="115"/>
      <c r="TRY349" s="108"/>
      <c r="TRZ349" s="108"/>
      <c r="TSA349" s="108"/>
      <c r="TSB349" s="109"/>
      <c r="TSC349" s="110"/>
      <c r="TSD349" s="108"/>
      <c r="TSE349" s="111"/>
      <c r="TSF349" s="112"/>
      <c r="TSG349" s="108"/>
      <c r="TSH349" s="113"/>
      <c r="TSI349" s="113"/>
      <c r="TSJ349" s="113"/>
      <c r="TSK349" s="113"/>
      <c r="TSL349" s="114"/>
      <c r="TSM349" s="115"/>
      <c r="TSN349" s="108"/>
      <c r="TSO349" s="108"/>
      <c r="TSP349" s="108"/>
      <c r="TSQ349" s="109"/>
      <c r="TSR349" s="110"/>
      <c r="TSS349" s="108"/>
      <c r="TST349" s="111"/>
      <c r="TSU349" s="112"/>
      <c r="TSV349" s="108"/>
      <c r="TSW349" s="113"/>
      <c r="TSX349" s="113"/>
      <c r="TSY349" s="113"/>
      <c r="TSZ349" s="113"/>
      <c r="TTA349" s="114"/>
      <c r="TTB349" s="115"/>
      <c r="TTC349" s="108"/>
      <c r="TTD349" s="108"/>
      <c r="TTE349" s="108"/>
      <c r="TTF349" s="109"/>
      <c r="TTG349" s="110"/>
      <c r="TTH349" s="108"/>
      <c r="TTI349" s="111"/>
      <c r="TTJ349" s="112"/>
      <c r="TTK349" s="108"/>
      <c r="TTL349" s="113"/>
      <c r="TTM349" s="113"/>
      <c r="TTN349" s="113"/>
      <c r="TTO349" s="113"/>
      <c r="TTP349" s="114"/>
      <c r="TTQ349" s="115"/>
      <c r="TTR349" s="108"/>
      <c r="TTS349" s="108"/>
      <c r="TTT349" s="108"/>
      <c r="TTU349" s="109"/>
      <c r="TTV349" s="110"/>
      <c r="TTW349" s="108"/>
      <c r="TTX349" s="111"/>
      <c r="TTY349" s="112"/>
      <c r="TTZ349" s="108"/>
      <c r="TUA349" s="113"/>
      <c r="TUB349" s="113"/>
      <c r="TUC349" s="113"/>
      <c r="TUD349" s="113"/>
      <c r="TUE349" s="114"/>
      <c r="TUF349" s="115"/>
      <c r="TUG349" s="108"/>
      <c r="TUH349" s="108"/>
      <c r="TUI349" s="108"/>
      <c r="TUJ349" s="109"/>
      <c r="TUK349" s="110"/>
      <c r="TUL349" s="108"/>
      <c r="TUM349" s="111"/>
      <c r="TUN349" s="112"/>
      <c r="TUO349" s="108"/>
      <c r="TUP349" s="113"/>
      <c r="TUQ349" s="113"/>
      <c r="TUR349" s="113"/>
      <c r="TUS349" s="113"/>
      <c r="TUT349" s="114"/>
      <c r="TUU349" s="115"/>
      <c r="TUV349" s="108"/>
      <c r="TUW349" s="108"/>
      <c r="TUX349" s="108"/>
      <c r="TUY349" s="109"/>
      <c r="TUZ349" s="110"/>
      <c r="TVA349" s="108"/>
      <c r="TVB349" s="111"/>
      <c r="TVC349" s="112"/>
      <c r="TVD349" s="108"/>
      <c r="TVE349" s="113"/>
      <c r="TVF349" s="113"/>
      <c r="TVG349" s="113"/>
      <c r="TVH349" s="113"/>
      <c r="TVI349" s="114"/>
      <c r="TVJ349" s="115"/>
      <c r="TVK349" s="108"/>
      <c r="TVL349" s="108"/>
      <c r="TVM349" s="108"/>
      <c r="TVN349" s="109"/>
      <c r="TVO349" s="110"/>
      <c r="TVP349" s="108"/>
      <c r="TVQ349" s="111"/>
      <c r="TVR349" s="112"/>
      <c r="TVS349" s="108"/>
      <c r="TVT349" s="113"/>
      <c r="TVU349" s="113"/>
      <c r="TVV349" s="113"/>
      <c r="TVW349" s="113"/>
      <c r="TVX349" s="114"/>
      <c r="TVY349" s="115"/>
      <c r="TVZ349" s="108"/>
      <c r="TWA349" s="108"/>
      <c r="TWB349" s="108"/>
      <c r="TWC349" s="109"/>
      <c r="TWD349" s="110"/>
      <c r="TWE349" s="108"/>
      <c r="TWF349" s="111"/>
      <c r="TWG349" s="112"/>
      <c r="TWH349" s="108"/>
      <c r="TWI349" s="113"/>
      <c r="TWJ349" s="113"/>
      <c r="TWK349" s="113"/>
      <c r="TWL349" s="113"/>
      <c r="TWM349" s="114"/>
      <c r="TWN349" s="115"/>
      <c r="TWO349" s="108"/>
      <c r="TWP349" s="108"/>
      <c r="TWQ349" s="108"/>
      <c r="TWR349" s="109"/>
      <c r="TWS349" s="110"/>
      <c r="TWT349" s="108"/>
      <c r="TWU349" s="111"/>
      <c r="TWV349" s="112"/>
      <c r="TWW349" s="108"/>
      <c r="TWX349" s="113"/>
      <c r="TWY349" s="113"/>
      <c r="TWZ349" s="113"/>
      <c r="TXA349" s="113"/>
      <c r="TXB349" s="114"/>
      <c r="TXC349" s="115"/>
      <c r="TXD349" s="108"/>
      <c r="TXE349" s="108"/>
      <c r="TXF349" s="108"/>
      <c r="TXG349" s="109"/>
      <c r="TXH349" s="110"/>
      <c r="TXI349" s="108"/>
      <c r="TXJ349" s="111"/>
      <c r="TXK349" s="112"/>
      <c r="TXL349" s="108"/>
      <c r="TXM349" s="113"/>
      <c r="TXN349" s="113"/>
      <c r="TXO349" s="113"/>
      <c r="TXP349" s="113"/>
      <c r="TXQ349" s="114"/>
      <c r="TXR349" s="115"/>
      <c r="TXS349" s="108"/>
      <c r="TXT349" s="108"/>
      <c r="TXU349" s="108"/>
      <c r="TXV349" s="109"/>
      <c r="TXW349" s="110"/>
      <c r="TXX349" s="108"/>
      <c r="TXY349" s="111"/>
      <c r="TXZ349" s="112"/>
      <c r="TYA349" s="108"/>
      <c r="TYB349" s="113"/>
      <c r="TYC349" s="113"/>
      <c r="TYD349" s="113"/>
      <c r="TYE349" s="113"/>
      <c r="TYF349" s="114"/>
      <c r="TYG349" s="115"/>
      <c r="TYH349" s="108"/>
      <c r="TYI349" s="108"/>
      <c r="TYJ349" s="108"/>
      <c r="TYK349" s="109"/>
      <c r="TYL349" s="110"/>
      <c r="TYM349" s="108"/>
      <c r="TYN349" s="111"/>
      <c r="TYO349" s="112"/>
      <c r="TYP349" s="108"/>
      <c r="TYQ349" s="113"/>
      <c r="TYR349" s="113"/>
      <c r="TYS349" s="113"/>
      <c r="TYT349" s="113"/>
      <c r="TYU349" s="114"/>
      <c r="TYV349" s="115"/>
      <c r="TYW349" s="108"/>
      <c r="TYX349" s="108"/>
      <c r="TYY349" s="108"/>
      <c r="TYZ349" s="109"/>
      <c r="TZA349" s="110"/>
      <c r="TZB349" s="108"/>
      <c r="TZC349" s="111"/>
      <c r="TZD349" s="112"/>
      <c r="TZE349" s="108"/>
      <c r="TZF349" s="113"/>
      <c r="TZG349" s="113"/>
      <c r="TZH349" s="113"/>
      <c r="TZI349" s="113"/>
      <c r="TZJ349" s="114"/>
      <c r="TZK349" s="115"/>
      <c r="TZL349" s="108"/>
      <c r="TZM349" s="108"/>
      <c r="TZN349" s="108"/>
      <c r="TZO349" s="109"/>
      <c r="TZP349" s="110"/>
      <c r="TZQ349" s="108"/>
      <c r="TZR349" s="111"/>
      <c r="TZS349" s="112"/>
      <c r="TZT349" s="108"/>
      <c r="TZU349" s="113"/>
      <c r="TZV349" s="113"/>
      <c r="TZW349" s="113"/>
      <c r="TZX349" s="113"/>
      <c r="TZY349" s="114"/>
      <c r="TZZ349" s="115"/>
      <c r="UAA349" s="108"/>
      <c r="UAB349" s="108"/>
      <c r="UAC349" s="108"/>
      <c r="UAD349" s="109"/>
      <c r="UAE349" s="110"/>
      <c r="UAF349" s="108"/>
      <c r="UAG349" s="111"/>
      <c r="UAH349" s="112"/>
      <c r="UAI349" s="108"/>
      <c r="UAJ349" s="113"/>
      <c r="UAK349" s="113"/>
      <c r="UAL349" s="113"/>
      <c r="UAM349" s="113"/>
      <c r="UAN349" s="114"/>
      <c r="UAO349" s="115"/>
      <c r="UAP349" s="108"/>
      <c r="UAQ349" s="108"/>
      <c r="UAR349" s="108"/>
      <c r="UAS349" s="109"/>
      <c r="UAT349" s="110"/>
      <c r="UAU349" s="108"/>
      <c r="UAV349" s="111"/>
      <c r="UAW349" s="112"/>
      <c r="UAX349" s="108"/>
      <c r="UAY349" s="113"/>
      <c r="UAZ349" s="113"/>
      <c r="UBA349" s="113"/>
      <c r="UBB349" s="113"/>
      <c r="UBC349" s="114"/>
      <c r="UBD349" s="115"/>
      <c r="UBE349" s="108"/>
      <c r="UBF349" s="108"/>
      <c r="UBG349" s="108"/>
      <c r="UBH349" s="109"/>
      <c r="UBI349" s="110"/>
      <c r="UBJ349" s="108"/>
      <c r="UBK349" s="111"/>
      <c r="UBL349" s="112"/>
      <c r="UBM349" s="108"/>
      <c r="UBN349" s="113"/>
      <c r="UBO349" s="113"/>
      <c r="UBP349" s="113"/>
      <c r="UBQ349" s="113"/>
      <c r="UBR349" s="114"/>
      <c r="UBS349" s="115"/>
      <c r="UBT349" s="108"/>
      <c r="UBU349" s="108"/>
      <c r="UBV349" s="108"/>
      <c r="UBW349" s="109"/>
      <c r="UBX349" s="110"/>
      <c r="UBY349" s="108"/>
      <c r="UBZ349" s="111"/>
      <c r="UCA349" s="112"/>
      <c r="UCB349" s="108"/>
      <c r="UCC349" s="113"/>
      <c r="UCD349" s="113"/>
      <c r="UCE349" s="113"/>
      <c r="UCF349" s="113"/>
      <c r="UCG349" s="114"/>
      <c r="UCH349" s="115"/>
      <c r="UCI349" s="108"/>
      <c r="UCJ349" s="108"/>
      <c r="UCK349" s="108"/>
      <c r="UCL349" s="109"/>
      <c r="UCM349" s="110"/>
      <c r="UCN349" s="108"/>
      <c r="UCO349" s="111"/>
      <c r="UCP349" s="112"/>
      <c r="UCQ349" s="108"/>
      <c r="UCR349" s="113"/>
      <c r="UCS349" s="113"/>
      <c r="UCT349" s="113"/>
      <c r="UCU349" s="113"/>
      <c r="UCV349" s="114"/>
      <c r="UCW349" s="115"/>
      <c r="UCX349" s="108"/>
      <c r="UCY349" s="108"/>
      <c r="UCZ349" s="108"/>
      <c r="UDA349" s="109"/>
      <c r="UDB349" s="110"/>
      <c r="UDC349" s="108"/>
      <c r="UDD349" s="111"/>
      <c r="UDE349" s="112"/>
      <c r="UDF349" s="108"/>
      <c r="UDG349" s="113"/>
      <c r="UDH349" s="113"/>
      <c r="UDI349" s="113"/>
      <c r="UDJ349" s="113"/>
      <c r="UDK349" s="114"/>
      <c r="UDL349" s="115"/>
      <c r="UDM349" s="108"/>
      <c r="UDN349" s="108"/>
      <c r="UDO349" s="108"/>
      <c r="UDP349" s="109"/>
      <c r="UDQ349" s="110"/>
      <c r="UDR349" s="108"/>
      <c r="UDS349" s="111"/>
      <c r="UDT349" s="112"/>
      <c r="UDU349" s="108"/>
      <c r="UDV349" s="113"/>
      <c r="UDW349" s="113"/>
      <c r="UDX349" s="113"/>
      <c r="UDY349" s="113"/>
      <c r="UDZ349" s="114"/>
      <c r="UEA349" s="115"/>
      <c r="UEB349" s="108"/>
      <c r="UEC349" s="108"/>
      <c r="UED349" s="108"/>
      <c r="UEE349" s="109"/>
      <c r="UEF349" s="110"/>
      <c r="UEG349" s="108"/>
      <c r="UEH349" s="111"/>
      <c r="UEI349" s="112"/>
      <c r="UEJ349" s="108"/>
      <c r="UEK349" s="113"/>
      <c r="UEL349" s="113"/>
      <c r="UEM349" s="113"/>
      <c r="UEN349" s="113"/>
      <c r="UEO349" s="114"/>
      <c r="UEP349" s="115"/>
      <c r="UEQ349" s="108"/>
      <c r="UER349" s="108"/>
      <c r="UES349" s="108"/>
      <c r="UET349" s="109"/>
      <c r="UEU349" s="110"/>
      <c r="UEV349" s="108"/>
      <c r="UEW349" s="111"/>
      <c r="UEX349" s="112"/>
      <c r="UEY349" s="108"/>
      <c r="UEZ349" s="113"/>
      <c r="UFA349" s="113"/>
      <c r="UFB349" s="113"/>
      <c r="UFC349" s="113"/>
      <c r="UFD349" s="114"/>
      <c r="UFE349" s="115"/>
      <c r="UFF349" s="108"/>
      <c r="UFG349" s="108"/>
      <c r="UFH349" s="108"/>
      <c r="UFI349" s="109"/>
      <c r="UFJ349" s="110"/>
      <c r="UFK349" s="108"/>
      <c r="UFL349" s="111"/>
      <c r="UFM349" s="112"/>
      <c r="UFN349" s="108"/>
      <c r="UFO349" s="113"/>
      <c r="UFP349" s="113"/>
      <c r="UFQ349" s="113"/>
      <c r="UFR349" s="113"/>
      <c r="UFS349" s="114"/>
      <c r="UFT349" s="115"/>
      <c r="UFU349" s="108"/>
      <c r="UFV349" s="108"/>
      <c r="UFW349" s="108"/>
      <c r="UFX349" s="109"/>
      <c r="UFY349" s="110"/>
      <c r="UFZ349" s="108"/>
      <c r="UGA349" s="111"/>
      <c r="UGB349" s="112"/>
      <c r="UGC349" s="108"/>
      <c r="UGD349" s="113"/>
      <c r="UGE349" s="113"/>
      <c r="UGF349" s="113"/>
      <c r="UGG349" s="113"/>
      <c r="UGH349" s="114"/>
      <c r="UGI349" s="115"/>
      <c r="UGJ349" s="108"/>
      <c r="UGK349" s="108"/>
      <c r="UGL349" s="108"/>
      <c r="UGM349" s="109"/>
      <c r="UGN349" s="110"/>
      <c r="UGO349" s="108"/>
      <c r="UGP349" s="111"/>
      <c r="UGQ349" s="112"/>
      <c r="UGR349" s="108"/>
      <c r="UGS349" s="113"/>
      <c r="UGT349" s="113"/>
      <c r="UGU349" s="113"/>
      <c r="UGV349" s="113"/>
      <c r="UGW349" s="114"/>
      <c r="UGX349" s="115"/>
      <c r="UGY349" s="108"/>
      <c r="UGZ349" s="108"/>
      <c r="UHA349" s="108"/>
      <c r="UHB349" s="109"/>
      <c r="UHC349" s="110"/>
      <c r="UHD349" s="108"/>
      <c r="UHE349" s="111"/>
      <c r="UHF349" s="112"/>
      <c r="UHG349" s="108"/>
      <c r="UHH349" s="113"/>
      <c r="UHI349" s="113"/>
      <c r="UHJ349" s="113"/>
      <c r="UHK349" s="113"/>
      <c r="UHL349" s="114"/>
      <c r="UHM349" s="115"/>
      <c r="UHN349" s="108"/>
      <c r="UHO349" s="108"/>
      <c r="UHP349" s="108"/>
      <c r="UHQ349" s="109"/>
      <c r="UHR349" s="110"/>
      <c r="UHS349" s="108"/>
      <c r="UHT349" s="111"/>
      <c r="UHU349" s="112"/>
      <c r="UHV349" s="108"/>
      <c r="UHW349" s="113"/>
      <c r="UHX349" s="113"/>
      <c r="UHY349" s="113"/>
      <c r="UHZ349" s="113"/>
      <c r="UIA349" s="114"/>
      <c r="UIB349" s="115"/>
      <c r="UIC349" s="108"/>
      <c r="UID349" s="108"/>
      <c r="UIE349" s="108"/>
      <c r="UIF349" s="109"/>
      <c r="UIG349" s="110"/>
      <c r="UIH349" s="108"/>
      <c r="UII349" s="111"/>
      <c r="UIJ349" s="112"/>
      <c r="UIK349" s="108"/>
      <c r="UIL349" s="113"/>
      <c r="UIM349" s="113"/>
      <c r="UIN349" s="113"/>
      <c r="UIO349" s="113"/>
      <c r="UIP349" s="114"/>
      <c r="UIQ349" s="115"/>
      <c r="UIR349" s="108"/>
      <c r="UIS349" s="108"/>
      <c r="UIT349" s="108"/>
      <c r="UIU349" s="109"/>
      <c r="UIV349" s="110"/>
      <c r="UIW349" s="108"/>
      <c r="UIX349" s="111"/>
      <c r="UIY349" s="112"/>
      <c r="UIZ349" s="108"/>
      <c r="UJA349" s="113"/>
      <c r="UJB349" s="113"/>
      <c r="UJC349" s="113"/>
      <c r="UJD349" s="113"/>
      <c r="UJE349" s="114"/>
      <c r="UJF349" s="115"/>
      <c r="UJG349" s="108"/>
      <c r="UJH349" s="108"/>
      <c r="UJI349" s="108"/>
      <c r="UJJ349" s="109"/>
      <c r="UJK349" s="110"/>
      <c r="UJL349" s="108"/>
      <c r="UJM349" s="111"/>
      <c r="UJN349" s="112"/>
      <c r="UJO349" s="108"/>
      <c r="UJP349" s="113"/>
      <c r="UJQ349" s="113"/>
      <c r="UJR349" s="113"/>
      <c r="UJS349" s="113"/>
      <c r="UJT349" s="114"/>
      <c r="UJU349" s="115"/>
      <c r="UJV349" s="108"/>
      <c r="UJW349" s="108"/>
      <c r="UJX349" s="108"/>
      <c r="UJY349" s="109"/>
      <c r="UJZ349" s="110"/>
      <c r="UKA349" s="108"/>
      <c r="UKB349" s="111"/>
      <c r="UKC349" s="112"/>
      <c r="UKD349" s="108"/>
      <c r="UKE349" s="113"/>
      <c r="UKF349" s="113"/>
      <c r="UKG349" s="113"/>
      <c r="UKH349" s="113"/>
      <c r="UKI349" s="114"/>
      <c r="UKJ349" s="115"/>
      <c r="UKK349" s="108"/>
      <c r="UKL349" s="108"/>
      <c r="UKM349" s="108"/>
      <c r="UKN349" s="109"/>
      <c r="UKO349" s="110"/>
      <c r="UKP349" s="108"/>
      <c r="UKQ349" s="111"/>
      <c r="UKR349" s="112"/>
      <c r="UKS349" s="108"/>
      <c r="UKT349" s="113"/>
      <c r="UKU349" s="113"/>
      <c r="UKV349" s="113"/>
      <c r="UKW349" s="113"/>
      <c r="UKX349" s="114"/>
      <c r="UKY349" s="115"/>
      <c r="UKZ349" s="108"/>
      <c r="ULA349" s="108"/>
      <c r="ULB349" s="108"/>
      <c r="ULC349" s="109"/>
      <c r="ULD349" s="110"/>
      <c r="ULE349" s="108"/>
      <c r="ULF349" s="111"/>
      <c r="ULG349" s="112"/>
      <c r="ULH349" s="108"/>
      <c r="ULI349" s="113"/>
      <c r="ULJ349" s="113"/>
      <c r="ULK349" s="113"/>
      <c r="ULL349" s="113"/>
      <c r="ULM349" s="114"/>
      <c r="ULN349" s="115"/>
      <c r="ULO349" s="108"/>
      <c r="ULP349" s="108"/>
      <c r="ULQ349" s="108"/>
      <c r="ULR349" s="109"/>
      <c r="ULS349" s="110"/>
      <c r="ULT349" s="108"/>
      <c r="ULU349" s="111"/>
      <c r="ULV349" s="112"/>
      <c r="ULW349" s="108"/>
      <c r="ULX349" s="113"/>
      <c r="ULY349" s="113"/>
      <c r="ULZ349" s="113"/>
      <c r="UMA349" s="113"/>
      <c r="UMB349" s="114"/>
      <c r="UMC349" s="115"/>
      <c r="UMD349" s="108"/>
      <c r="UME349" s="108"/>
      <c r="UMF349" s="108"/>
      <c r="UMG349" s="109"/>
      <c r="UMH349" s="110"/>
      <c r="UMI349" s="108"/>
      <c r="UMJ349" s="111"/>
      <c r="UMK349" s="112"/>
      <c r="UML349" s="108"/>
      <c r="UMM349" s="113"/>
      <c r="UMN349" s="113"/>
      <c r="UMO349" s="113"/>
      <c r="UMP349" s="113"/>
      <c r="UMQ349" s="114"/>
      <c r="UMR349" s="115"/>
      <c r="UMS349" s="108"/>
      <c r="UMT349" s="108"/>
      <c r="UMU349" s="108"/>
      <c r="UMV349" s="109"/>
      <c r="UMW349" s="110"/>
      <c r="UMX349" s="108"/>
      <c r="UMY349" s="111"/>
      <c r="UMZ349" s="112"/>
      <c r="UNA349" s="108"/>
      <c r="UNB349" s="113"/>
      <c r="UNC349" s="113"/>
      <c r="UND349" s="113"/>
      <c r="UNE349" s="113"/>
      <c r="UNF349" s="114"/>
      <c r="UNG349" s="115"/>
      <c r="UNH349" s="108"/>
      <c r="UNI349" s="108"/>
      <c r="UNJ349" s="108"/>
      <c r="UNK349" s="109"/>
      <c r="UNL349" s="110"/>
      <c r="UNM349" s="108"/>
      <c r="UNN349" s="111"/>
      <c r="UNO349" s="112"/>
      <c r="UNP349" s="108"/>
      <c r="UNQ349" s="113"/>
      <c r="UNR349" s="113"/>
      <c r="UNS349" s="113"/>
      <c r="UNT349" s="113"/>
      <c r="UNU349" s="114"/>
      <c r="UNV349" s="115"/>
      <c r="UNW349" s="108"/>
      <c r="UNX349" s="108"/>
      <c r="UNY349" s="108"/>
      <c r="UNZ349" s="109"/>
      <c r="UOA349" s="110"/>
      <c r="UOB349" s="108"/>
      <c r="UOC349" s="111"/>
      <c r="UOD349" s="112"/>
      <c r="UOE349" s="108"/>
      <c r="UOF349" s="113"/>
      <c r="UOG349" s="113"/>
      <c r="UOH349" s="113"/>
      <c r="UOI349" s="113"/>
      <c r="UOJ349" s="114"/>
      <c r="UOK349" s="115"/>
      <c r="UOL349" s="108"/>
      <c r="UOM349" s="108"/>
      <c r="UON349" s="108"/>
      <c r="UOO349" s="109"/>
      <c r="UOP349" s="110"/>
      <c r="UOQ349" s="108"/>
      <c r="UOR349" s="111"/>
      <c r="UOS349" s="112"/>
      <c r="UOT349" s="108"/>
      <c r="UOU349" s="113"/>
      <c r="UOV349" s="113"/>
      <c r="UOW349" s="113"/>
      <c r="UOX349" s="113"/>
      <c r="UOY349" s="114"/>
      <c r="UOZ349" s="115"/>
      <c r="UPA349" s="108"/>
      <c r="UPB349" s="108"/>
      <c r="UPC349" s="108"/>
      <c r="UPD349" s="109"/>
      <c r="UPE349" s="110"/>
      <c r="UPF349" s="108"/>
      <c r="UPG349" s="111"/>
      <c r="UPH349" s="112"/>
      <c r="UPI349" s="108"/>
      <c r="UPJ349" s="113"/>
      <c r="UPK349" s="113"/>
      <c r="UPL349" s="113"/>
      <c r="UPM349" s="113"/>
      <c r="UPN349" s="114"/>
      <c r="UPO349" s="115"/>
      <c r="UPP349" s="108"/>
      <c r="UPQ349" s="108"/>
      <c r="UPR349" s="108"/>
      <c r="UPS349" s="109"/>
      <c r="UPT349" s="110"/>
      <c r="UPU349" s="108"/>
      <c r="UPV349" s="111"/>
      <c r="UPW349" s="112"/>
      <c r="UPX349" s="108"/>
      <c r="UPY349" s="113"/>
      <c r="UPZ349" s="113"/>
      <c r="UQA349" s="113"/>
      <c r="UQB349" s="113"/>
      <c r="UQC349" s="114"/>
      <c r="UQD349" s="115"/>
      <c r="UQE349" s="108"/>
      <c r="UQF349" s="108"/>
      <c r="UQG349" s="108"/>
      <c r="UQH349" s="109"/>
      <c r="UQI349" s="110"/>
      <c r="UQJ349" s="108"/>
      <c r="UQK349" s="111"/>
      <c r="UQL349" s="112"/>
      <c r="UQM349" s="108"/>
      <c r="UQN349" s="113"/>
      <c r="UQO349" s="113"/>
      <c r="UQP349" s="113"/>
      <c r="UQQ349" s="113"/>
      <c r="UQR349" s="114"/>
      <c r="UQS349" s="115"/>
      <c r="UQT349" s="108"/>
      <c r="UQU349" s="108"/>
      <c r="UQV349" s="108"/>
      <c r="UQW349" s="109"/>
      <c r="UQX349" s="110"/>
      <c r="UQY349" s="108"/>
      <c r="UQZ349" s="111"/>
      <c r="URA349" s="112"/>
      <c r="URB349" s="108"/>
      <c r="URC349" s="113"/>
      <c r="URD349" s="113"/>
      <c r="URE349" s="113"/>
      <c r="URF349" s="113"/>
      <c r="URG349" s="114"/>
      <c r="URH349" s="115"/>
      <c r="URI349" s="108"/>
      <c r="URJ349" s="108"/>
      <c r="URK349" s="108"/>
      <c r="URL349" s="109"/>
      <c r="URM349" s="110"/>
      <c r="URN349" s="108"/>
      <c r="URO349" s="111"/>
      <c r="URP349" s="112"/>
      <c r="URQ349" s="108"/>
      <c r="URR349" s="113"/>
      <c r="URS349" s="113"/>
      <c r="URT349" s="113"/>
      <c r="URU349" s="113"/>
      <c r="URV349" s="114"/>
      <c r="URW349" s="115"/>
      <c r="URX349" s="108"/>
      <c r="URY349" s="108"/>
      <c r="URZ349" s="108"/>
      <c r="USA349" s="109"/>
      <c r="USB349" s="110"/>
      <c r="USC349" s="108"/>
      <c r="USD349" s="111"/>
      <c r="USE349" s="112"/>
      <c r="USF349" s="108"/>
      <c r="USG349" s="113"/>
      <c r="USH349" s="113"/>
      <c r="USI349" s="113"/>
      <c r="USJ349" s="113"/>
      <c r="USK349" s="114"/>
      <c r="USL349" s="115"/>
      <c r="USM349" s="108"/>
      <c r="USN349" s="108"/>
      <c r="USO349" s="108"/>
      <c r="USP349" s="109"/>
      <c r="USQ349" s="110"/>
      <c r="USR349" s="108"/>
      <c r="USS349" s="111"/>
      <c r="UST349" s="112"/>
      <c r="USU349" s="108"/>
      <c r="USV349" s="113"/>
      <c r="USW349" s="113"/>
      <c r="USX349" s="113"/>
      <c r="USY349" s="113"/>
      <c r="USZ349" s="114"/>
      <c r="UTA349" s="115"/>
      <c r="UTB349" s="108"/>
      <c r="UTC349" s="108"/>
      <c r="UTD349" s="108"/>
      <c r="UTE349" s="109"/>
      <c r="UTF349" s="110"/>
      <c r="UTG349" s="108"/>
      <c r="UTH349" s="111"/>
      <c r="UTI349" s="112"/>
      <c r="UTJ349" s="108"/>
      <c r="UTK349" s="113"/>
      <c r="UTL349" s="113"/>
      <c r="UTM349" s="113"/>
      <c r="UTN349" s="113"/>
      <c r="UTO349" s="114"/>
      <c r="UTP349" s="115"/>
      <c r="UTQ349" s="108"/>
      <c r="UTR349" s="108"/>
      <c r="UTS349" s="108"/>
      <c r="UTT349" s="109"/>
      <c r="UTU349" s="110"/>
      <c r="UTV349" s="108"/>
      <c r="UTW349" s="111"/>
      <c r="UTX349" s="112"/>
      <c r="UTY349" s="108"/>
      <c r="UTZ349" s="113"/>
      <c r="UUA349" s="113"/>
      <c r="UUB349" s="113"/>
      <c r="UUC349" s="113"/>
      <c r="UUD349" s="114"/>
      <c r="UUE349" s="115"/>
      <c r="UUF349" s="108"/>
      <c r="UUG349" s="108"/>
      <c r="UUH349" s="108"/>
      <c r="UUI349" s="109"/>
      <c r="UUJ349" s="110"/>
      <c r="UUK349" s="108"/>
      <c r="UUL349" s="111"/>
      <c r="UUM349" s="112"/>
      <c r="UUN349" s="108"/>
      <c r="UUO349" s="113"/>
      <c r="UUP349" s="113"/>
      <c r="UUQ349" s="113"/>
      <c r="UUR349" s="113"/>
      <c r="UUS349" s="114"/>
      <c r="UUT349" s="115"/>
      <c r="UUU349" s="108"/>
      <c r="UUV349" s="108"/>
      <c r="UUW349" s="108"/>
      <c r="UUX349" s="109"/>
      <c r="UUY349" s="110"/>
      <c r="UUZ349" s="108"/>
      <c r="UVA349" s="111"/>
      <c r="UVB349" s="112"/>
      <c r="UVC349" s="108"/>
      <c r="UVD349" s="113"/>
      <c r="UVE349" s="113"/>
      <c r="UVF349" s="113"/>
      <c r="UVG349" s="113"/>
      <c r="UVH349" s="114"/>
      <c r="UVI349" s="115"/>
      <c r="UVJ349" s="108"/>
      <c r="UVK349" s="108"/>
      <c r="UVL349" s="108"/>
      <c r="UVM349" s="109"/>
      <c r="UVN349" s="110"/>
      <c r="UVO349" s="108"/>
      <c r="UVP349" s="111"/>
      <c r="UVQ349" s="112"/>
      <c r="UVR349" s="108"/>
      <c r="UVS349" s="113"/>
      <c r="UVT349" s="113"/>
      <c r="UVU349" s="113"/>
      <c r="UVV349" s="113"/>
      <c r="UVW349" s="114"/>
      <c r="UVX349" s="115"/>
      <c r="UVY349" s="108"/>
      <c r="UVZ349" s="108"/>
      <c r="UWA349" s="108"/>
      <c r="UWB349" s="109"/>
      <c r="UWC349" s="110"/>
      <c r="UWD349" s="108"/>
      <c r="UWE349" s="111"/>
      <c r="UWF349" s="112"/>
      <c r="UWG349" s="108"/>
      <c r="UWH349" s="113"/>
      <c r="UWI349" s="113"/>
      <c r="UWJ349" s="113"/>
      <c r="UWK349" s="113"/>
      <c r="UWL349" s="114"/>
      <c r="UWM349" s="115"/>
      <c r="UWN349" s="108"/>
      <c r="UWO349" s="108"/>
      <c r="UWP349" s="108"/>
      <c r="UWQ349" s="109"/>
      <c r="UWR349" s="110"/>
      <c r="UWS349" s="108"/>
      <c r="UWT349" s="111"/>
      <c r="UWU349" s="112"/>
      <c r="UWV349" s="108"/>
      <c r="UWW349" s="113"/>
      <c r="UWX349" s="113"/>
      <c r="UWY349" s="113"/>
      <c r="UWZ349" s="113"/>
      <c r="UXA349" s="114"/>
      <c r="UXB349" s="115"/>
      <c r="UXC349" s="108"/>
      <c r="UXD349" s="108"/>
      <c r="UXE349" s="108"/>
      <c r="UXF349" s="109"/>
      <c r="UXG349" s="110"/>
      <c r="UXH349" s="108"/>
      <c r="UXI349" s="111"/>
      <c r="UXJ349" s="112"/>
      <c r="UXK349" s="108"/>
      <c r="UXL349" s="113"/>
      <c r="UXM349" s="113"/>
      <c r="UXN349" s="113"/>
      <c r="UXO349" s="113"/>
      <c r="UXP349" s="114"/>
      <c r="UXQ349" s="115"/>
      <c r="UXR349" s="108"/>
      <c r="UXS349" s="108"/>
      <c r="UXT349" s="108"/>
      <c r="UXU349" s="109"/>
      <c r="UXV349" s="110"/>
      <c r="UXW349" s="108"/>
      <c r="UXX349" s="111"/>
      <c r="UXY349" s="112"/>
      <c r="UXZ349" s="108"/>
      <c r="UYA349" s="113"/>
      <c r="UYB349" s="113"/>
      <c r="UYC349" s="113"/>
      <c r="UYD349" s="113"/>
      <c r="UYE349" s="114"/>
      <c r="UYF349" s="115"/>
      <c r="UYG349" s="108"/>
      <c r="UYH349" s="108"/>
      <c r="UYI349" s="108"/>
      <c r="UYJ349" s="109"/>
      <c r="UYK349" s="110"/>
      <c r="UYL349" s="108"/>
      <c r="UYM349" s="111"/>
      <c r="UYN349" s="112"/>
      <c r="UYO349" s="108"/>
      <c r="UYP349" s="113"/>
      <c r="UYQ349" s="113"/>
      <c r="UYR349" s="113"/>
      <c r="UYS349" s="113"/>
      <c r="UYT349" s="114"/>
      <c r="UYU349" s="115"/>
      <c r="UYV349" s="108"/>
      <c r="UYW349" s="108"/>
      <c r="UYX349" s="108"/>
      <c r="UYY349" s="109"/>
      <c r="UYZ349" s="110"/>
      <c r="UZA349" s="108"/>
      <c r="UZB349" s="111"/>
      <c r="UZC349" s="112"/>
      <c r="UZD349" s="108"/>
      <c r="UZE349" s="113"/>
      <c r="UZF349" s="113"/>
      <c r="UZG349" s="113"/>
      <c r="UZH349" s="113"/>
      <c r="UZI349" s="114"/>
      <c r="UZJ349" s="115"/>
      <c r="UZK349" s="108"/>
      <c r="UZL349" s="108"/>
      <c r="UZM349" s="108"/>
      <c r="UZN349" s="109"/>
      <c r="UZO349" s="110"/>
      <c r="UZP349" s="108"/>
      <c r="UZQ349" s="111"/>
      <c r="UZR349" s="112"/>
      <c r="UZS349" s="108"/>
      <c r="UZT349" s="113"/>
      <c r="UZU349" s="113"/>
      <c r="UZV349" s="113"/>
      <c r="UZW349" s="113"/>
      <c r="UZX349" s="114"/>
      <c r="UZY349" s="115"/>
      <c r="UZZ349" s="108"/>
      <c r="VAA349" s="108"/>
      <c r="VAB349" s="108"/>
      <c r="VAC349" s="109"/>
      <c r="VAD349" s="110"/>
      <c r="VAE349" s="108"/>
      <c r="VAF349" s="111"/>
      <c r="VAG349" s="112"/>
      <c r="VAH349" s="108"/>
      <c r="VAI349" s="113"/>
      <c r="VAJ349" s="113"/>
      <c r="VAK349" s="113"/>
      <c r="VAL349" s="113"/>
      <c r="VAM349" s="114"/>
      <c r="VAN349" s="115"/>
      <c r="VAO349" s="108"/>
      <c r="VAP349" s="108"/>
      <c r="VAQ349" s="108"/>
      <c r="VAR349" s="109"/>
      <c r="VAS349" s="110"/>
      <c r="VAT349" s="108"/>
      <c r="VAU349" s="111"/>
      <c r="VAV349" s="112"/>
      <c r="VAW349" s="108"/>
      <c r="VAX349" s="113"/>
      <c r="VAY349" s="113"/>
      <c r="VAZ349" s="113"/>
      <c r="VBA349" s="113"/>
      <c r="VBB349" s="114"/>
      <c r="VBC349" s="115"/>
      <c r="VBD349" s="108"/>
      <c r="VBE349" s="108"/>
      <c r="VBF349" s="108"/>
      <c r="VBG349" s="109"/>
      <c r="VBH349" s="110"/>
      <c r="VBI349" s="108"/>
      <c r="VBJ349" s="111"/>
      <c r="VBK349" s="112"/>
      <c r="VBL349" s="108"/>
      <c r="VBM349" s="113"/>
      <c r="VBN349" s="113"/>
      <c r="VBO349" s="113"/>
      <c r="VBP349" s="113"/>
      <c r="VBQ349" s="114"/>
      <c r="VBR349" s="115"/>
      <c r="VBS349" s="108"/>
      <c r="VBT349" s="108"/>
      <c r="VBU349" s="108"/>
      <c r="VBV349" s="109"/>
      <c r="VBW349" s="110"/>
      <c r="VBX349" s="108"/>
      <c r="VBY349" s="111"/>
      <c r="VBZ349" s="112"/>
      <c r="VCA349" s="108"/>
      <c r="VCB349" s="113"/>
      <c r="VCC349" s="113"/>
      <c r="VCD349" s="113"/>
      <c r="VCE349" s="113"/>
      <c r="VCF349" s="114"/>
      <c r="VCG349" s="115"/>
      <c r="VCH349" s="108"/>
      <c r="VCI349" s="108"/>
      <c r="VCJ349" s="108"/>
      <c r="VCK349" s="109"/>
      <c r="VCL349" s="110"/>
      <c r="VCM349" s="108"/>
      <c r="VCN349" s="111"/>
      <c r="VCO349" s="112"/>
      <c r="VCP349" s="108"/>
      <c r="VCQ349" s="113"/>
      <c r="VCR349" s="113"/>
      <c r="VCS349" s="113"/>
      <c r="VCT349" s="113"/>
      <c r="VCU349" s="114"/>
      <c r="VCV349" s="115"/>
      <c r="VCW349" s="108"/>
      <c r="VCX349" s="108"/>
      <c r="VCY349" s="108"/>
      <c r="VCZ349" s="109"/>
      <c r="VDA349" s="110"/>
      <c r="VDB349" s="108"/>
      <c r="VDC349" s="111"/>
      <c r="VDD349" s="112"/>
      <c r="VDE349" s="108"/>
      <c r="VDF349" s="113"/>
      <c r="VDG349" s="113"/>
      <c r="VDH349" s="113"/>
      <c r="VDI349" s="113"/>
      <c r="VDJ349" s="114"/>
      <c r="VDK349" s="115"/>
      <c r="VDL349" s="108"/>
      <c r="VDM349" s="108"/>
      <c r="VDN349" s="108"/>
      <c r="VDO349" s="109"/>
      <c r="VDP349" s="110"/>
      <c r="VDQ349" s="108"/>
      <c r="VDR349" s="111"/>
      <c r="VDS349" s="112"/>
      <c r="VDT349" s="108"/>
      <c r="VDU349" s="113"/>
      <c r="VDV349" s="113"/>
      <c r="VDW349" s="113"/>
      <c r="VDX349" s="113"/>
      <c r="VDY349" s="114"/>
      <c r="VDZ349" s="115"/>
      <c r="VEA349" s="108"/>
      <c r="VEB349" s="108"/>
      <c r="VEC349" s="108"/>
      <c r="VED349" s="109"/>
      <c r="VEE349" s="110"/>
      <c r="VEF349" s="108"/>
      <c r="VEG349" s="111"/>
      <c r="VEH349" s="112"/>
      <c r="VEI349" s="108"/>
      <c r="VEJ349" s="113"/>
      <c r="VEK349" s="113"/>
      <c r="VEL349" s="113"/>
      <c r="VEM349" s="113"/>
      <c r="VEN349" s="114"/>
      <c r="VEO349" s="115"/>
      <c r="VEP349" s="108"/>
      <c r="VEQ349" s="108"/>
      <c r="VER349" s="108"/>
      <c r="VES349" s="109"/>
      <c r="VET349" s="110"/>
      <c r="VEU349" s="108"/>
      <c r="VEV349" s="111"/>
      <c r="VEW349" s="112"/>
      <c r="VEX349" s="108"/>
      <c r="VEY349" s="113"/>
      <c r="VEZ349" s="113"/>
      <c r="VFA349" s="113"/>
      <c r="VFB349" s="113"/>
      <c r="VFC349" s="114"/>
      <c r="VFD349" s="115"/>
      <c r="VFE349" s="108"/>
      <c r="VFF349" s="108"/>
      <c r="VFG349" s="108"/>
      <c r="VFH349" s="109"/>
      <c r="VFI349" s="110"/>
      <c r="VFJ349" s="108"/>
      <c r="VFK349" s="111"/>
      <c r="VFL349" s="112"/>
      <c r="VFM349" s="108"/>
      <c r="VFN349" s="113"/>
      <c r="VFO349" s="113"/>
      <c r="VFP349" s="113"/>
      <c r="VFQ349" s="113"/>
      <c r="VFR349" s="114"/>
      <c r="VFS349" s="115"/>
      <c r="VFT349" s="108"/>
      <c r="VFU349" s="108"/>
      <c r="VFV349" s="108"/>
      <c r="VFW349" s="109"/>
      <c r="VFX349" s="110"/>
      <c r="VFY349" s="108"/>
      <c r="VFZ349" s="111"/>
      <c r="VGA349" s="112"/>
      <c r="VGB349" s="108"/>
      <c r="VGC349" s="113"/>
      <c r="VGD349" s="113"/>
      <c r="VGE349" s="113"/>
      <c r="VGF349" s="113"/>
      <c r="VGG349" s="114"/>
      <c r="VGH349" s="115"/>
      <c r="VGI349" s="108"/>
      <c r="VGJ349" s="108"/>
      <c r="VGK349" s="108"/>
      <c r="VGL349" s="109"/>
      <c r="VGM349" s="110"/>
      <c r="VGN349" s="108"/>
      <c r="VGO349" s="111"/>
      <c r="VGP349" s="112"/>
      <c r="VGQ349" s="108"/>
      <c r="VGR349" s="113"/>
      <c r="VGS349" s="113"/>
      <c r="VGT349" s="113"/>
      <c r="VGU349" s="113"/>
      <c r="VGV349" s="114"/>
      <c r="VGW349" s="115"/>
      <c r="VGX349" s="108"/>
      <c r="VGY349" s="108"/>
      <c r="VGZ349" s="108"/>
      <c r="VHA349" s="109"/>
      <c r="VHB349" s="110"/>
      <c r="VHC349" s="108"/>
      <c r="VHD349" s="111"/>
      <c r="VHE349" s="112"/>
      <c r="VHF349" s="108"/>
      <c r="VHG349" s="113"/>
      <c r="VHH349" s="113"/>
      <c r="VHI349" s="113"/>
      <c r="VHJ349" s="113"/>
      <c r="VHK349" s="114"/>
      <c r="VHL349" s="115"/>
      <c r="VHM349" s="108"/>
      <c r="VHN349" s="108"/>
      <c r="VHO349" s="108"/>
      <c r="VHP349" s="109"/>
      <c r="VHQ349" s="110"/>
      <c r="VHR349" s="108"/>
      <c r="VHS349" s="111"/>
      <c r="VHT349" s="112"/>
      <c r="VHU349" s="108"/>
      <c r="VHV349" s="113"/>
      <c r="VHW349" s="113"/>
      <c r="VHX349" s="113"/>
      <c r="VHY349" s="113"/>
      <c r="VHZ349" s="114"/>
      <c r="VIA349" s="115"/>
      <c r="VIB349" s="108"/>
      <c r="VIC349" s="108"/>
      <c r="VID349" s="108"/>
      <c r="VIE349" s="109"/>
      <c r="VIF349" s="110"/>
      <c r="VIG349" s="108"/>
      <c r="VIH349" s="111"/>
      <c r="VII349" s="112"/>
      <c r="VIJ349" s="108"/>
      <c r="VIK349" s="113"/>
      <c r="VIL349" s="113"/>
      <c r="VIM349" s="113"/>
      <c r="VIN349" s="113"/>
      <c r="VIO349" s="114"/>
      <c r="VIP349" s="115"/>
      <c r="VIQ349" s="108"/>
      <c r="VIR349" s="108"/>
      <c r="VIS349" s="108"/>
      <c r="VIT349" s="109"/>
      <c r="VIU349" s="110"/>
      <c r="VIV349" s="108"/>
      <c r="VIW349" s="111"/>
      <c r="VIX349" s="112"/>
      <c r="VIY349" s="108"/>
      <c r="VIZ349" s="113"/>
      <c r="VJA349" s="113"/>
      <c r="VJB349" s="113"/>
      <c r="VJC349" s="113"/>
      <c r="VJD349" s="114"/>
      <c r="VJE349" s="115"/>
      <c r="VJF349" s="108"/>
      <c r="VJG349" s="108"/>
      <c r="VJH349" s="108"/>
      <c r="VJI349" s="109"/>
      <c r="VJJ349" s="110"/>
      <c r="VJK349" s="108"/>
      <c r="VJL349" s="111"/>
      <c r="VJM349" s="112"/>
      <c r="VJN349" s="108"/>
      <c r="VJO349" s="113"/>
      <c r="VJP349" s="113"/>
      <c r="VJQ349" s="113"/>
      <c r="VJR349" s="113"/>
      <c r="VJS349" s="114"/>
      <c r="VJT349" s="115"/>
      <c r="VJU349" s="108"/>
      <c r="VJV349" s="108"/>
      <c r="VJW349" s="108"/>
      <c r="VJX349" s="109"/>
      <c r="VJY349" s="110"/>
      <c r="VJZ349" s="108"/>
      <c r="VKA349" s="111"/>
      <c r="VKB349" s="112"/>
      <c r="VKC349" s="108"/>
      <c r="VKD349" s="113"/>
      <c r="VKE349" s="113"/>
      <c r="VKF349" s="113"/>
      <c r="VKG349" s="113"/>
      <c r="VKH349" s="114"/>
      <c r="VKI349" s="115"/>
      <c r="VKJ349" s="108"/>
      <c r="VKK349" s="108"/>
      <c r="VKL349" s="108"/>
      <c r="VKM349" s="109"/>
      <c r="VKN349" s="110"/>
      <c r="VKO349" s="108"/>
      <c r="VKP349" s="111"/>
      <c r="VKQ349" s="112"/>
      <c r="VKR349" s="108"/>
      <c r="VKS349" s="113"/>
      <c r="VKT349" s="113"/>
      <c r="VKU349" s="113"/>
      <c r="VKV349" s="113"/>
      <c r="VKW349" s="114"/>
      <c r="VKX349" s="115"/>
      <c r="VKY349" s="108"/>
      <c r="VKZ349" s="108"/>
      <c r="VLA349" s="108"/>
      <c r="VLB349" s="109"/>
      <c r="VLC349" s="110"/>
      <c r="VLD349" s="108"/>
      <c r="VLE349" s="111"/>
      <c r="VLF349" s="112"/>
      <c r="VLG349" s="108"/>
      <c r="VLH349" s="113"/>
      <c r="VLI349" s="113"/>
      <c r="VLJ349" s="113"/>
      <c r="VLK349" s="113"/>
      <c r="VLL349" s="114"/>
      <c r="VLM349" s="115"/>
      <c r="VLN349" s="108"/>
      <c r="VLO349" s="108"/>
      <c r="VLP349" s="108"/>
      <c r="VLQ349" s="109"/>
      <c r="VLR349" s="110"/>
      <c r="VLS349" s="108"/>
      <c r="VLT349" s="111"/>
      <c r="VLU349" s="112"/>
      <c r="VLV349" s="108"/>
      <c r="VLW349" s="113"/>
      <c r="VLX349" s="113"/>
      <c r="VLY349" s="113"/>
      <c r="VLZ349" s="113"/>
      <c r="VMA349" s="114"/>
      <c r="VMB349" s="115"/>
      <c r="VMC349" s="108"/>
      <c r="VMD349" s="108"/>
      <c r="VME349" s="108"/>
      <c r="VMF349" s="109"/>
      <c r="VMG349" s="110"/>
      <c r="VMH349" s="108"/>
      <c r="VMI349" s="111"/>
      <c r="VMJ349" s="112"/>
      <c r="VMK349" s="108"/>
      <c r="VML349" s="113"/>
      <c r="VMM349" s="113"/>
      <c r="VMN349" s="113"/>
      <c r="VMO349" s="113"/>
      <c r="VMP349" s="114"/>
      <c r="VMQ349" s="115"/>
      <c r="VMR349" s="108"/>
      <c r="VMS349" s="108"/>
      <c r="VMT349" s="108"/>
      <c r="VMU349" s="109"/>
      <c r="VMV349" s="110"/>
      <c r="VMW349" s="108"/>
      <c r="VMX349" s="111"/>
      <c r="VMY349" s="112"/>
      <c r="VMZ349" s="108"/>
      <c r="VNA349" s="113"/>
      <c r="VNB349" s="113"/>
      <c r="VNC349" s="113"/>
      <c r="VND349" s="113"/>
      <c r="VNE349" s="114"/>
      <c r="VNF349" s="115"/>
      <c r="VNG349" s="108"/>
      <c r="VNH349" s="108"/>
      <c r="VNI349" s="108"/>
      <c r="VNJ349" s="109"/>
      <c r="VNK349" s="110"/>
      <c r="VNL349" s="108"/>
      <c r="VNM349" s="111"/>
      <c r="VNN349" s="112"/>
      <c r="VNO349" s="108"/>
      <c r="VNP349" s="113"/>
      <c r="VNQ349" s="113"/>
      <c r="VNR349" s="113"/>
      <c r="VNS349" s="113"/>
      <c r="VNT349" s="114"/>
      <c r="VNU349" s="115"/>
      <c r="VNV349" s="108"/>
      <c r="VNW349" s="108"/>
      <c r="VNX349" s="108"/>
      <c r="VNY349" s="109"/>
      <c r="VNZ349" s="110"/>
      <c r="VOA349" s="108"/>
      <c r="VOB349" s="111"/>
      <c r="VOC349" s="112"/>
      <c r="VOD349" s="108"/>
      <c r="VOE349" s="113"/>
      <c r="VOF349" s="113"/>
      <c r="VOG349" s="113"/>
      <c r="VOH349" s="113"/>
      <c r="VOI349" s="114"/>
      <c r="VOJ349" s="115"/>
      <c r="VOK349" s="108"/>
      <c r="VOL349" s="108"/>
      <c r="VOM349" s="108"/>
      <c r="VON349" s="109"/>
      <c r="VOO349" s="110"/>
      <c r="VOP349" s="108"/>
      <c r="VOQ349" s="111"/>
      <c r="VOR349" s="112"/>
      <c r="VOS349" s="108"/>
      <c r="VOT349" s="113"/>
      <c r="VOU349" s="113"/>
      <c r="VOV349" s="113"/>
      <c r="VOW349" s="113"/>
      <c r="VOX349" s="114"/>
      <c r="VOY349" s="115"/>
      <c r="VOZ349" s="108"/>
      <c r="VPA349" s="108"/>
      <c r="VPB349" s="108"/>
      <c r="VPC349" s="109"/>
      <c r="VPD349" s="110"/>
      <c r="VPE349" s="108"/>
      <c r="VPF349" s="111"/>
      <c r="VPG349" s="112"/>
      <c r="VPH349" s="108"/>
      <c r="VPI349" s="113"/>
      <c r="VPJ349" s="113"/>
      <c r="VPK349" s="113"/>
      <c r="VPL349" s="113"/>
      <c r="VPM349" s="114"/>
      <c r="VPN349" s="115"/>
      <c r="VPO349" s="108"/>
      <c r="VPP349" s="108"/>
      <c r="VPQ349" s="108"/>
      <c r="VPR349" s="109"/>
      <c r="VPS349" s="110"/>
      <c r="VPT349" s="108"/>
      <c r="VPU349" s="111"/>
      <c r="VPV349" s="112"/>
      <c r="VPW349" s="108"/>
      <c r="VPX349" s="113"/>
      <c r="VPY349" s="113"/>
      <c r="VPZ349" s="113"/>
      <c r="VQA349" s="113"/>
      <c r="VQB349" s="114"/>
      <c r="VQC349" s="115"/>
      <c r="VQD349" s="108"/>
      <c r="VQE349" s="108"/>
      <c r="VQF349" s="108"/>
      <c r="VQG349" s="109"/>
      <c r="VQH349" s="110"/>
      <c r="VQI349" s="108"/>
      <c r="VQJ349" s="111"/>
      <c r="VQK349" s="112"/>
      <c r="VQL349" s="108"/>
      <c r="VQM349" s="113"/>
      <c r="VQN349" s="113"/>
      <c r="VQO349" s="113"/>
      <c r="VQP349" s="113"/>
      <c r="VQQ349" s="114"/>
      <c r="VQR349" s="115"/>
      <c r="VQS349" s="108"/>
      <c r="VQT349" s="108"/>
      <c r="VQU349" s="108"/>
      <c r="VQV349" s="109"/>
      <c r="VQW349" s="110"/>
      <c r="VQX349" s="108"/>
      <c r="VQY349" s="111"/>
      <c r="VQZ349" s="112"/>
      <c r="VRA349" s="108"/>
      <c r="VRB349" s="113"/>
      <c r="VRC349" s="113"/>
      <c r="VRD349" s="113"/>
      <c r="VRE349" s="113"/>
      <c r="VRF349" s="114"/>
      <c r="VRG349" s="115"/>
      <c r="VRH349" s="108"/>
      <c r="VRI349" s="108"/>
      <c r="VRJ349" s="108"/>
      <c r="VRK349" s="109"/>
      <c r="VRL349" s="110"/>
      <c r="VRM349" s="108"/>
      <c r="VRN349" s="111"/>
      <c r="VRO349" s="112"/>
      <c r="VRP349" s="108"/>
      <c r="VRQ349" s="113"/>
      <c r="VRR349" s="113"/>
      <c r="VRS349" s="113"/>
      <c r="VRT349" s="113"/>
      <c r="VRU349" s="114"/>
      <c r="VRV349" s="115"/>
      <c r="VRW349" s="108"/>
      <c r="VRX349" s="108"/>
      <c r="VRY349" s="108"/>
      <c r="VRZ349" s="109"/>
      <c r="VSA349" s="110"/>
      <c r="VSB349" s="108"/>
      <c r="VSC349" s="111"/>
      <c r="VSD349" s="112"/>
      <c r="VSE349" s="108"/>
      <c r="VSF349" s="113"/>
      <c r="VSG349" s="113"/>
      <c r="VSH349" s="113"/>
      <c r="VSI349" s="113"/>
      <c r="VSJ349" s="114"/>
      <c r="VSK349" s="115"/>
      <c r="VSL349" s="108"/>
      <c r="VSM349" s="108"/>
      <c r="VSN349" s="108"/>
      <c r="VSO349" s="109"/>
      <c r="VSP349" s="110"/>
      <c r="VSQ349" s="108"/>
      <c r="VSR349" s="111"/>
      <c r="VSS349" s="112"/>
      <c r="VST349" s="108"/>
      <c r="VSU349" s="113"/>
      <c r="VSV349" s="113"/>
      <c r="VSW349" s="113"/>
      <c r="VSX349" s="113"/>
      <c r="VSY349" s="114"/>
      <c r="VSZ349" s="115"/>
      <c r="VTA349" s="108"/>
      <c r="VTB349" s="108"/>
      <c r="VTC349" s="108"/>
      <c r="VTD349" s="109"/>
      <c r="VTE349" s="110"/>
      <c r="VTF349" s="108"/>
      <c r="VTG349" s="111"/>
      <c r="VTH349" s="112"/>
      <c r="VTI349" s="108"/>
      <c r="VTJ349" s="113"/>
      <c r="VTK349" s="113"/>
      <c r="VTL349" s="113"/>
      <c r="VTM349" s="113"/>
      <c r="VTN349" s="114"/>
      <c r="VTO349" s="115"/>
      <c r="VTP349" s="108"/>
      <c r="VTQ349" s="108"/>
      <c r="VTR349" s="108"/>
      <c r="VTS349" s="109"/>
      <c r="VTT349" s="110"/>
      <c r="VTU349" s="108"/>
      <c r="VTV349" s="111"/>
      <c r="VTW349" s="112"/>
      <c r="VTX349" s="108"/>
      <c r="VTY349" s="113"/>
      <c r="VTZ349" s="113"/>
      <c r="VUA349" s="113"/>
      <c r="VUB349" s="113"/>
      <c r="VUC349" s="114"/>
      <c r="VUD349" s="115"/>
      <c r="VUE349" s="108"/>
      <c r="VUF349" s="108"/>
      <c r="VUG349" s="108"/>
      <c r="VUH349" s="109"/>
      <c r="VUI349" s="110"/>
      <c r="VUJ349" s="108"/>
      <c r="VUK349" s="111"/>
      <c r="VUL349" s="112"/>
      <c r="VUM349" s="108"/>
      <c r="VUN349" s="113"/>
      <c r="VUO349" s="113"/>
      <c r="VUP349" s="113"/>
      <c r="VUQ349" s="113"/>
      <c r="VUR349" s="114"/>
      <c r="VUS349" s="115"/>
      <c r="VUT349" s="108"/>
      <c r="VUU349" s="108"/>
      <c r="VUV349" s="108"/>
      <c r="VUW349" s="109"/>
      <c r="VUX349" s="110"/>
      <c r="VUY349" s="108"/>
      <c r="VUZ349" s="111"/>
      <c r="VVA349" s="112"/>
      <c r="VVB349" s="108"/>
      <c r="VVC349" s="113"/>
      <c r="VVD349" s="113"/>
      <c r="VVE349" s="113"/>
      <c r="VVF349" s="113"/>
      <c r="VVG349" s="114"/>
      <c r="VVH349" s="115"/>
      <c r="VVI349" s="108"/>
      <c r="VVJ349" s="108"/>
      <c r="VVK349" s="108"/>
      <c r="VVL349" s="109"/>
      <c r="VVM349" s="110"/>
      <c r="VVN349" s="108"/>
      <c r="VVO349" s="111"/>
      <c r="VVP349" s="112"/>
      <c r="VVQ349" s="108"/>
      <c r="VVR349" s="113"/>
      <c r="VVS349" s="113"/>
      <c r="VVT349" s="113"/>
      <c r="VVU349" s="113"/>
      <c r="VVV349" s="114"/>
      <c r="VVW349" s="115"/>
      <c r="VVX349" s="108"/>
      <c r="VVY349" s="108"/>
      <c r="VVZ349" s="108"/>
      <c r="VWA349" s="109"/>
      <c r="VWB349" s="110"/>
      <c r="VWC349" s="108"/>
      <c r="VWD349" s="111"/>
      <c r="VWE349" s="112"/>
      <c r="VWF349" s="108"/>
      <c r="VWG349" s="113"/>
      <c r="VWH349" s="113"/>
      <c r="VWI349" s="113"/>
      <c r="VWJ349" s="113"/>
      <c r="VWK349" s="114"/>
      <c r="VWL349" s="115"/>
      <c r="VWM349" s="108"/>
      <c r="VWN349" s="108"/>
      <c r="VWO349" s="108"/>
      <c r="VWP349" s="109"/>
      <c r="VWQ349" s="110"/>
      <c r="VWR349" s="108"/>
      <c r="VWS349" s="111"/>
      <c r="VWT349" s="112"/>
      <c r="VWU349" s="108"/>
      <c r="VWV349" s="113"/>
      <c r="VWW349" s="113"/>
      <c r="VWX349" s="113"/>
      <c r="VWY349" s="113"/>
      <c r="VWZ349" s="114"/>
      <c r="VXA349" s="115"/>
      <c r="VXB349" s="108"/>
      <c r="VXC349" s="108"/>
      <c r="VXD349" s="108"/>
      <c r="VXE349" s="109"/>
      <c r="VXF349" s="110"/>
      <c r="VXG349" s="108"/>
      <c r="VXH349" s="111"/>
      <c r="VXI349" s="112"/>
      <c r="VXJ349" s="108"/>
      <c r="VXK349" s="113"/>
      <c r="VXL349" s="113"/>
      <c r="VXM349" s="113"/>
      <c r="VXN349" s="113"/>
      <c r="VXO349" s="114"/>
      <c r="VXP349" s="115"/>
      <c r="VXQ349" s="108"/>
      <c r="VXR349" s="108"/>
      <c r="VXS349" s="108"/>
      <c r="VXT349" s="109"/>
      <c r="VXU349" s="110"/>
      <c r="VXV349" s="108"/>
      <c r="VXW349" s="111"/>
      <c r="VXX349" s="112"/>
      <c r="VXY349" s="108"/>
      <c r="VXZ349" s="113"/>
      <c r="VYA349" s="113"/>
      <c r="VYB349" s="113"/>
      <c r="VYC349" s="113"/>
      <c r="VYD349" s="114"/>
      <c r="VYE349" s="115"/>
      <c r="VYF349" s="108"/>
      <c r="VYG349" s="108"/>
      <c r="VYH349" s="108"/>
      <c r="VYI349" s="109"/>
      <c r="VYJ349" s="110"/>
      <c r="VYK349" s="108"/>
      <c r="VYL349" s="111"/>
      <c r="VYM349" s="112"/>
      <c r="VYN349" s="108"/>
      <c r="VYO349" s="113"/>
      <c r="VYP349" s="113"/>
      <c r="VYQ349" s="113"/>
      <c r="VYR349" s="113"/>
      <c r="VYS349" s="114"/>
      <c r="VYT349" s="115"/>
      <c r="VYU349" s="108"/>
      <c r="VYV349" s="108"/>
      <c r="VYW349" s="108"/>
      <c r="VYX349" s="109"/>
      <c r="VYY349" s="110"/>
      <c r="VYZ349" s="108"/>
      <c r="VZA349" s="111"/>
      <c r="VZB349" s="112"/>
      <c r="VZC349" s="108"/>
      <c r="VZD349" s="113"/>
      <c r="VZE349" s="113"/>
      <c r="VZF349" s="113"/>
      <c r="VZG349" s="113"/>
      <c r="VZH349" s="114"/>
      <c r="VZI349" s="115"/>
      <c r="VZJ349" s="108"/>
      <c r="VZK349" s="108"/>
      <c r="VZL349" s="108"/>
      <c r="VZM349" s="109"/>
      <c r="VZN349" s="110"/>
      <c r="VZO349" s="108"/>
      <c r="VZP349" s="111"/>
      <c r="VZQ349" s="112"/>
      <c r="VZR349" s="108"/>
      <c r="VZS349" s="113"/>
      <c r="VZT349" s="113"/>
      <c r="VZU349" s="113"/>
      <c r="VZV349" s="113"/>
      <c r="VZW349" s="114"/>
      <c r="VZX349" s="115"/>
      <c r="VZY349" s="108"/>
      <c r="VZZ349" s="108"/>
      <c r="WAA349" s="108"/>
      <c r="WAB349" s="109"/>
      <c r="WAC349" s="110"/>
      <c r="WAD349" s="108"/>
      <c r="WAE349" s="111"/>
      <c r="WAF349" s="112"/>
      <c r="WAG349" s="108"/>
      <c r="WAH349" s="113"/>
      <c r="WAI349" s="113"/>
      <c r="WAJ349" s="113"/>
      <c r="WAK349" s="113"/>
      <c r="WAL349" s="114"/>
      <c r="WAM349" s="115"/>
      <c r="WAN349" s="108"/>
      <c r="WAO349" s="108"/>
      <c r="WAP349" s="108"/>
      <c r="WAQ349" s="109"/>
      <c r="WAR349" s="110"/>
      <c r="WAS349" s="108"/>
      <c r="WAT349" s="111"/>
      <c r="WAU349" s="112"/>
      <c r="WAV349" s="108"/>
      <c r="WAW349" s="113"/>
      <c r="WAX349" s="113"/>
      <c r="WAY349" s="113"/>
      <c r="WAZ349" s="113"/>
      <c r="WBA349" s="114"/>
      <c r="WBB349" s="115"/>
      <c r="WBC349" s="108"/>
      <c r="WBD349" s="108"/>
      <c r="WBE349" s="108"/>
      <c r="WBF349" s="109"/>
      <c r="WBG349" s="110"/>
      <c r="WBH349" s="108"/>
      <c r="WBI349" s="111"/>
      <c r="WBJ349" s="112"/>
      <c r="WBK349" s="108"/>
      <c r="WBL349" s="113"/>
      <c r="WBM349" s="113"/>
      <c r="WBN349" s="113"/>
      <c r="WBO349" s="113"/>
      <c r="WBP349" s="114"/>
      <c r="WBQ349" s="115"/>
      <c r="WBR349" s="108"/>
      <c r="WBS349" s="108"/>
      <c r="WBT349" s="108"/>
      <c r="WBU349" s="109"/>
      <c r="WBV349" s="110"/>
      <c r="WBW349" s="108"/>
      <c r="WBX349" s="111"/>
      <c r="WBY349" s="112"/>
      <c r="WBZ349" s="108"/>
      <c r="WCA349" s="113"/>
      <c r="WCB349" s="113"/>
      <c r="WCC349" s="113"/>
      <c r="WCD349" s="113"/>
      <c r="WCE349" s="114"/>
      <c r="WCF349" s="115"/>
      <c r="WCG349" s="108"/>
      <c r="WCH349" s="108"/>
      <c r="WCI349" s="108"/>
      <c r="WCJ349" s="109"/>
      <c r="WCK349" s="110"/>
      <c r="WCL349" s="108"/>
      <c r="WCM349" s="111"/>
      <c r="WCN349" s="112"/>
      <c r="WCO349" s="108"/>
      <c r="WCP349" s="113"/>
      <c r="WCQ349" s="113"/>
      <c r="WCR349" s="113"/>
      <c r="WCS349" s="113"/>
      <c r="WCT349" s="114"/>
      <c r="WCU349" s="115"/>
      <c r="WCV349" s="108"/>
      <c r="WCW349" s="108"/>
      <c r="WCX349" s="108"/>
      <c r="WCY349" s="109"/>
      <c r="WCZ349" s="110"/>
      <c r="WDA349" s="108"/>
      <c r="WDB349" s="111"/>
      <c r="WDC349" s="112"/>
      <c r="WDD349" s="108"/>
      <c r="WDE349" s="113"/>
      <c r="WDF349" s="113"/>
      <c r="WDG349" s="113"/>
      <c r="WDH349" s="113"/>
      <c r="WDI349" s="114"/>
      <c r="WDJ349" s="115"/>
      <c r="WDK349" s="108"/>
      <c r="WDL349" s="108"/>
      <c r="WDM349" s="108"/>
      <c r="WDN349" s="109"/>
      <c r="WDO349" s="110"/>
      <c r="WDP349" s="108"/>
      <c r="WDQ349" s="111"/>
      <c r="WDR349" s="112"/>
      <c r="WDS349" s="108"/>
      <c r="WDT349" s="113"/>
      <c r="WDU349" s="113"/>
      <c r="WDV349" s="113"/>
      <c r="WDW349" s="113"/>
      <c r="WDX349" s="114"/>
      <c r="WDY349" s="115"/>
      <c r="WDZ349" s="108"/>
      <c r="WEA349" s="108"/>
      <c r="WEB349" s="108"/>
      <c r="WEC349" s="109"/>
      <c r="WED349" s="110"/>
      <c r="WEE349" s="108"/>
      <c r="WEF349" s="111"/>
      <c r="WEG349" s="112"/>
      <c r="WEH349" s="108"/>
      <c r="WEI349" s="113"/>
      <c r="WEJ349" s="113"/>
      <c r="WEK349" s="113"/>
      <c r="WEL349" s="113"/>
      <c r="WEM349" s="114"/>
      <c r="WEN349" s="115"/>
      <c r="WEO349" s="108"/>
      <c r="WEP349" s="108"/>
      <c r="WEQ349" s="108"/>
      <c r="WER349" s="109"/>
      <c r="WES349" s="110"/>
      <c r="WET349" s="108"/>
      <c r="WEU349" s="111"/>
      <c r="WEV349" s="112"/>
      <c r="WEW349" s="108"/>
      <c r="WEX349" s="113"/>
      <c r="WEY349" s="113"/>
      <c r="WEZ349" s="113"/>
      <c r="WFA349" s="113"/>
      <c r="WFB349" s="114"/>
      <c r="WFC349" s="115"/>
      <c r="WFD349" s="108"/>
      <c r="WFE349" s="108"/>
      <c r="WFF349" s="108"/>
      <c r="WFG349" s="109"/>
      <c r="WFH349" s="110"/>
      <c r="WFI349" s="108"/>
      <c r="WFJ349" s="111"/>
      <c r="WFK349" s="112"/>
      <c r="WFL349" s="108"/>
      <c r="WFM349" s="113"/>
      <c r="WFN349" s="113"/>
      <c r="WFO349" s="113"/>
      <c r="WFP349" s="113"/>
      <c r="WFQ349" s="114"/>
      <c r="WFR349" s="115"/>
      <c r="WFS349" s="108"/>
      <c r="WFT349" s="108"/>
      <c r="WFU349" s="108"/>
      <c r="WFV349" s="109"/>
      <c r="WFW349" s="110"/>
      <c r="WFX349" s="108"/>
      <c r="WFY349" s="111"/>
      <c r="WFZ349" s="112"/>
      <c r="WGA349" s="108"/>
      <c r="WGB349" s="113"/>
      <c r="WGC349" s="113"/>
      <c r="WGD349" s="113"/>
      <c r="WGE349" s="113"/>
      <c r="WGF349" s="114"/>
      <c r="WGG349" s="115"/>
      <c r="WGH349" s="108"/>
      <c r="WGI349" s="108"/>
      <c r="WGJ349" s="108"/>
      <c r="WGK349" s="109"/>
      <c r="WGL349" s="110"/>
      <c r="WGM349" s="108"/>
      <c r="WGN349" s="111"/>
      <c r="WGO349" s="112"/>
      <c r="WGP349" s="108"/>
      <c r="WGQ349" s="113"/>
      <c r="WGR349" s="113"/>
      <c r="WGS349" s="113"/>
      <c r="WGT349" s="113"/>
      <c r="WGU349" s="114"/>
      <c r="WGV349" s="115"/>
      <c r="WGW349" s="108"/>
      <c r="WGX349" s="108"/>
      <c r="WGY349" s="108"/>
      <c r="WGZ349" s="109"/>
      <c r="WHA349" s="110"/>
      <c r="WHB349" s="108"/>
      <c r="WHC349" s="111"/>
      <c r="WHD349" s="112"/>
      <c r="WHE349" s="108"/>
      <c r="WHF349" s="113"/>
      <c r="WHG349" s="113"/>
      <c r="WHH349" s="113"/>
      <c r="WHI349" s="113"/>
      <c r="WHJ349" s="114"/>
      <c r="WHK349" s="115"/>
      <c r="WHL349" s="108"/>
      <c r="WHM349" s="108"/>
      <c r="WHN349" s="108"/>
      <c r="WHO349" s="109"/>
      <c r="WHP349" s="110"/>
      <c r="WHQ349" s="108"/>
      <c r="WHR349" s="111"/>
      <c r="WHS349" s="112"/>
      <c r="WHT349" s="108"/>
      <c r="WHU349" s="113"/>
      <c r="WHV349" s="113"/>
      <c r="WHW349" s="113"/>
      <c r="WHX349" s="113"/>
      <c r="WHY349" s="114"/>
      <c r="WHZ349" s="115"/>
      <c r="WIA349" s="108"/>
      <c r="WIB349" s="108"/>
      <c r="WIC349" s="108"/>
      <c r="WID349" s="109"/>
      <c r="WIE349" s="110"/>
      <c r="WIF349" s="108"/>
      <c r="WIG349" s="111"/>
      <c r="WIH349" s="112"/>
      <c r="WII349" s="108"/>
      <c r="WIJ349" s="113"/>
      <c r="WIK349" s="113"/>
      <c r="WIL349" s="113"/>
      <c r="WIM349" s="113"/>
      <c r="WIN349" s="114"/>
      <c r="WIO349" s="115"/>
      <c r="WIP349" s="108"/>
      <c r="WIQ349" s="108"/>
      <c r="WIR349" s="108"/>
      <c r="WIS349" s="109"/>
      <c r="WIT349" s="110"/>
      <c r="WIU349" s="108"/>
      <c r="WIV349" s="111"/>
      <c r="WIW349" s="112"/>
      <c r="WIX349" s="108"/>
      <c r="WIY349" s="113"/>
      <c r="WIZ349" s="113"/>
      <c r="WJA349" s="113"/>
      <c r="WJB349" s="113"/>
      <c r="WJC349" s="114"/>
      <c r="WJD349" s="115"/>
      <c r="WJE349" s="108"/>
      <c r="WJF349" s="108"/>
      <c r="WJG349" s="108"/>
      <c r="WJH349" s="109"/>
      <c r="WJI349" s="110"/>
      <c r="WJJ349" s="108"/>
      <c r="WJK349" s="111"/>
      <c r="WJL349" s="112"/>
      <c r="WJM349" s="108"/>
      <c r="WJN349" s="113"/>
      <c r="WJO349" s="113"/>
      <c r="WJP349" s="113"/>
      <c r="WJQ349" s="113"/>
      <c r="WJR349" s="114"/>
      <c r="WJS349" s="115"/>
      <c r="WJT349" s="108"/>
      <c r="WJU349" s="108"/>
      <c r="WJV349" s="108"/>
      <c r="WJW349" s="109"/>
      <c r="WJX349" s="110"/>
      <c r="WJY349" s="108"/>
      <c r="WJZ349" s="111"/>
      <c r="WKA349" s="112"/>
      <c r="WKB349" s="108"/>
      <c r="WKC349" s="113"/>
      <c r="WKD349" s="113"/>
      <c r="WKE349" s="113"/>
      <c r="WKF349" s="113"/>
      <c r="WKG349" s="114"/>
      <c r="WKH349" s="115"/>
      <c r="WKI349" s="108"/>
      <c r="WKJ349" s="108"/>
      <c r="WKK349" s="108"/>
      <c r="WKL349" s="109"/>
      <c r="WKM349" s="110"/>
      <c r="WKN349" s="108"/>
      <c r="WKO349" s="111"/>
      <c r="WKP349" s="112"/>
      <c r="WKQ349" s="108"/>
      <c r="WKR349" s="113"/>
      <c r="WKS349" s="113"/>
      <c r="WKT349" s="113"/>
      <c r="WKU349" s="113"/>
      <c r="WKV349" s="114"/>
      <c r="WKW349" s="115"/>
      <c r="WKX349" s="108"/>
      <c r="WKY349" s="108"/>
      <c r="WKZ349" s="108"/>
      <c r="WLA349" s="109"/>
      <c r="WLB349" s="110"/>
      <c r="WLC349" s="108"/>
      <c r="WLD349" s="111"/>
      <c r="WLE349" s="112"/>
      <c r="WLF349" s="108"/>
      <c r="WLG349" s="113"/>
      <c r="WLH349" s="113"/>
      <c r="WLI349" s="113"/>
      <c r="WLJ349" s="113"/>
      <c r="WLK349" s="114"/>
      <c r="WLL349" s="115"/>
      <c r="WLM349" s="108"/>
      <c r="WLN349" s="108"/>
      <c r="WLO349" s="108"/>
      <c r="WLP349" s="109"/>
      <c r="WLQ349" s="110"/>
      <c r="WLR349" s="108"/>
      <c r="WLS349" s="111"/>
      <c r="WLT349" s="112"/>
      <c r="WLU349" s="108"/>
      <c r="WLV349" s="113"/>
      <c r="WLW349" s="113"/>
      <c r="WLX349" s="113"/>
      <c r="WLY349" s="113"/>
      <c r="WLZ349" s="114"/>
      <c r="WMA349" s="115"/>
      <c r="WMB349" s="108"/>
      <c r="WMC349" s="108"/>
      <c r="WMD349" s="108"/>
      <c r="WME349" s="109"/>
      <c r="WMF349" s="110"/>
      <c r="WMG349" s="108"/>
      <c r="WMH349" s="111"/>
      <c r="WMI349" s="112"/>
      <c r="WMJ349" s="108"/>
      <c r="WMK349" s="113"/>
      <c r="WML349" s="113"/>
      <c r="WMM349" s="113"/>
      <c r="WMN349" s="113"/>
      <c r="WMO349" s="114"/>
      <c r="WMP349" s="115"/>
      <c r="WMQ349" s="108"/>
      <c r="WMR349" s="108"/>
      <c r="WMS349" s="108"/>
      <c r="WMT349" s="109"/>
      <c r="WMU349" s="110"/>
      <c r="WMV349" s="108"/>
      <c r="WMW349" s="111"/>
      <c r="WMX349" s="112"/>
      <c r="WMY349" s="108"/>
      <c r="WMZ349" s="113"/>
      <c r="WNA349" s="113"/>
      <c r="WNB349" s="113"/>
      <c r="WNC349" s="113"/>
      <c r="WND349" s="114"/>
      <c r="WNE349" s="115"/>
      <c r="WNF349" s="108"/>
      <c r="WNG349" s="108"/>
      <c r="WNH349" s="108"/>
      <c r="WNI349" s="109"/>
      <c r="WNJ349" s="110"/>
      <c r="WNK349" s="108"/>
      <c r="WNL349" s="111"/>
      <c r="WNM349" s="112"/>
      <c r="WNN349" s="108"/>
      <c r="WNO349" s="113"/>
      <c r="WNP349" s="113"/>
      <c r="WNQ349" s="113"/>
      <c r="WNR349" s="113"/>
      <c r="WNS349" s="114"/>
      <c r="WNT349" s="115"/>
      <c r="WNU349" s="108"/>
      <c r="WNV349" s="108"/>
      <c r="WNW349" s="108"/>
      <c r="WNX349" s="109"/>
      <c r="WNY349" s="110"/>
      <c r="WNZ349" s="108"/>
      <c r="WOA349" s="111"/>
      <c r="WOB349" s="112"/>
      <c r="WOC349" s="108"/>
      <c r="WOD349" s="113"/>
      <c r="WOE349" s="113"/>
      <c r="WOF349" s="113"/>
      <c r="WOG349" s="113"/>
      <c r="WOH349" s="114"/>
      <c r="WOI349" s="115"/>
      <c r="WOJ349" s="108"/>
      <c r="WOK349" s="108"/>
      <c r="WOL349" s="108"/>
      <c r="WOM349" s="109"/>
      <c r="WON349" s="110"/>
      <c r="WOO349" s="108"/>
      <c r="WOP349" s="111"/>
      <c r="WOQ349" s="112"/>
      <c r="WOR349" s="108"/>
      <c r="WOS349" s="113"/>
      <c r="WOT349" s="113"/>
      <c r="WOU349" s="113"/>
      <c r="WOV349" s="113"/>
      <c r="WOW349" s="114"/>
      <c r="WOX349" s="115"/>
      <c r="WOY349" s="108"/>
      <c r="WOZ349" s="108"/>
      <c r="WPA349" s="108"/>
      <c r="WPB349" s="109"/>
      <c r="WPC349" s="110"/>
      <c r="WPD349" s="108"/>
      <c r="WPE349" s="111"/>
      <c r="WPF349" s="112"/>
      <c r="WPG349" s="108"/>
      <c r="WPH349" s="113"/>
      <c r="WPI349" s="113"/>
      <c r="WPJ349" s="113"/>
      <c r="WPK349" s="113"/>
      <c r="WPL349" s="114"/>
      <c r="WPM349" s="115"/>
      <c r="WPN349" s="108"/>
      <c r="WPO349" s="108"/>
      <c r="WPP349" s="108"/>
      <c r="WPQ349" s="109"/>
      <c r="WPR349" s="110"/>
      <c r="WPS349" s="108"/>
      <c r="WPT349" s="111"/>
      <c r="WPU349" s="112"/>
      <c r="WPV349" s="108"/>
      <c r="WPW349" s="113"/>
      <c r="WPX349" s="113"/>
      <c r="WPY349" s="113"/>
      <c r="WPZ349" s="113"/>
      <c r="WQA349" s="114"/>
      <c r="WQB349" s="115"/>
      <c r="WQC349" s="108"/>
      <c r="WQD349" s="108"/>
      <c r="WQE349" s="108"/>
      <c r="WQF349" s="109"/>
      <c r="WQG349" s="110"/>
      <c r="WQH349" s="108"/>
      <c r="WQI349" s="111"/>
      <c r="WQJ349" s="112"/>
      <c r="WQK349" s="108"/>
      <c r="WQL349" s="113"/>
      <c r="WQM349" s="113"/>
      <c r="WQN349" s="113"/>
      <c r="WQO349" s="113"/>
      <c r="WQP349" s="114"/>
      <c r="WQQ349" s="115"/>
      <c r="WQR349" s="108"/>
      <c r="WQS349" s="108"/>
      <c r="WQT349" s="108"/>
      <c r="WQU349" s="109"/>
      <c r="WQV349" s="110"/>
      <c r="WQW349" s="108"/>
      <c r="WQX349" s="111"/>
      <c r="WQY349" s="112"/>
      <c r="WQZ349" s="108"/>
      <c r="WRA349" s="113"/>
      <c r="WRB349" s="113"/>
      <c r="WRC349" s="113"/>
      <c r="WRD349" s="113"/>
      <c r="WRE349" s="114"/>
      <c r="WRF349" s="115"/>
      <c r="WRG349" s="108"/>
      <c r="WRH349" s="108"/>
      <c r="WRI349" s="108"/>
      <c r="WRJ349" s="109"/>
      <c r="WRK349" s="110"/>
      <c r="WRL349" s="108"/>
      <c r="WRM349" s="111"/>
      <c r="WRN349" s="112"/>
      <c r="WRO349" s="108"/>
      <c r="WRP349" s="113"/>
      <c r="WRQ349" s="113"/>
      <c r="WRR349" s="113"/>
      <c r="WRS349" s="113"/>
      <c r="WRT349" s="114"/>
      <c r="WRU349" s="115"/>
      <c r="WRV349" s="108"/>
      <c r="WRW349" s="108"/>
      <c r="WRX349" s="108"/>
      <c r="WRY349" s="109"/>
      <c r="WRZ349" s="110"/>
      <c r="WSA349" s="108"/>
      <c r="WSB349" s="111"/>
      <c r="WSC349" s="112"/>
      <c r="WSD349" s="108"/>
      <c r="WSE349" s="113"/>
      <c r="WSF349" s="113"/>
      <c r="WSG349" s="113"/>
      <c r="WSH349" s="113"/>
      <c r="WSI349" s="114"/>
      <c r="WSJ349" s="115"/>
      <c r="WSK349" s="108"/>
      <c r="WSL349" s="108"/>
      <c r="WSM349" s="108"/>
      <c r="WSN349" s="109"/>
      <c r="WSO349" s="110"/>
      <c r="WSP349" s="108"/>
      <c r="WSQ349" s="111"/>
      <c r="WSR349" s="112"/>
      <c r="WSS349" s="108"/>
      <c r="WST349" s="113"/>
      <c r="WSU349" s="113"/>
      <c r="WSV349" s="113"/>
      <c r="WSW349" s="113"/>
      <c r="WSX349" s="114"/>
      <c r="WSY349" s="115"/>
      <c r="WSZ349" s="108"/>
      <c r="WTA349" s="108"/>
      <c r="WTB349" s="108"/>
      <c r="WTC349" s="109"/>
      <c r="WTD349" s="110"/>
      <c r="WTE349" s="108"/>
      <c r="WTF349" s="111"/>
      <c r="WTG349" s="112"/>
      <c r="WTH349" s="108"/>
      <c r="WTI349" s="113"/>
      <c r="WTJ349" s="113"/>
      <c r="WTK349" s="113"/>
      <c r="WTL349" s="113"/>
      <c r="WTM349" s="114"/>
      <c r="WTN349" s="115"/>
      <c r="WTO349" s="108"/>
      <c r="WTP349" s="108"/>
      <c r="WTQ349" s="108"/>
      <c r="WTR349" s="109"/>
      <c r="WTS349" s="110"/>
      <c r="WTT349" s="108"/>
      <c r="WTU349" s="111"/>
      <c r="WTV349" s="112"/>
      <c r="WTW349" s="108"/>
      <c r="WTX349" s="113"/>
      <c r="WTY349" s="113"/>
      <c r="WTZ349" s="113"/>
      <c r="WUA349" s="113"/>
      <c r="WUB349" s="114"/>
      <c r="WUC349" s="115"/>
      <c r="WUD349" s="108"/>
      <c r="WUE349" s="108"/>
      <c r="WUF349" s="108"/>
      <c r="WUG349" s="109"/>
      <c r="WUH349" s="110"/>
      <c r="WUI349" s="108"/>
      <c r="WUJ349" s="111"/>
      <c r="WUK349" s="112"/>
      <c r="WUL349" s="108"/>
      <c r="WUM349" s="113"/>
      <c r="WUN349" s="113"/>
      <c r="WUO349" s="113"/>
      <c r="WUP349" s="113"/>
      <c r="WUQ349" s="114"/>
      <c r="WUR349" s="115"/>
      <c r="WUS349" s="108"/>
      <c r="WUT349" s="108"/>
      <c r="WUU349" s="108"/>
      <c r="WUV349" s="109"/>
      <c r="WUW349" s="110"/>
      <c r="WUX349" s="108"/>
      <c r="WUY349" s="111"/>
      <c r="WUZ349" s="112"/>
      <c r="WVA349" s="108"/>
      <c r="WVB349" s="113"/>
      <c r="WVC349" s="113"/>
      <c r="WVD349" s="113"/>
      <c r="WVE349" s="113"/>
      <c r="WVF349" s="114"/>
      <c r="WVG349" s="115"/>
      <c r="WVH349" s="108"/>
      <c r="WVI349" s="108"/>
      <c r="WVJ349" s="108"/>
      <c r="WVK349" s="109"/>
      <c r="WVL349" s="110"/>
      <c r="WVM349" s="108"/>
      <c r="WVN349" s="111"/>
      <c r="WVO349" s="112"/>
      <c r="WVP349" s="108"/>
      <c r="WVQ349" s="113"/>
      <c r="WVR349" s="113"/>
      <c r="WVS349" s="113"/>
      <c r="WVT349" s="113"/>
      <c r="WVU349" s="114"/>
      <c r="WVV349" s="115"/>
      <c r="WVW349" s="108"/>
      <c r="WVX349" s="108"/>
      <c r="WVY349" s="108"/>
      <c r="WVZ349" s="109"/>
      <c r="WWA349" s="110"/>
      <c r="WWB349" s="108"/>
      <c r="WWC349" s="111"/>
      <c r="WWD349" s="112"/>
      <c r="WWE349" s="108"/>
      <c r="WWF349" s="113"/>
      <c r="WWG349" s="113"/>
      <c r="WWH349" s="113"/>
      <c r="WWI349" s="113"/>
      <c r="WWJ349" s="114"/>
      <c r="WWK349" s="115"/>
      <c r="WWL349" s="108"/>
      <c r="WWM349" s="108"/>
      <c r="WWN349" s="108"/>
      <c r="WWO349" s="109"/>
      <c r="WWP349" s="110"/>
      <c r="WWQ349" s="108"/>
      <c r="WWR349" s="111"/>
      <c r="WWS349" s="112"/>
      <c r="WWT349" s="108"/>
      <c r="WWU349" s="113"/>
      <c r="WWV349" s="113"/>
      <c r="WWW349" s="113"/>
      <c r="WWX349" s="113"/>
      <c r="WWY349" s="114"/>
      <c r="WWZ349" s="115"/>
      <c r="WXA349" s="108"/>
      <c r="WXB349" s="108"/>
      <c r="WXC349" s="108"/>
      <c r="WXD349" s="109"/>
      <c r="WXE349" s="110"/>
      <c r="WXF349" s="108"/>
      <c r="WXG349" s="111"/>
      <c r="WXH349" s="112"/>
      <c r="WXI349" s="108"/>
      <c r="WXJ349" s="113"/>
      <c r="WXK349" s="113"/>
      <c r="WXL349" s="113"/>
      <c r="WXM349" s="113"/>
      <c r="WXN349" s="114"/>
      <c r="WXO349" s="115"/>
      <c r="WXP349" s="108"/>
      <c r="WXQ349" s="108"/>
      <c r="WXR349" s="108"/>
      <c r="WXS349" s="109"/>
      <c r="WXT349" s="110"/>
      <c r="WXU349" s="108"/>
      <c r="WXV349" s="111"/>
      <c r="WXW349" s="112"/>
      <c r="WXX349" s="108"/>
      <c r="WXY349" s="113"/>
      <c r="WXZ349" s="113"/>
      <c r="WYA349" s="113"/>
      <c r="WYB349" s="113"/>
      <c r="WYC349" s="114"/>
      <c r="WYD349" s="115"/>
      <c r="WYE349" s="108"/>
      <c r="WYF349" s="108"/>
      <c r="WYG349" s="108"/>
      <c r="WYH349" s="109"/>
      <c r="WYI349" s="110"/>
      <c r="WYJ349" s="108"/>
      <c r="WYK349" s="111"/>
      <c r="WYL349" s="112"/>
      <c r="WYM349" s="108"/>
      <c r="WYN349" s="113"/>
      <c r="WYO349" s="113"/>
      <c r="WYP349" s="113"/>
      <c r="WYQ349" s="113"/>
      <c r="WYR349" s="114"/>
      <c r="WYS349" s="115"/>
      <c r="WYT349" s="108"/>
      <c r="WYU349" s="108"/>
      <c r="WYV349" s="108"/>
      <c r="WYW349" s="109"/>
      <c r="WYX349" s="110"/>
      <c r="WYY349" s="108"/>
      <c r="WYZ349" s="111"/>
      <c r="WZA349" s="112"/>
      <c r="WZB349" s="108"/>
      <c r="WZC349" s="113"/>
      <c r="WZD349" s="113"/>
      <c r="WZE349" s="113"/>
      <c r="WZF349" s="113"/>
      <c r="WZG349" s="114"/>
      <c r="WZH349" s="115"/>
      <c r="WZI349" s="108"/>
      <c r="WZJ349" s="108"/>
      <c r="WZK349" s="108"/>
      <c r="WZL349" s="109"/>
      <c r="WZM349" s="110"/>
      <c r="WZN349" s="108"/>
      <c r="WZO349" s="111"/>
      <c r="WZP349" s="112"/>
      <c r="WZQ349" s="108"/>
      <c r="WZR349" s="113"/>
      <c r="WZS349" s="113"/>
      <c r="WZT349" s="113"/>
      <c r="WZU349" s="113"/>
      <c r="WZV349" s="114"/>
      <c r="WZW349" s="115"/>
      <c r="WZX349" s="108"/>
      <c r="WZY349" s="108"/>
      <c r="WZZ349" s="108"/>
      <c r="XAA349" s="109"/>
      <c r="XAB349" s="110"/>
      <c r="XAC349" s="108"/>
      <c r="XAD349" s="111"/>
      <c r="XAE349" s="112"/>
      <c r="XAF349" s="108"/>
      <c r="XAG349" s="113"/>
      <c r="XAH349" s="113"/>
      <c r="XAI349" s="113"/>
      <c r="XAJ349" s="113"/>
      <c r="XAK349" s="114"/>
      <c r="XAL349" s="115"/>
      <c r="XAM349" s="108"/>
      <c r="XAN349" s="108"/>
      <c r="XAO349" s="108"/>
      <c r="XAP349" s="109"/>
      <c r="XAQ349" s="110"/>
      <c r="XAR349" s="108"/>
      <c r="XAS349" s="111"/>
      <c r="XAT349" s="112"/>
      <c r="XAU349" s="108"/>
      <c r="XAV349" s="113"/>
      <c r="XAW349" s="113"/>
      <c r="XAX349" s="113"/>
      <c r="XAY349" s="113"/>
      <c r="XAZ349" s="114"/>
      <c r="XBA349" s="115"/>
      <c r="XBB349" s="108"/>
      <c r="XBC349" s="108"/>
      <c r="XBD349" s="108"/>
      <c r="XBE349" s="109"/>
      <c r="XBF349" s="110"/>
      <c r="XBG349" s="108"/>
      <c r="XBH349" s="111"/>
      <c r="XBI349" s="112"/>
      <c r="XBJ349" s="108"/>
      <c r="XBK349" s="113"/>
      <c r="XBL349" s="113"/>
      <c r="XBM349" s="113"/>
      <c r="XBN349" s="113"/>
      <c r="XBO349" s="114"/>
      <c r="XBP349" s="115"/>
      <c r="XBQ349" s="108"/>
      <c r="XBR349" s="108"/>
      <c r="XBS349" s="108"/>
      <c r="XBT349" s="109"/>
      <c r="XBU349" s="110"/>
      <c r="XBV349" s="108"/>
      <c r="XBW349" s="111"/>
      <c r="XBX349" s="112"/>
      <c r="XBY349" s="108"/>
      <c r="XBZ349" s="113"/>
      <c r="XCA349" s="113"/>
      <c r="XCB349" s="113"/>
      <c r="XCC349" s="113"/>
      <c r="XCD349" s="114"/>
      <c r="XCE349" s="115"/>
      <c r="XCF349" s="108"/>
      <c r="XCG349" s="108"/>
      <c r="XCH349" s="108"/>
      <c r="XCI349" s="109"/>
      <c r="XCJ349" s="110"/>
      <c r="XCK349" s="108"/>
      <c r="XCL349" s="111"/>
      <c r="XCM349" s="112"/>
      <c r="XCN349" s="108"/>
      <c r="XCO349" s="113"/>
      <c r="XCP349" s="113"/>
      <c r="XCQ349" s="113"/>
      <c r="XCR349" s="113"/>
      <c r="XCS349" s="114"/>
      <c r="XCT349" s="115"/>
      <c r="XCU349" s="108"/>
      <c r="XCV349" s="108"/>
      <c r="XCW349" s="108"/>
      <c r="XCX349" s="109"/>
      <c r="XCY349" s="110"/>
      <c r="XCZ349" s="108"/>
      <c r="XDA349" s="111"/>
      <c r="XDB349" s="112"/>
      <c r="XDC349" s="108"/>
      <c r="XDD349" s="113"/>
      <c r="XDE349" s="113"/>
      <c r="XDF349" s="113"/>
      <c r="XDG349" s="113"/>
      <c r="XDH349" s="114"/>
      <c r="XDI349" s="115"/>
      <c r="XDJ349" s="108"/>
      <c r="XDK349" s="108"/>
      <c r="XDL349" s="108"/>
      <c r="XDM349" s="109"/>
      <c r="XDN349" s="110"/>
      <c r="XDO349" s="108"/>
      <c r="XDP349" s="111"/>
      <c r="XDQ349" s="112"/>
      <c r="XDR349" s="108"/>
      <c r="XDS349" s="113"/>
      <c r="XDT349" s="113"/>
      <c r="XDU349" s="113"/>
      <c r="XDV349" s="113"/>
      <c r="XDW349" s="114"/>
      <c r="XDX349" s="115"/>
      <c r="XDY349" s="108"/>
      <c r="XDZ349" s="108"/>
      <c r="XEA349" s="108"/>
      <c r="XEB349" s="109"/>
      <c r="XEC349" s="110"/>
      <c r="XED349" s="108"/>
      <c r="XEE349" s="111"/>
      <c r="XEF349" s="112"/>
      <c r="XEG349" s="108"/>
      <c r="XEH349" s="113"/>
      <c r="XEI349" s="113"/>
      <c r="XEJ349" s="113"/>
      <c r="XEK349" s="113"/>
      <c r="XEL349" s="114"/>
      <c r="XEM349" s="115"/>
      <c r="XEN349" s="108"/>
      <c r="XEO349" s="108"/>
      <c r="XEP349" s="108"/>
      <c r="XEQ349" s="109"/>
      <c r="XER349" s="110"/>
      <c r="XES349" s="108"/>
      <c r="XET349" s="111"/>
      <c r="XEU349" s="112"/>
      <c r="XEV349" s="108"/>
      <c r="XEW349" s="113"/>
      <c r="XEX349" s="113"/>
      <c r="XEY349" s="113"/>
      <c r="XEZ349" s="113"/>
      <c r="XFA349" s="114"/>
      <c r="XFB349" s="115"/>
      <c r="XFC349" s="108"/>
      <c r="XFD349" s="108"/>
    </row>
    <row r="350" spans="1:16384" s="3" customFormat="1">
      <c r="A350" s="45" t="str">
        <f>IF(I350&lt;&gt;"",1+MAX($A$9:A349),"")</f>
        <v/>
      </c>
      <c r="B350" s="46"/>
      <c r="C350" s="46"/>
      <c r="D350" s="47"/>
      <c r="E350" s="57" t="s">
        <v>301</v>
      </c>
      <c r="F350" s="65"/>
      <c r="G350" s="66"/>
      <c r="H350" s="66"/>
      <c r="I350" s="67"/>
      <c r="J350" s="53"/>
      <c r="K350" s="53"/>
      <c r="L350" s="73" t="s">
        <v>61</v>
      </c>
      <c r="M350" s="54" t="str">
        <f t="shared" ref="M350" si="279">IF(F350=0,"",K350*H350)</f>
        <v/>
      </c>
      <c r="N350" s="54"/>
      <c r="O350" s="54" t="str">
        <f t="shared" ref="O350" si="280">IF(F350=0,"",L350+M350)</f>
        <v/>
      </c>
      <c r="P350" s="55"/>
      <c r="Q350" s="56"/>
      <c r="R350" s="108"/>
    </row>
    <row r="351" spans="1:16384" s="3" customFormat="1">
      <c r="A351" s="45">
        <f>IF(I351&lt;&gt;"",1+MAX($A$9:A350),"")</f>
        <v>258</v>
      </c>
      <c r="B351" s="46"/>
      <c r="C351" s="46"/>
      <c r="D351" s="47"/>
      <c r="E351" s="59" t="s">
        <v>302</v>
      </c>
      <c r="F351" s="65">
        <v>26</v>
      </c>
      <c r="G351" s="50">
        <v>0.1</v>
      </c>
      <c r="H351" s="51">
        <f t="shared" ref="H351" si="281">(1+G351)*F351</f>
        <v>28.6</v>
      </c>
      <c r="I351" s="67" t="s">
        <v>49</v>
      </c>
      <c r="J351" s="120">
        <v>80.400000000000006</v>
      </c>
      <c r="K351" s="53">
        <f t="shared" ref="K351" si="282">J351*H351</f>
        <v>2299.44</v>
      </c>
      <c r="L351" s="70">
        <v>0.35299999999999998</v>
      </c>
      <c r="M351" s="68">
        <f t="shared" ref="M351" si="283">L351*H351</f>
        <v>10.095800000000001</v>
      </c>
      <c r="N351" s="54">
        <f>N$349</f>
        <v>75</v>
      </c>
      <c r="O351" s="54">
        <f t="shared" ref="O351" si="284">M351*N351</f>
        <v>757.18500000000006</v>
      </c>
      <c r="P351" s="55">
        <f t="shared" ref="P351" si="285">O351+K351</f>
        <v>3056.625</v>
      </c>
      <c r="Q351" s="56"/>
      <c r="R351" s="108"/>
    </row>
    <row r="352" spans="1:16384" s="3" customFormat="1">
      <c r="A352" s="45" t="str">
        <f>IF(I352&lt;&gt;"",1+MAX($A$9:A351),"")</f>
        <v/>
      </c>
      <c r="B352" s="46"/>
      <c r="C352" s="46"/>
      <c r="D352" s="47"/>
      <c r="E352" s="57" t="s">
        <v>303</v>
      </c>
      <c r="F352" s="65"/>
      <c r="G352" s="66"/>
      <c r="H352" s="66"/>
      <c r="I352" s="67"/>
      <c r="J352" s="53"/>
      <c r="K352" s="53"/>
      <c r="L352" s="70"/>
      <c r="M352" s="68"/>
      <c r="N352" s="54"/>
      <c r="O352" s="54"/>
      <c r="P352" s="55"/>
      <c r="Q352" s="56"/>
      <c r="R352" s="108"/>
    </row>
    <row r="353" spans="1:18" s="3" customFormat="1" ht="78.75">
      <c r="A353" s="45">
        <f>IF(I353&lt;&gt;"",1+MAX($A$9:A352),"")</f>
        <v>259</v>
      </c>
      <c r="B353" s="46"/>
      <c r="C353" s="46"/>
      <c r="D353" s="47"/>
      <c r="E353" s="69" t="s">
        <v>304</v>
      </c>
      <c r="F353" s="65">
        <v>12.76</v>
      </c>
      <c r="G353" s="50">
        <v>0.1</v>
      </c>
      <c r="H353" s="51">
        <f t="shared" ref="H353:H354" si="286">(1+G353)*F353</f>
        <v>14.036</v>
      </c>
      <c r="I353" s="67" t="s">
        <v>45</v>
      </c>
      <c r="J353" s="53">
        <v>134.84</v>
      </c>
      <c r="K353" s="53">
        <f t="shared" ref="K353:K354" si="287">J353*H353</f>
        <v>1892.6142400000001</v>
      </c>
      <c r="L353" s="70">
        <v>0.76800000000000002</v>
      </c>
      <c r="M353" s="68">
        <f t="shared" ref="M353:M354" si="288">L353*H353</f>
        <v>10.779648</v>
      </c>
      <c r="N353" s="54">
        <f t="shared" ref="N353:N354" si="289">N$349</f>
        <v>75</v>
      </c>
      <c r="O353" s="54">
        <f t="shared" ref="O353:O354" si="290">M353*N353</f>
        <v>808.47360000000003</v>
      </c>
      <c r="P353" s="55">
        <f t="shared" ref="P353:P354" si="291">O353+K353</f>
        <v>2701.0878400000001</v>
      </c>
      <c r="Q353" s="56"/>
      <c r="R353" s="108"/>
    </row>
    <row r="354" spans="1:18" s="3" customFormat="1" ht="63">
      <c r="A354" s="45">
        <f>IF(I354&lt;&gt;"",1+MAX($A$9:A353),"")</f>
        <v>260</v>
      </c>
      <c r="B354" s="46"/>
      <c r="C354" s="46"/>
      <c r="D354" s="47"/>
      <c r="E354" s="69" t="s">
        <v>305</v>
      </c>
      <c r="F354" s="65">
        <v>12.58</v>
      </c>
      <c r="G354" s="50">
        <v>0.1</v>
      </c>
      <c r="H354" s="51">
        <f t="shared" si="286"/>
        <v>13.837999999999999</v>
      </c>
      <c r="I354" s="67" t="s">
        <v>45</v>
      </c>
      <c r="J354" s="53">
        <v>219.84</v>
      </c>
      <c r="K354" s="53">
        <f t="shared" si="287"/>
        <v>3042.1459199999999</v>
      </c>
      <c r="L354" s="70">
        <v>1.1000000000000001</v>
      </c>
      <c r="M354" s="68">
        <f t="shared" si="288"/>
        <v>15.2218</v>
      </c>
      <c r="N354" s="54">
        <f t="shared" si="289"/>
        <v>75</v>
      </c>
      <c r="O354" s="54">
        <f t="shared" si="290"/>
        <v>1141.635</v>
      </c>
      <c r="P354" s="55">
        <f t="shared" si="291"/>
        <v>4183.7809200000002</v>
      </c>
      <c r="Q354" s="56"/>
      <c r="R354" s="44"/>
    </row>
    <row r="355" spans="1:18" s="3" customFormat="1" ht="21">
      <c r="A355" s="35" t="str">
        <f>IF(I355&lt;&gt;"",1+MAX($A$9:A354),"")</f>
        <v/>
      </c>
      <c r="B355" s="36"/>
      <c r="C355" s="36"/>
      <c r="D355" s="37" t="s">
        <v>306</v>
      </c>
      <c r="E355" s="38" t="s">
        <v>307</v>
      </c>
      <c r="F355" s="36"/>
      <c r="G355" s="60"/>
      <c r="H355" s="61"/>
      <c r="I355" s="36"/>
      <c r="J355" s="41"/>
      <c r="K355" s="41"/>
      <c r="L355" s="71"/>
      <c r="M355" s="41"/>
      <c r="N355" s="62">
        <v>80</v>
      </c>
      <c r="O355" s="63"/>
      <c r="P355" s="64"/>
      <c r="Q355" s="43">
        <f>SUM(P356:P400)</f>
        <v>148718.80252666699</v>
      </c>
      <c r="R355" s="44"/>
    </row>
    <row r="356" spans="1:18" s="3" customFormat="1">
      <c r="A356" s="45" t="str">
        <f>IF(I356&lt;&gt;"",1+MAX($A$9:A355),"")</f>
        <v/>
      </c>
      <c r="B356" s="46"/>
      <c r="C356" s="46"/>
      <c r="D356" s="47"/>
      <c r="E356" s="57" t="s">
        <v>308</v>
      </c>
      <c r="F356" s="116"/>
      <c r="G356" s="116"/>
      <c r="H356" s="116"/>
      <c r="I356" s="116"/>
      <c r="J356" s="53"/>
      <c r="K356" s="53"/>
      <c r="L356" s="70"/>
      <c r="M356" s="54" t="str">
        <f t="shared" ref="M356" si="292">IF(F356=0,"",K356*H356)</f>
        <v/>
      </c>
      <c r="N356" s="54"/>
      <c r="O356" s="54" t="str">
        <f t="shared" ref="O356" si="293">IF(F356=0,"",L356+M356)</f>
        <v/>
      </c>
      <c r="P356" s="55"/>
      <c r="Q356" s="56"/>
      <c r="R356" s="44"/>
    </row>
    <row r="357" spans="1:18" s="3" customFormat="1">
      <c r="A357" s="45">
        <f>IF(I357&lt;&gt;"",1+MAX($A$9:A356),"")</f>
        <v>261</v>
      </c>
      <c r="B357" s="46"/>
      <c r="C357" s="46"/>
      <c r="D357" s="47"/>
      <c r="E357" s="117" t="s">
        <v>309</v>
      </c>
      <c r="F357" s="118">
        <v>134.07</v>
      </c>
      <c r="G357" s="50">
        <v>0.1</v>
      </c>
      <c r="H357" s="51">
        <f t="shared" ref="H357" si="294">(1+G357)*F357</f>
        <v>147.477</v>
      </c>
      <c r="I357" s="116" t="s">
        <v>45</v>
      </c>
      <c r="J357" s="53">
        <v>2.016</v>
      </c>
      <c r="K357" s="53">
        <f t="shared" ref="K357" si="295">J357*H357</f>
        <v>297.31363199999998</v>
      </c>
      <c r="L357" s="70">
        <v>5.9499999999999997E-2</v>
      </c>
      <c r="M357" s="68">
        <f t="shared" ref="M357" si="296">L357*H357</f>
        <v>8.7748814999999993</v>
      </c>
      <c r="N357" s="54">
        <f>N$355</f>
        <v>80</v>
      </c>
      <c r="O357" s="54">
        <f t="shared" ref="O357" si="297">M357*N357</f>
        <v>701.99051999999995</v>
      </c>
      <c r="P357" s="55">
        <f t="shared" ref="P357" si="298">O357+K357</f>
        <v>999.30415200000004</v>
      </c>
      <c r="Q357" s="56"/>
      <c r="R357" s="44"/>
    </row>
    <row r="358" spans="1:18" s="3" customFormat="1">
      <c r="A358" s="45">
        <f>IF(I358&lt;&gt;"",1+MAX($A$9:A357),"")</f>
        <v>262</v>
      </c>
      <c r="B358" s="46"/>
      <c r="C358" s="46"/>
      <c r="D358" s="47"/>
      <c r="E358" s="117" t="s">
        <v>310</v>
      </c>
      <c r="F358" s="118">
        <v>708.46</v>
      </c>
      <c r="G358" s="50">
        <v>0.1</v>
      </c>
      <c r="H358" s="51">
        <f t="shared" ref="H358:H363" si="299">(1+G358)*F358</f>
        <v>779.30600000000004</v>
      </c>
      <c r="I358" s="116" t="s">
        <v>45</v>
      </c>
      <c r="J358" s="53">
        <v>2.016</v>
      </c>
      <c r="K358" s="53">
        <f t="shared" ref="K358:K398" si="300">J358*H358</f>
        <v>1571.0808959999999</v>
      </c>
      <c r="L358" s="70">
        <v>5.9499999999999997E-2</v>
      </c>
      <c r="M358" s="68">
        <f t="shared" ref="M358:M398" si="301">L358*H358</f>
        <v>46.368707000000001</v>
      </c>
      <c r="N358" s="54">
        <f t="shared" ref="N358:N398" si="302">N$355</f>
        <v>80</v>
      </c>
      <c r="O358" s="54">
        <f t="shared" ref="O358:O398" si="303">M358*N358</f>
        <v>3709.49656</v>
      </c>
      <c r="P358" s="55">
        <f t="shared" ref="P358:P398" si="304">O358+K358</f>
        <v>5280.577456</v>
      </c>
      <c r="Q358" s="56"/>
      <c r="R358" s="44"/>
    </row>
    <row r="359" spans="1:18" s="3" customFormat="1">
      <c r="A359" s="45">
        <f>IF(I359&lt;&gt;"",1+MAX($A$9:A358),"")</f>
        <v>263</v>
      </c>
      <c r="B359" s="46"/>
      <c r="C359" s="46"/>
      <c r="D359" s="47"/>
      <c r="E359" s="117" t="s">
        <v>311</v>
      </c>
      <c r="F359" s="118">
        <v>17.28</v>
      </c>
      <c r="G359" s="50">
        <v>0.1</v>
      </c>
      <c r="H359" s="51">
        <f t="shared" si="299"/>
        <v>19.007999999999999</v>
      </c>
      <c r="I359" s="116" t="s">
        <v>45</v>
      </c>
      <c r="J359" s="53">
        <v>3.738</v>
      </c>
      <c r="K359" s="53">
        <f t="shared" si="300"/>
        <v>71.051903999999993</v>
      </c>
      <c r="L359" s="70">
        <v>7.2999999999999995E-2</v>
      </c>
      <c r="M359" s="68">
        <f t="shared" si="301"/>
        <v>1.3875839999999999</v>
      </c>
      <c r="N359" s="54">
        <f t="shared" si="302"/>
        <v>80</v>
      </c>
      <c r="O359" s="54">
        <f t="shared" si="303"/>
        <v>111.00672</v>
      </c>
      <c r="P359" s="55">
        <f t="shared" si="304"/>
        <v>182.05862400000001</v>
      </c>
      <c r="Q359" s="56"/>
      <c r="R359" s="44"/>
    </row>
    <row r="360" spans="1:18" s="3" customFormat="1">
      <c r="A360" s="45">
        <f>IF(I360&lt;&gt;"",1+MAX($A$9:A359),"")</f>
        <v>264</v>
      </c>
      <c r="B360" s="46"/>
      <c r="C360" s="46"/>
      <c r="D360" s="47"/>
      <c r="E360" s="117" t="s">
        <v>312</v>
      </c>
      <c r="F360" s="118">
        <v>112.85</v>
      </c>
      <c r="G360" s="50">
        <v>0.1</v>
      </c>
      <c r="H360" s="51">
        <f t="shared" si="299"/>
        <v>124.13500000000001</v>
      </c>
      <c r="I360" s="116" t="s">
        <v>45</v>
      </c>
      <c r="J360" s="53">
        <v>2.758</v>
      </c>
      <c r="K360" s="53">
        <f t="shared" si="300"/>
        <v>342.36433</v>
      </c>
      <c r="L360" s="70">
        <v>6.6000000000000003E-2</v>
      </c>
      <c r="M360" s="68">
        <f t="shared" si="301"/>
        <v>8.1929099999999995</v>
      </c>
      <c r="N360" s="54">
        <f t="shared" si="302"/>
        <v>80</v>
      </c>
      <c r="O360" s="54">
        <f t="shared" si="303"/>
        <v>655.43280000000004</v>
      </c>
      <c r="P360" s="55">
        <f t="shared" si="304"/>
        <v>997.79713000000004</v>
      </c>
      <c r="Q360" s="56"/>
      <c r="R360" s="44"/>
    </row>
    <row r="361" spans="1:18" s="3" customFormat="1">
      <c r="A361" s="45">
        <f>IF(I361&lt;&gt;"",1+MAX($A$9:A360),"")</f>
        <v>265</v>
      </c>
      <c r="B361" s="46"/>
      <c r="C361" s="46"/>
      <c r="D361" s="47"/>
      <c r="E361" s="117" t="s">
        <v>309</v>
      </c>
      <c r="F361" s="118">
        <v>29.64</v>
      </c>
      <c r="G361" s="50">
        <v>0.1</v>
      </c>
      <c r="H361" s="51">
        <f t="shared" si="299"/>
        <v>32.603999999999999</v>
      </c>
      <c r="I361" s="116" t="s">
        <v>45</v>
      </c>
      <c r="J361" s="53">
        <v>2.016</v>
      </c>
      <c r="K361" s="53">
        <f t="shared" si="300"/>
        <v>65.729664</v>
      </c>
      <c r="L361" s="70">
        <v>5.9499999999999997E-2</v>
      </c>
      <c r="M361" s="68">
        <f t="shared" si="301"/>
        <v>1.9399379999999999</v>
      </c>
      <c r="N361" s="54">
        <f t="shared" si="302"/>
        <v>80</v>
      </c>
      <c r="O361" s="54">
        <f t="shared" si="303"/>
        <v>155.19504000000001</v>
      </c>
      <c r="P361" s="55">
        <f t="shared" si="304"/>
        <v>220.92470399999999</v>
      </c>
      <c r="Q361" s="56"/>
      <c r="R361" s="44"/>
    </row>
    <row r="362" spans="1:18" s="3" customFormat="1">
      <c r="A362" s="45">
        <f>IF(I362&lt;&gt;"",1+MAX($A$9:A361),"")</f>
        <v>266</v>
      </c>
      <c r="B362" s="46"/>
      <c r="C362" s="46"/>
      <c r="D362" s="47"/>
      <c r="E362" s="117" t="s">
        <v>313</v>
      </c>
      <c r="F362" s="118">
        <v>367</v>
      </c>
      <c r="G362" s="50">
        <v>0.1</v>
      </c>
      <c r="H362" s="51">
        <f t="shared" si="299"/>
        <v>403.7</v>
      </c>
      <c r="I362" s="116" t="s">
        <v>45</v>
      </c>
      <c r="J362" s="53">
        <v>3.738</v>
      </c>
      <c r="K362" s="53">
        <f t="shared" si="300"/>
        <v>1509.0306</v>
      </c>
      <c r="L362" s="70">
        <v>7.2999999999999995E-2</v>
      </c>
      <c r="M362" s="68">
        <f t="shared" si="301"/>
        <v>29.470099999999999</v>
      </c>
      <c r="N362" s="54">
        <f t="shared" si="302"/>
        <v>80</v>
      </c>
      <c r="O362" s="54">
        <f t="shared" si="303"/>
        <v>2357.6080000000002</v>
      </c>
      <c r="P362" s="55">
        <f t="shared" si="304"/>
        <v>3866.6386000000002</v>
      </c>
      <c r="Q362" s="56"/>
      <c r="R362" s="44"/>
    </row>
    <row r="363" spans="1:18" s="3" customFormat="1">
      <c r="A363" s="45">
        <f>IF(I363&lt;&gt;"",1+MAX($A$9:A362),"")</f>
        <v>267</v>
      </c>
      <c r="B363" s="46"/>
      <c r="C363" s="46"/>
      <c r="D363" s="47"/>
      <c r="E363" s="117" t="s">
        <v>314</v>
      </c>
      <c r="F363" s="118">
        <v>22.12</v>
      </c>
      <c r="G363" s="50">
        <v>0.1</v>
      </c>
      <c r="H363" s="51">
        <f t="shared" si="299"/>
        <v>24.332000000000001</v>
      </c>
      <c r="I363" s="116" t="s">
        <v>45</v>
      </c>
      <c r="J363" s="53">
        <v>8.0920000000000005</v>
      </c>
      <c r="K363" s="53">
        <f t="shared" si="300"/>
        <v>196.894544</v>
      </c>
      <c r="L363" s="70">
        <v>8.9499999999999996E-2</v>
      </c>
      <c r="M363" s="68">
        <f t="shared" si="301"/>
        <v>2.1777139999999999</v>
      </c>
      <c r="N363" s="54">
        <f t="shared" si="302"/>
        <v>80</v>
      </c>
      <c r="O363" s="54">
        <f t="shared" si="303"/>
        <v>174.21711999999999</v>
      </c>
      <c r="P363" s="55">
        <f t="shared" si="304"/>
        <v>371.11166400000002</v>
      </c>
      <c r="Q363" s="56"/>
      <c r="R363" s="44"/>
    </row>
    <row r="364" spans="1:18" s="3" customFormat="1">
      <c r="A364" s="45" t="str">
        <f>IF(I364&lt;&gt;"",1+MAX($A$9:A363),"")</f>
        <v/>
      </c>
      <c r="B364" s="46"/>
      <c r="C364" s="46"/>
      <c r="D364" s="47"/>
      <c r="E364" s="57" t="s">
        <v>315</v>
      </c>
      <c r="F364" s="116"/>
      <c r="G364" s="116"/>
      <c r="H364" s="116"/>
      <c r="I364" s="116"/>
      <c r="J364" s="53"/>
      <c r="K364" s="53"/>
      <c r="L364" s="70"/>
      <c r="M364" s="68"/>
      <c r="N364" s="54"/>
      <c r="O364" s="54"/>
      <c r="P364" s="55"/>
      <c r="Q364" s="56"/>
      <c r="R364" s="44"/>
    </row>
    <row r="365" spans="1:18" s="3" customFormat="1">
      <c r="A365" s="45">
        <f>IF(I365&lt;&gt;"",1+MAX($A$9:A364),"")</f>
        <v>268</v>
      </c>
      <c r="B365" s="46"/>
      <c r="C365" s="46"/>
      <c r="D365" s="47"/>
      <c r="E365" s="117" t="s">
        <v>316</v>
      </c>
      <c r="F365" s="118">
        <v>100.49</v>
      </c>
      <c r="G365" s="50">
        <v>0.1</v>
      </c>
      <c r="H365" s="51">
        <f t="shared" ref="H365:H377" si="305">(1+G365)*F365</f>
        <v>110.539</v>
      </c>
      <c r="I365" s="116" t="s">
        <v>45</v>
      </c>
      <c r="J365" s="53">
        <v>10.050000000000001</v>
      </c>
      <c r="K365" s="53">
        <f t="shared" si="300"/>
        <v>1110.91695</v>
      </c>
      <c r="L365" s="70">
        <v>0.103333333333333</v>
      </c>
      <c r="M365" s="68">
        <f t="shared" si="301"/>
        <v>11.422363333333299</v>
      </c>
      <c r="N365" s="54">
        <f t="shared" si="302"/>
        <v>80</v>
      </c>
      <c r="O365" s="54">
        <f t="shared" si="303"/>
        <v>913.78906666666705</v>
      </c>
      <c r="P365" s="55">
        <f t="shared" si="304"/>
        <v>2024.7060166666699</v>
      </c>
      <c r="Q365" s="56"/>
      <c r="R365" s="44"/>
    </row>
    <row r="366" spans="1:18" s="3" customFormat="1">
      <c r="A366" s="45">
        <f>IF(I366&lt;&gt;"",1+MAX($A$9:A365),"")</f>
        <v>269</v>
      </c>
      <c r="B366" s="46"/>
      <c r="C366" s="46"/>
      <c r="D366" s="47"/>
      <c r="E366" s="117" t="s">
        <v>317</v>
      </c>
      <c r="F366" s="118">
        <v>10.58</v>
      </c>
      <c r="G366" s="50">
        <v>0.1</v>
      </c>
      <c r="H366" s="51">
        <f t="shared" si="305"/>
        <v>11.638</v>
      </c>
      <c r="I366" s="116" t="s">
        <v>45</v>
      </c>
      <c r="J366" s="53">
        <v>10.050000000000001</v>
      </c>
      <c r="K366" s="53">
        <f t="shared" si="300"/>
        <v>116.9619</v>
      </c>
      <c r="L366" s="70">
        <v>0.103333333333333</v>
      </c>
      <c r="M366" s="68">
        <f t="shared" si="301"/>
        <v>1.2025933333333301</v>
      </c>
      <c r="N366" s="54">
        <f t="shared" si="302"/>
        <v>80</v>
      </c>
      <c r="O366" s="54">
        <f t="shared" si="303"/>
        <v>96.207466666666704</v>
      </c>
      <c r="P366" s="55">
        <f t="shared" si="304"/>
        <v>213.169366666667</v>
      </c>
      <c r="Q366" s="56"/>
      <c r="R366" s="44"/>
    </row>
    <row r="367" spans="1:18" s="3" customFormat="1">
      <c r="A367" s="45">
        <f>IF(I367&lt;&gt;"",1+MAX($A$9:A366),"")</f>
        <v>270</v>
      </c>
      <c r="B367" s="46"/>
      <c r="C367" s="46"/>
      <c r="D367" s="47"/>
      <c r="E367" s="117" t="s">
        <v>318</v>
      </c>
      <c r="F367" s="118">
        <v>6.94</v>
      </c>
      <c r="G367" s="50">
        <v>0.1</v>
      </c>
      <c r="H367" s="51">
        <f t="shared" si="305"/>
        <v>7.6340000000000003</v>
      </c>
      <c r="I367" s="116" t="s">
        <v>45</v>
      </c>
      <c r="J367" s="53">
        <v>21.99</v>
      </c>
      <c r="K367" s="53">
        <f t="shared" si="300"/>
        <v>167.87165999999999</v>
      </c>
      <c r="L367" s="70">
        <v>0.120833333333333</v>
      </c>
      <c r="M367" s="68">
        <f t="shared" si="301"/>
        <v>0.92244166666666705</v>
      </c>
      <c r="N367" s="54">
        <f t="shared" si="302"/>
        <v>80</v>
      </c>
      <c r="O367" s="54">
        <f t="shared" si="303"/>
        <v>73.795333333333303</v>
      </c>
      <c r="P367" s="55">
        <f t="shared" si="304"/>
        <v>241.66699333333301</v>
      </c>
      <c r="Q367" s="56"/>
      <c r="R367" s="44"/>
    </row>
    <row r="368" spans="1:18" s="3" customFormat="1">
      <c r="A368" s="45">
        <f>IF(I368&lt;&gt;"",1+MAX($A$9:A367),"")</f>
        <v>271</v>
      </c>
      <c r="B368" s="46"/>
      <c r="C368" s="46"/>
      <c r="D368" s="47"/>
      <c r="E368" s="117" t="s">
        <v>319</v>
      </c>
      <c r="F368" s="118">
        <v>21.29</v>
      </c>
      <c r="G368" s="50">
        <v>0.1</v>
      </c>
      <c r="H368" s="51">
        <f t="shared" si="305"/>
        <v>23.419</v>
      </c>
      <c r="I368" s="116" t="s">
        <v>45</v>
      </c>
      <c r="J368" s="53">
        <v>17.32</v>
      </c>
      <c r="K368" s="53">
        <f t="shared" si="300"/>
        <v>405.61707999999999</v>
      </c>
      <c r="L368" s="70">
        <v>0.120833333333333</v>
      </c>
      <c r="M368" s="68">
        <f t="shared" si="301"/>
        <v>2.8297958333333302</v>
      </c>
      <c r="N368" s="54">
        <f t="shared" si="302"/>
        <v>80</v>
      </c>
      <c r="O368" s="54">
        <f t="shared" si="303"/>
        <v>226.38366666666701</v>
      </c>
      <c r="P368" s="55">
        <f t="shared" si="304"/>
        <v>632.00074666666706</v>
      </c>
      <c r="Q368" s="56"/>
      <c r="R368" s="44"/>
    </row>
    <row r="369" spans="1:18" s="3" customFormat="1">
      <c r="A369" s="45">
        <f>IF(I369&lt;&gt;"",1+MAX($A$9:A368),"")</f>
        <v>272</v>
      </c>
      <c r="B369" s="46"/>
      <c r="C369" s="46"/>
      <c r="D369" s="47"/>
      <c r="E369" s="117" t="s">
        <v>320</v>
      </c>
      <c r="F369" s="118">
        <v>13.94</v>
      </c>
      <c r="G369" s="50">
        <v>0.1</v>
      </c>
      <c r="H369" s="51">
        <f t="shared" si="305"/>
        <v>15.334</v>
      </c>
      <c r="I369" s="116" t="s">
        <v>45</v>
      </c>
      <c r="J369" s="53">
        <v>17.32</v>
      </c>
      <c r="K369" s="53">
        <f t="shared" si="300"/>
        <v>265.58488</v>
      </c>
      <c r="L369" s="70">
        <v>0.13500000000000001</v>
      </c>
      <c r="M369" s="68">
        <f t="shared" si="301"/>
        <v>2.07009</v>
      </c>
      <c r="N369" s="54">
        <f t="shared" si="302"/>
        <v>80</v>
      </c>
      <c r="O369" s="54">
        <f t="shared" si="303"/>
        <v>165.60720000000001</v>
      </c>
      <c r="P369" s="55">
        <f t="shared" si="304"/>
        <v>431.19207999999998</v>
      </c>
      <c r="Q369" s="56"/>
      <c r="R369" s="44"/>
    </row>
    <row r="370" spans="1:18" s="3" customFormat="1">
      <c r="A370" s="45">
        <f>IF(I370&lt;&gt;"",1+MAX($A$9:A369),"")</f>
        <v>273</v>
      </c>
      <c r="B370" s="46"/>
      <c r="C370" s="46"/>
      <c r="D370" s="47"/>
      <c r="E370" s="117" t="s">
        <v>321</v>
      </c>
      <c r="F370" s="118">
        <v>77.16</v>
      </c>
      <c r="G370" s="50">
        <v>0.1</v>
      </c>
      <c r="H370" s="51">
        <f t="shared" si="305"/>
        <v>84.876000000000005</v>
      </c>
      <c r="I370" s="116" t="s">
        <v>45</v>
      </c>
      <c r="J370" s="53">
        <v>4.18</v>
      </c>
      <c r="K370" s="53">
        <f t="shared" si="300"/>
        <v>354.78167999999999</v>
      </c>
      <c r="L370" s="70">
        <v>0.116666666666667</v>
      </c>
      <c r="M370" s="68">
        <f t="shared" si="301"/>
        <v>9.9022000000000006</v>
      </c>
      <c r="N370" s="54">
        <f t="shared" si="302"/>
        <v>80</v>
      </c>
      <c r="O370" s="54">
        <f t="shared" si="303"/>
        <v>792.17600000000004</v>
      </c>
      <c r="P370" s="55">
        <f t="shared" si="304"/>
        <v>1146.95768</v>
      </c>
      <c r="Q370" s="56"/>
      <c r="R370" s="44"/>
    </row>
    <row r="371" spans="1:18" s="3" customFormat="1">
      <c r="A371" s="45">
        <f>IF(I371&lt;&gt;"",1+MAX($A$9:A370),"")</f>
        <v>274</v>
      </c>
      <c r="B371" s="46"/>
      <c r="C371" s="46"/>
      <c r="D371" s="47"/>
      <c r="E371" s="117" t="s">
        <v>322</v>
      </c>
      <c r="F371" s="118">
        <v>85.29</v>
      </c>
      <c r="G371" s="50">
        <v>0.1</v>
      </c>
      <c r="H371" s="51">
        <f t="shared" si="305"/>
        <v>93.819000000000003</v>
      </c>
      <c r="I371" s="116" t="s">
        <v>45</v>
      </c>
      <c r="J371" s="53">
        <v>4.18</v>
      </c>
      <c r="K371" s="53">
        <f t="shared" si="300"/>
        <v>392.16341999999997</v>
      </c>
      <c r="L371" s="70">
        <v>8.6666666666666697E-2</v>
      </c>
      <c r="M371" s="68">
        <f t="shared" si="301"/>
        <v>8.1309799999999992</v>
      </c>
      <c r="N371" s="54">
        <f t="shared" si="302"/>
        <v>80</v>
      </c>
      <c r="O371" s="54">
        <f t="shared" si="303"/>
        <v>650.47839999999997</v>
      </c>
      <c r="P371" s="55">
        <f t="shared" si="304"/>
        <v>1042.6418200000001</v>
      </c>
      <c r="Q371" s="56"/>
      <c r="R371" s="44"/>
    </row>
    <row r="372" spans="1:18" s="3" customFormat="1">
      <c r="A372" s="45">
        <f>IF(I372&lt;&gt;"",1+MAX($A$9:A371),"")</f>
        <v>275</v>
      </c>
      <c r="B372" s="46"/>
      <c r="C372" s="46"/>
      <c r="D372" s="47"/>
      <c r="E372" s="117" t="s">
        <v>323</v>
      </c>
      <c r="F372" s="118">
        <v>113.28</v>
      </c>
      <c r="G372" s="50">
        <v>0.1</v>
      </c>
      <c r="H372" s="51">
        <f t="shared" si="305"/>
        <v>124.608</v>
      </c>
      <c r="I372" s="116" t="s">
        <v>45</v>
      </c>
      <c r="J372" s="53">
        <v>4.18</v>
      </c>
      <c r="K372" s="53">
        <f t="shared" si="300"/>
        <v>520.86144000000002</v>
      </c>
      <c r="L372" s="70">
        <v>8.6666666666666697E-2</v>
      </c>
      <c r="M372" s="68">
        <f t="shared" si="301"/>
        <v>10.79936</v>
      </c>
      <c r="N372" s="54">
        <f t="shared" si="302"/>
        <v>80</v>
      </c>
      <c r="O372" s="54">
        <f t="shared" si="303"/>
        <v>863.94880000000001</v>
      </c>
      <c r="P372" s="55">
        <f t="shared" si="304"/>
        <v>1384.81024</v>
      </c>
      <c r="Q372" s="56"/>
      <c r="R372" s="44"/>
    </row>
    <row r="373" spans="1:18" s="3" customFormat="1">
      <c r="A373" s="45">
        <f>IF(I373&lt;&gt;"",1+MAX($A$9:A372),"")</f>
        <v>276</v>
      </c>
      <c r="B373" s="46"/>
      <c r="C373" s="46"/>
      <c r="D373" s="47"/>
      <c r="E373" s="117" t="s">
        <v>324</v>
      </c>
      <c r="F373" s="118">
        <v>86.67</v>
      </c>
      <c r="G373" s="50">
        <v>0.1</v>
      </c>
      <c r="H373" s="51">
        <f t="shared" si="305"/>
        <v>95.337000000000003</v>
      </c>
      <c r="I373" s="116" t="s">
        <v>45</v>
      </c>
      <c r="J373" s="53">
        <v>35.369999999999997</v>
      </c>
      <c r="K373" s="53">
        <f t="shared" si="300"/>
        <v>3372.0696899999998</v>
      </c>
      <c r="L373" s="70">
        <v>0.16666666666666699</v>
      </c>
      <c r="M373" s="68">
        <f t="shared" si="301"/>
        <v>15.8895</v>
      </c>
      <c r="N373" s="54">
        <f t="shared" si="302"/>
        <v>80</v>
      </c>
      <c r="O373" s="54">
        <f t="shared" si="303"/>
        <v>1271.1600000000001</v>
      </c>
      <c r="P373" s="55">
        <f t="shared" si="304"/>
        <v>4643.2296900000001</v>
      </c>
      <c r="Q373" s="56"/>
      <c r="R373" s="44"/>
    </row>
    <row r="374" spans="1:18" s="3" customFormat="1">
      <c r="A374" s="45">
        <f>IF(I374&lt;&gt;"",1+MAX($A$9:A373),"")</f>
        <v>277</v>
      </c>
      <c r="B374" s="46"/>
      <c r="C374" s="46"/>
      <c r="D374" s="47"/>
      <c r="E374" s="117" t="s">
        <v>325</v>
      </c>
      <c r="F374" s="118">
        <v>257.5</v>
      </c>
      <c r="G374" s="50">
        <v>0.1</v>
      </c>
      <c r="H374" s="51">
        <f t="shared" si="305"/>
        <v>283.25</v>
      </c>
      <c r="I374" s="116" t="s">
        <v>45</v>
      </c>
      <c r="J374" s="53">
        <v>46.78</v>
      </c>
      <c r="K374" s="53">
        <f t="shared" si="300"/>
        <v>13250.434999999999</v>
      </c>
      <c r="L374" s="70">
        <v>0.21833333333333299</v>
      </c>
      <c r="M374" s="68">
        <f t="shared" si="301"/>
        <v>61.842916666666703</v>
      </c>
      <c r="N374" s="54">
        <f t="shared" si="302"/>
        <v>80</v>
      </c>
      <c r="O374" s="54">
        <f t="shared" si="303"/>
        <v>4947.4333333333298</v>
      </c>
      <c r="P374" s="55">
        <f t="shared" si="304"/>
        <v>18197.868333333299</v>
      </c>
      <c r="Q374" s="56"/>
      <c r="R374" s="44"/>
    </row>
    <row r="375" spans="1:18" s="3" customFormat="1">
      <c r="A375" s="45">
        <f>IF(I375&lt;&gt;"",1+MAX($A$9:A374),"")</f>
        <v>278</v>
      </c>
      <c r="B375" s="46"/>
      <c r="C375" s="46"/>
      <c r="D375" s="47"/>
      <c r="E375" s="117" t="s">
        <v>326</v>
      </c>
      <c r="F375" s="118">
        <v>102.48</v>
      </c>
      <c r="G375" s="50">
        <v>0.1</v>
      </c>
      <c r="H375" s="51">
        <f t="shared" si="305"/>
        <v>112.72799999999999</v>
      </c>
      <c r="I375" s="116" t="s">
        <v>45</v>
      </c>
      <c r="J375" s="53">
        <v>6.57</v>
      </c>
      <c r="K375" s="53">
        <f t="shared" si="300"/>
        <v>740.62296000000003</v>
      </c>
      <c r="L375" s="70">
        <v>9.1666666666666702E-2</v>
      </c>
      <c r="M375" s="68">
        <f t="shared" si="301"/>
        <v>10.333399999999999</v>
      </c>
      <c r="N375" s="54">
        <f t="shared" si="302"/>
        <v>80</v>
      </c>
      <c r="O375" s="54">
        <f t="shared" si="303"/>
        <v>826.67200000000003</v>
      </c>
      <c r="P375" s="55">
        <f t="shared" si="304"/>
        <v>1567.2949599999999</v>
      </c>
      <c r="Q375" s="56"/>
      <c r="R375" s="44"/>
    </row>
    <row r="376" spans="1:18" s="3" customFormat="1">
      <c r="A376" s="45">
        <f>IF(I376&lt;&gt;"",1+MAX($A$9:A375),"")</f>
        <v>279</v>
      </c>
      <c r="B376" s="46"/>
      <c r="C376" s="46"/>
      <c r="D376" s="47"/>
      <c r="E376" s="117" t="s">
        <v>327</v>
      </c>
      <c r="F376" s="118">
        <v>152.88999999999999</v>
      </c>
      <c r="G376" s="50">
        <v>0.1</v>
      </c>
      <c r="H376" s="51">
        <f t="shared" si="305"/>
        <v>168.179</v>
      </c>
      <c r="I376" s="116" t="s">
        <v>45</v>
      </c>
      <c r="J376" s="53">
        <v>6.57</v>
      </c>
      <c r="K376" s="53">
        <f t="shared" si="300"/>
        <v>1104.9360300000001</v>
      </c>
      <c r="L376" s="70">
        <v>9.1666666666666702E-2</v>
      </c>
      <c r="M376" s="68">
        <f t="shared" si="301"/>
        <v>15.416408333333299</v>
      </c>
      <c r="N376" s="54">
        <f t="shared" si="302"/>
        <v>80</v>
      </c>
      <c r="O376" s="54">
        <f t="shared" si="303"/>
        <v>1233.3126666666701</v>
      </c>
      <c r="P376" s="55">
        <f t="shared" si="304"/>
        <v>2338.2486966666702</v>
      </c>
      <c r="Q376" s="56"/>
      <c r="R376" s="44"/>
    </row>
    <row r="377" spans="1:18" s="3" customFormat="1">
      <c r="A377" s="45">
        <f>IF(I377&lt;&gt;"",1+MAX($A$9:A376),"")</f>
        <v>280</v>
      </c>
      <c r="B377" s="46"/>
      <c r="C377" s="46"/>
      <c r="D377" s="47"/>
      <c r="E377" s="117" t="s">
        <v>328</v>
      </c>
      <c r="F377" s="118">
        <v>95.12</v>
      </c>
      <c r="G377" s="50">
        <v>0.1</v>
      </c>
      <c r="H377" s="51">
        <f t="shared" si="305"/>
        <v>104.63200000000001</v>
      </c>
      <c r="I377" s="116" t="s">
        <v>45</v>
      </c>
      <c r="J377" s="53">
        <v>6.57</v>
      </c>
      <c r="K377" s="53">
        <f t="shared" si="300"/>
        <v>687.43223999999998</v>
      </c>
      <c r="L377" s="70">
        <v>9.1666666666666702E-2</v>
      </c>
      <c r="M377" s="68">
        <f t="shared" si="301"/>
        <v>9.5912666666666695</v>
      </c>
      <c r="N377" s="54">
        <f t="shared" si="302"/>
        <v>80</v>
      </c>
      <c r="O377" s="54">
        <f t="shared" si="303"/>
        <v>767.30133333333401</v>
      </c>
      <c r="P377" s="55">
        <f t="shared" si="304"/>
        <v>1454.73357333333</v>
      </c>
      <c r="Q377" s="56"/>
      <c r="R377" s="44"/>
    </row>
    <row r="378" spans="1:18" s="3" customFormat="1">
      <c r="A378" s="45" t="str">
        <f>IF(I378&lt;&gt;"",1+MAX($A$9:A377),"")</f>
        <v/>
      </c>
      <c r="B378" s="46"/>
      <c r="C378" s="46"/>
      <c r="D378" s="47"/>
      <c r="E378" s="57" t="s">
        <v>329</v>
      </c>
      <c r="F378" s="116"/>
      <c r="G378" s="116"/>
      <c r="H378" s="116"/>
      <c r="I378" s="116"/>
      <c r="J378" s="53"/>
      <c r="K378" s="53"/>
      <c r="L378" s="70"/>
      <c r="M378" s="68"/>
      <c r="N378" s="54"/>
      <c r="O378" s="54"/>
      <c r="P378" s="55"/>
      <c r="Q378" s="56"/>
      <c r="R378" s="44"/>
    </row>
    <row r="379" spans="1:18" s="3" customFormat="1" ht="47.25">
      <c r="A379" s="45">
        <f>IF(I379&lt;&gt;"",1+MAX($A$9:A378),"")</f>
        <v>281</v>
      </c>
      <c r="B379" s="46"/>
      <c r="C379" s="46"/>
      <c r="D379" s="47"/>
      <c r="E379" s="119" t="s">
        <v>330</v>
      </c>
      <c r="F379" s="116">
        <v>25</v>
      </c>
      <c r="G379" s="50">
        <v>0</v>
      </c>
      <c r="H379" s="51">
        <f t="shared" ref="H379" si="306">(1+G379)*F379</f>
        <v>25</v>
      </c>
      <c r="I379" s="116" t="s">
        <v>92</v>
      </c>
      <c r="J379" s="53">
        <v>526</v>
      </c>
      <c r="K379" s="53">
        <f t="shared" si="300"/>
        <v>13150</v>
      </c>
      <c r="L379" s="70">
        <v>5.2</v>
      </c>
      <c r="M379" s="68">
        <f t="shared" si="301"/>
        <v>130</v>
      </c>
      <c r="N379" s="54">
        <f t="shared" si="302"/>
        <v>80</v>
      </c>
      <c r="O379" s="54">
        <f t="shared" si="303"/>
        <v>10400</v>
      </c>
      <c r="P379" s="55">
        <f t="shared" si="304"/>
        <v>23550</v>
      </c>
      <c r="Q379" s="56"/>
      <c r="R379" s="44"/>
    </row>
    <row r="380" spans="1:18" s="3" customFormat="1" ht="47.25">
      <c r="A380" s="45">
        <f>IF(I380&lt;&gt;"",1+MAX($A$9:A379),"")</f>
        <v>282</v>
      </c>
      <c r="B380" s="46"/>
      <c r="C380" s="46"/>
      <c r="D380" s="47"/>
      <c r="E380" s="119" t="s">
        <v>331</v>
      </c>
      <c r="F380" s="116">
        <v>22</v>
      </c>
      <c r="G380" s="50">
        <v>0</v>
      </c>
      <c r="H380" s="51">
        <f t="shared" ref="H380:H390" si="307">(1+G380)*F380</f>
        <v>22</v>
      </c>
      <c r="I380" s="116" t="s">
        <v>92</v>
      </c>
      <c r="J380" s="53">
        <v>78.650000000000006</v>
      </c>
      <c r="K380" s="53">
        <f t="shared" si="300"/>
        <v>1730.3</v>
      </c>
      <c r="L380" s="70">
        <v>4.8</v>
      </c>
      <c r="M380" s="68">
        <f t="shared" si="301"/>
        <v>105.6</v>
      </c>
      <c r="N380" s="54">
        <f t="shared" si="302"/>
        <v>80</v>
      </c>
      <c r="O380" s="54">
        <f t="shared" si="303"/>
        <v>8448</v>
      </c>
      <c r="P380" s="55">
        <f t="shared" si="304"/>
        <v>10178.299999999999</v>
      </c>
      <c r="Q380" s="56"/>
      <c r="R380" s="44"/>
    </row>
    <row r="381" spans="1:18" s="3" customFormat="1" ht="47.25">
      <c r="A381" s="45">
        <f>IF(I381&lt;&gt;"",1+MAX($A$9:A380),"")</f>
        <v>283</v>
      </c>
      <c r="B381" s="46"/>
      <c r="C381" s="46"/>
      <c r="D381" s="47"/>
      <c r="E381" s="119" t="s">
        <v>332</v>
      </c>
      <c r="F381" s="116">
        <v>9</v>
      </c>
      <c r="G381" s="50">
        <v>0</v>
      </c>
      <c r="H381" s="51">
        <f t="shared" si="307"/>
        <v>9</v>
      </c>
      <c r="I381" s="116" t="s">
        <v>92</v>
      </c>
      <c r="J381" s="53">
        <v>366.16</v>
      </c>
      <c r="K381" s="53">
        <f t="shared" si="300"/>
        <v>3295.44</v>
      </c>
      <c r="L381" s="70">
        <v>5.6</v>
      </c>
      <c r="M381" s="68">
        <f t="shared" si="301"/>
        <v>50.4</v>
      </c>
      <c r="N381" s="54">
        <f t="shared" si="302"/>
        <v>80</v>
      </c>
      <c r="O381" s="54">
        <f t="shared" si="303"/>
        <v>4032</v>
      </c>
      <c r="P381" s="55">
        <f t="shared" si="304"/>
        <v>7327.44</v>
      </c>
      <c r="Q381" s="56"/>
      <c r="R381" s="44"/>
    </row>
    <row r="382" spans="1:18" s="3" customFormat="1" ht="47.25">
      <c r="A382" s="45">
        <f>IF(I382&lt;&gt;"",1+MAX($A$9:A381),"")</f>
        <v>284</v>
      </c>
      <c r="B382" s="46"/>
      <c r="C382" s="46"/>
      <c r="D382" s="47"/>
      <c r="E382" s="119" t="s">
        <v>333</v>
      </c>
      <c r="F382" s="116">
        <v>2</v>
      </c>
      <c r="G382" s="50">
        <v>0</v>
      </c>
      <c r="H382" s="51">
        <f t="shared" si="307"/>
        <v>2</v>
      </c>
      <c r="I382" s="116" t="s">
        <v>92</v>
      </c>
      <c r="J382" s="53">
        <v>1269</v>
      </c>
      <c r="K382" s="53">
        <f t="shared" si="300"/>
        <v>2538</v>
      </c>
      <c r="L382" s="70">
        <v>5.6</v>
      </c>
      <c r="M382" s="68">
        <f t="shared" si="301"/>
        <v>11.2</v>
      </c>
      <c r="N382" s="54">
        <f t="shared" si="302"/>
        <v>80</v>
      </c>
      <c r="O382" s="54">
        <f t="shared" si="303"/>
        <v>896</v>
      </c>
      <c r="P382" s="55">
        <f t="shared" si="304"/>
        <v>3434</v>
      </c>
      <c r="Q382" s="56"/>
      <c r="R382" s="44"/>
    </row>
    <row r="383" spans="1:18" s="3" customFormat="1" ht="47.25">
      <c r="A383" s="45">
        <f>IF(I383&lt;&gt;"",1+MAX($A$9:A382),"")</f>
        <v>285</v>
      </c>
      <c r="B383" s="46"/>
      <c r="C383" s="46"/>
      <c r="D383" s="47"/>
      <c r="E383" s="119" t="s">
        <v>334</v>
      </c>
      <c r="F383" s="116">
        <v>2</v>
      </c>
      <c r="G383" s="50">
        <v>0</v>
      </c>
      <c r="H383" s="51">
        <f t="shared" si="307"/>
        <v>2</v>
      </c>
      <c r="I383" s="116" t="s">
        <v>92</v>
      </c>
      <c r="J383" s="53">
        <v>526</v>
      </c>
      <c r="K383" s="53">
        <f t="shared" si="300"/>
        <v>1052</v>
      </c>
      <c r="L383" s="70">
        <v>4.8</v>
      </c>
      <c r="M383" s="68">
        <f t="shared" si="301"/>
        <v>9.6</v>
      </c>
      <c r="N383" s="54">
        <f t="shared" si="302"/>
        <v>80</v>
      </c>
      <c r="O383" s="54">
        <f t="shared" si="303"/>
        <v>768</v>
      </c>
      <c r="P383" s="55">
        <f t="shared" si="304"/>
        <v>1820</v>
      </c>
      <c r="Q383" s="56"/>
      <c r="R383" s="44"/>
    </row>
    <row r="384" spans="1:18" s="3" customFormat="1" ht="47.25">
      <c r="A384" s="45">
        <f>IF(I384&lt;&gt;"",1+MAX($A$9:A383),"")</f>
        <v>286</v>
      </c>
      <c r="B384" s="46"/>
      <c r="C384" s="46"/>
      <c r="D384" s="47"/>
      <c r="E384" s="119" t="s">
        <v>335</v>
      </c>
      <c r="F384" s="116">
        <v>3</v>
      </c>
      <c r="G384" s="50">
        <v>0</v>
      </c>
      <c r="H384" s="51">
        <f t="shared" si="307"/>
        <v>3</v>
      </c>
      <c r="I384" s="116" t="s">
        <v>92</v>
      </c>
      <c r="J384" s="53">
        <v>1558.23</v>
      </c>
      <c r="K384" s="53">
        <f t="shared" si="300"/>
        <v>4674.6899999999996</v>
      </c>
      <c r="L384" s="70">
        <v>4.4000000000000004</v>
      </c>
      <c r="M384" s="68">
        <f t="shared" si="301"/>
        <v>13.2</v>
      </c>
      <c r="N384" s="54">
        <f t="shared" si="302"/>
        <v>80</v>
      </c>
      <c r="O384" s="54">
        <f t="shared" si="303"/>
        <v>1056</v>
      </c>
      <c r="P384" s="55">
        <f t="shared" si="304"/>
        <v>5730.69</v>
      </c>
      <c r="Q384" s="56"/>
      <c r="R384" s="44"/>
    </row>
    <row r="385" spans="1:18" s="3" customFormat="1" ht="63">
      <c r="A385" s="45">
        <f>IF(I385&lt;&gt;"",1+MAX($A$9:A384),"")</f>
        <v>287</v>
      </c>
      <c r="B385" s="46"/>
      <c r="C385" s="46"/>
      <c r="D385" s="47"/>
      <c r="E385" s="119" t="s">
        <v>336</v>
      </c>
      <c r="F385" s="116">
        <v>1</v>
      </c>
      <c r="G385" s="50">
        <v>0</v>
      </c>
      <c r="H385" s="51">
        <f t="shared" si="307"/>
        <v>1</v>
      </c>
      <c r="I385" s="116" t="s">
        <v>92</v>
      </c>
      <c r="J385" s="53">
        <v>6909.95</v>
      </c>
      <c r="K385" s="53">
        <f t="shared" si="300"/>
        <v>6909.95</v>
      </c>
      <c r="L385" s="70">
        <v>9</v>
      </c>
      <c r="M385" s="68">
        <f t="shared" si="301"/>
        <v>9</v>
      </c>
      <c r="N385" s="54">
        <f t="shared" si="302"/>
        <v>80</v>
      </c>
      <c r="O385" s="54">
        <f t="shared" si="303"/>
        <v>720</v>
      </c>
      <c r="P385" s="55">
        <f t="shared" si="304"/>
        <v>7629.95</v>
      </c>
      <c r="Q385" s="56"/>
      <c r="R385" s="44"/>
    </row>
    <row r="386" spans="1:18" s="3" customFormat="1" ht="31.5">
      <c r="A386" s="45">
        <f>IF(I386&lt;&gt;"",1+MAX($A$9:A385),"")</f>
        <v>288</v>
      </c>
      <c r="B386" s="46"/>
      <c r="C386" s="46"/>
      <c r="D386" s="47"/>
      <c r="E386" s="119" t="s">
        <v>337</v>
      </c>
      <c r="F386" s="116">
        <v>1</v>
      </c>
      <c r="G386" s="50">
        <v>0</v>
      </c>
      <c r="H386" s="51">
        <f t="shared" si="307"/>
        <v>1</v>
      </c>
      <c r="I386" s="116" t="s">
        <v>92</v>
      </c>
      <c r="J386" s="53">
        <v>65.069999999999993</v>
      </c>
      <c r="K386" s="53">
        <f t="shared" si="300"/>
        <v>65.069999999999993</v>
      </c>
      <c r="L386" s="70">
        <v>1.6</v>
      </c>
      <c r="M386" s="68">
        <f t="shared" si="301"/>
        <v>1.6</v>
      </c>
      <c r="N386" s="54">
        <f t="shared" si="302"/>
        <v>80</v>
      </c>
      <c r="O386" s="54">
        <f t="shared" si="303"/>
        <v>128</v>
      </c>
      <c r="P386" s="55">
        <f t="shared" si="304"/>
        <v>193.07</v>
      </c>
      <c r="Q386" s="56"/>
      <c r="R386" s="44"/>
    </row>
    <row r="387" spans="1:18" s="3" customFormat="1" ht="47.25">
      <c r="A387" s="45">
        <f>IF(I387&lt;&gt;"",1+MAX($A$9:A386),"")</f>
        <v>289</v>
      </c>
      <c r="B387" s="46"/>
      <c r="C387" s="46"/>
      <c r="D387" s="47"/>
      <c r="E387" s="119" t="s">
        <v>338</v>
      </c>
      <c r="F387" s="116">
        <v>11</v>
      </c>
      <c r="G387" s="50">
        <v>0</v>
      </c>
      <c r="H387" s="51">
        <f t="shared" si="307"/>
        <v>11</v>
      </c>
      <c r="I387" s="116" t="s">
        <v>92</v>
      </c>
      <c r="J387" s="53">
        <v>239.77</v>
      </c>
      <c r="K387" s="53">
        <f t="shared" si="300"/>
        <v>2637.47</v>
      </c>
      <c r="L387" s="70">
        <v>1.8</v>
      </c>
      <c r="M387" s="68">
        <f t="shared" si="301"/>
        <v>19.8</v>
      </c>
      <c r="N387" s="54">
        <f t="shared" si="302"/>
        <v>80</v>
      </c>
      <c r="O387" s="54">
        <f t="shared" si="303"/>
        <v>1584</v>
      </c>
      <c r="P387" s="55">
        <f t="shared" si="304"/>
        <v>4221.47</v>
      </c>
      <c r="Q387" s="56"/>
      <c r="R387" s="44"/>
    </row>
    <row r="388" spans="1:18" s="3" customFormat="1">
      <c r="A388" s="45">
        <f>IF(I388&lt;&gt;"",1+MAX($A$9:A387),"")</f>
        <v>290</v>
      </c>
      <c r="B388" s="46"/>
      <c r="C388" s="46"/>
      <c r="D388" s="47"/>
      <c r="E388" s="119" t="s">
        <v>339</v>
      </c>
      <c r="F388" s="116">
        <v>11</v>
      </c>
      <c r="G388" s="50">
        <v>0</v>
      </c>
      <c r="H388" s="51">
        <f t="shared" si="307"/>
        <v>11</v>
      </c>
      <c r="I388" s="116" t="s">
        <v>92</v>
      </c>
      <c r="J388" s="53">
        <v>241</v>
      </c>
      <c r="K388" s="53">
        <f t="shared" si="300"/>
        <v>2651</v>
      </c>
      <c r="L388" s="70">
        <v>2.12</v>
      </c>
      <c r="M388" s="68">
        <f t="shared" si="301"/>
        <v>23.32</v>
      </c>
      <c r="N388" s="54">
        <f t="shared" si="302"/>
        <v>80</v>
      </c>
      <c r="O388" s="54">
        <f t="shared" si="303"/>
        <v>1865.6</v>
      </c>
      <c r="P388" s="55">
        <f t="shared" si="304"/>
        <v>4516.6000000000004</v>
      </c>
      <c r="Q388" s="56"/>
      <c r="R388" s="44"/>
    </row>
    <row r="389" spans="1:18" s="3" customFormat="1">
      <c r="A389" s="45">
        <f>IF(I389&lt;&gt;"",1+MAX($A$9:A388),"")</f>
        <v>291</v>
      </c>
      <c r="B389" s="46"/>
      <c r="C389" s="46"/>
      <c r="D389" s="47"/>
      <c r="E389" s="119" t="s">
        <v>340</v>
      </c>
      <c r="F389" s="116">
        <v>22</v>
      </c>
      <c r="G389" s="50">
        <v>0</v>
      </c>
      <c r="H389" s="51">
        <f t="shared" si="307"/>
        <v>22</v>
      </c>
      <c r="I389" s="116" t="s">
        <v>92</v>
      </c>
      <c r="J389" s="53">
        <v>50.7</v>
      </c>
      <c r="K389" s="53">
        <f t="shared" si="300"/>
        <v>1115.4000000000001</v>
      </c>
      <c r="L389" s="70">
        <v>0.8</v>
      </c>
      <c r="M389" s="68">
        <f t="shared" si="301"/>
        <v>17.600000000000001</v>
      </c>
      <c r="N389" s="54">
        <f t="shared" si="302"/>
        <v>80</v>
      </c>
      <c r="O389" s="54">
        <f t="shared" si="303"/>
        <v>1408</v>
      </c>
      <c r="P389" s="55">
        <f t="shared" si="304"/>
        <v>2523.4</v>
      </c>
      <c r="Q389" s="56"/>
      <c r="R389" s="44"/>
    </row>
    <row r="390" spans="1:18" s="3" customFormat="1" ht="78.75">
      <c r="A390" s="45">
        <f>IF(I390&lt;&gt;"",1+MAX($A$9:A389),"")</f>
        <v>292</v>
      </c>
      <c r="B390" s="46"/>
      <c r="C390" s="46"/>
      <c r="D390" s="47"/>
      <c r="E390" s="119" t="s">
        <v>341</v>
      </c>
      <c r="F390" s="116">
        <v>1</v>
      </c>
      <c r="G390" s="50">
        <v>0</v>
      </c>
      <c r="H390" s="51">
        <f t="shared" si="307"/>
        <v>1</v>
      </c>
      <c r="I390" s="116" t="s">
        <v>92</v>
      </c>
      <c r="J390" s="53">
        <v>388.95</v>
      </c>
      <c r="K390" s="53">
        <f t="shared" si="300"/>
        <v>388.95</v>
      </c>
      <c r="L390" s="70">
        <v>5.2</v>
      </c>
      <c r="M390" s="68">
        <f t="shared" si="301"/>
        <v>5.2</v>
      </c>
      <c r="N390" s="54">
        <f t="shared" si="302"/>
        <v>80</v>
      </c>
      <c r="O390" s="54">
        <f t="shared" si="303"/>
        <v>416</v>
      </c>
      <c r="P390" s="55">
        <f t="shared" si="304"/>
        <v>804.95</v>
      </c>
      <c r="Q390" s="56"/>
      <c r="R390" s="44"/>
    </row>
    <row r="391" spans="1:18" s="3" customFormat="1">
      <c r="A391" s="45" t="str">
        <f>IF(I391&lt;&gt;"",1+MAX($A$9:A390),"")</f>
        <v/>
      </c>
      <c r="B391" s="46"/>
      <c r="C391" s="46"/>
      <c r="D391" s="47"/>
      <c r="E391" s="57" t="s">
        <v>342</v>
      </c>
      <c r="F391" s="116"/>
      <c r="G391" s="116"/>
      <c r="H391" s="116"/>
      <c r="I391" s="116"/>
      <c r="J391" s="53"/>
      <c r="K391" s="53"/>
      <c r="L391" s="70"/>
      <c r="M391" s="68"/>
      <c r="N391" s="54"/>
      <c r="O391" s="54"/>
      <c r="P391" s="55"/>
      <c r="Q391" s="56"/>
      <c r="R391" s="44"/>
    </row>
    <row r="392" spans="1:18" s="3" customFormat="1">
      <c r="A392" s="45">
        <f>IF(I392&lt;&gt;"",1+MAX($A$9:A391),"")</f>
        <v>293</v>
      </c>
      <c r="B392" s="46"/>
      <c r="C392" s="46"/>
      <c r="D392" s="47"/>
      <c r="E392" s="117" t="s">
        <v>343</v>
      </c>
      <c r="F392" s="116">
        <v>1</v>
      </c>
      <c r="G392" s="50">
        <v>0</v>
      </c>
      <c r="H392" s="51">
        <f t="shared" ref="H392:H398" si="308">(1+G392)*F392</f>
        <v>1</v>
      </c>
      <c r="I392" s="116" t="s">
        <v>92</v>
      </c>
      <c r="J392" s="53">
        <v>118.6</v>
      </c>
      <c r="K392" s="53">
        <f t="shared" si="300"/>
        <v>118.6</v>
      </c>
      <c r="L392" s="70">
        <v>1.6</v>
      </c>
      <c r="M392" s="68">
        <f t="shared" si="301"/>
        <v>1.6</v>
      </c>
      <c r="N392" s="54">
        <f t="shared" si="302"/>
        <v>80</v>
      </c>
      <c r="O392" s="54">
        <f t="shared" si="303"/>
        <v>128</v>
      </c>
      <c r="P392" s="55">
        <f t="shared" si="304"/>
        <v>246.6</v>
      </c>
      <c r="Q392" s="56"/>
      <c r="R392" s="44"/>
    </row>
    <row r="393" spans="1:18" s="3" customFormat="1">
      <c r="A393" s="45">
        <f>IF(I393&lt;&gt;"",1+MAX($A$9:A392),"")</f>
        <v>294</v>
      </c>
      <c r="B393" s="46"/>
      <c r="C393" s="46"/>
      <c r="D393" s="47"/>
      <c r="E393" s="117" t="s">
        <v>344</v>
      </c>
      <c r="F393" s="116">
        <v>2</v>
      </c>
      <c r="G393" s="50">
        <v>0</v>
      </c>
      <c r="H393" s="51">
        <f t="shared" si="308"/>
        <v>2</v>
      </c>
      <c r="I393" s="116" t="s">
        <v>92</v>
      </c>
      <c r="J393" s="53">
        <v>345</v>
      </c>
      <c r="K393" s="53">
        <f t="shared" si="300"/>
        <v>690</v>
      </c>
      <c r="L393" s="70">
        <v>2.2000000000000002</v>
      </c>
      <c r="M393" s="68">
        <f t="shared" si="301"/>
        <v>4.4000000000000004</v>
      </c>
      <c r="N393" s="54">
        <f t="shared" si="302"/>
        <v>80</v>
      </c>
      <c r="O393" s="54">
        <f t="shared" si="303"/>
        <v>352</v>
      </c>
      <c r="P393" s="55">
        <f t="shared" si="304"/>
        <v>1042</v>
      </c>
      <c r="Q393" s="56"/>
      <c r="R393" s="44"/>
    </row>
    <row r="394" spans="1:18" s="3" customFormat="1">
      <c r="A394" s="45">
        <f>IF(I394&lt;&gt;"",1+MAX($A$9:A393),"")</f>
        <v>295</v>
      </c>
      <c r="B394" s="46"/>
      <c r="C394" s="46"/>
      <c r="D394" s="47"/>
      <c r="E394" s="117" t="s">
        <v>345</v>
      </c>
      <c r="F394" s="116">
        <v>41</v>
      </c>
      <c r="G394" s="50">
        <v>0</v>
      </c>
      <c r="H394" s="51">
        <f t="shared" si="308"/>
        <v>41</v>
      </c>
      <c r="I394" s="116" t="s">
        <v>92</v>
      </c>
      <c r="J394" s="53">
        <v>26.1</v>
      </c>
      <c r="K394" s="53">
        <f t="shared" si="300"/>
        <v>1070.0999999999999</v>
      </c>
      <c r="L394" s="70">
        <v>0.8</v>
      </c>
      <c r="M394" s="68">
        <f t="shared" si="301"/>
        <v>32.799999999999997</v>
      </c>
      <c r="N394" s="54">
        <f t="shared" si="302"/>
        <v>80</v>
      </c>
      <c r="O394" s="54">
        <f t="shared" si="303"/>
        <v>2624</v>
      </c>
      <c r="P394" s="55">
        <f t="shared" si="304"/>
        <v>3694.1</v>
      </c>
      <c r="Q394" s="56"/>
      <c r="R394" s="44"/>
    </row>
    <row r="395" spans="1:18" s="3" customFormat="1">
      <c r="A395" s="45">
        <f>IF(I395&lt;&gt;"",1+MAX($A$9:A394),"")</f>
        <v>296</v>
      </c>
      <c r="B395" s="46"/>
      <c r="C395" s="46"/>
      <c r="D395" s="47"/>
      <c r="E395" s="117" t="s">
        <v>346</v>
      </c>
      <c r="F395" s="116">
        <v>1</v>
      </c>
      <c r="G395" s="50">
        <v>0</v>
      </c>
      <c r="H395" s="51">
        <f t="shared" si="308"/>
        <v>1</v>
      </c>
      <c r="I395" s="116" t="s">
        <v>92</v>
      </c>
      <c r="J395" s="53">
        <v>22.3</v>
      </c>
      <c r="K395" s="53">
        <f t="shared" si="300"/>
        <v>22.3</v>
      </c>
      <c r="L395" s="70">
        <v>0.8</v>
      </c>
      <c r="M395" s="68">
        <f t="shared" si="301"/>
        <v>0.8</v>
      </c>
      <c r="N395" s="54">
        <f t="shared" si="302"/>
        <v>80</v>
      </c>
      <c r="O395" s="54">
        <f t="shared" si="303"/>
        <v>64</v>
      </c>
      <c r="P395" s="55">
        <f t="shared" si="304"/>
        <v>86.3</v>
      </c>
      <c r="Q395" s="56"/>
      <c r="R395" s="44"/>
    </row>
    <row r="396" spans="1:18" s="3" customFormat="1">
      <c r="A396" s="45">
        <f>IF(I396&lt;&gt;"",1+MAX($A$9:A395),"")</f>
        <v>297</v>
      </c>
      <c r="B396" s="46"/>
      <c r="C396" s="46"/>
      <c r="D396" s="47"/>
      <c r="E396" s="117" t="s">
        <v>347</v>
      </c>
      <c r="F396" s="116">
        <v>6</v>
      </c>
      <c r="G396" s="50">
        <v>0</v>
      </c>
      <c r="H396" s="51">
        <f t="shared" si="308"/>
        <v>6</v>
      </c>
      <c r="I396" s="116" t="s">
        <v>92</v>
      </c>
      <c r="J396" s="53">
        <v>183.4</v>
      </c>
      <c r="K396" s="53">
        <f t="shared" si="300"/>
        <v>1100.4000000000001</v>
      </c>
      <c r="L396" s="70">
        <v>1</v>
      </c>
      <c r="M396" s="68">
        <f t="shared" si="301"/>
        <v>6</v>
      </c>
      <c r="N396" s="54">
        <f t="shared" si="302"/>
        <v>80</v>
      </c>
      <c r="O396" s="54">
        <f t="shared" si="303"/>
        <v>480</v>
      </c>
      <c r="P396" s="55">
        <f t="shared" si="304"/>
        <v>1580.4</v>
      </c>
      <c r="Q396" s="56"/>
      <c r="R396" s="44"/>
    </row>
    <row r="397" spans="1:18" s="3" customFormat="1">
      <c r="A397" s="45">
        <f>IF(I397&lt;&gt;"",1+MAX($A$9:A396),"")</f>
        <v>298</v>
      </c>
      <c r="B397" s="46"/>
      <c r="C397" s="46"/>
      <c r="D397" s="47"/>
      <c r="E397" s="117" t="s">
        <v>348</v>
      </c>
      <c r="F397" s="116">
        <v>6</v>
      </c>
      <c r="G397" s="50">
        <v>0</v>
      </c>
      <c r="H397" s="51">
        <f t="shared" si="308"/>
        <v>6</v>
      </c>
      <c r="I397" s="116" t="s">
        <v>92</v>
      </c>
      <c r="J397" s="53">
        <v>101.6</v>
      </c>
      <c r="K397" s="53">
        <f t="shared" si="300"/>
        <v>609.6</v>
      </c>
      <c r="L397" s="70">
        <v>0.8</v>
      </c>
      <c r="M397" s="68">
        <f t="shared" si="301"/>
        <v>4.8</v>
      </c>
      <c r="N397" s="54">
        <f t="shared" si="302"/>
        <v>80</v>
      </c>
      <c r="O397" s="54">
        <f t="shared" si="303"/>
        <v>384</v>
      </c>
      <c r="P397" s="55">
        <f t="shared" si="304"/>
        <v>993.6</v>
      </c>
      <c r="Q397" s="56"/>
      <c r="R397" s="44"/>
    </row>
    <row r="398" spans="1:18" s="3" customFormat="1">
      <c r="A398" s="45">
        <f>IF(I398&lt;&gt;"",1+MAX($A$9:A397),"")</f>
        <v>299</v>
      </c>
      <c r="B398" s="46"/>
      <c r="C398" s="46"/>
      <c r="D398" s="47"/>
      <c r="E398" s="117" t="s">
        <v>349</v>
      </c>
      <c r="F398" s="116">
        <v>1</v>
      </c>
      <c r="G398" s="50">
        <v>0</v>
      </c>
      <c r="H398" s="51">
        <f t="shared" si="308"/>
        <v>1</v>
      </c>
      <c r="I398" s="116" t="s">
        <v>92</v>
      </c>
      <c r="J398" s="53">
        <v>85</v>
      </c>
      <c r="K398" s="53">
        <f t="shared" si="300"/>
        <v>85</v>
      </c>
      <c r="L398" s="70">
        <v>0.8</v>
      </c>
      <c r="M398" s="68">
        <f t="shared" si="301"/>
        <v>0.8</v>
      </c>
      <c r="N398" s="54">
        <f t="shared" si="302"/>
        <v>80</v>
      </c>
      <c r="O398" s="54">
        <f t="shared" si="303"/>
        <v>64</v>
      </c>
      <c r="P398" s="55">
        <f t="shared" si="304"/>
        <v>149</v>
      </c>
      <c r="Q398" s="56"/>
      <c r="R398" s="44"/>
    </row>
    <row r="399" spans="1:18" s="3" customFormat="1">
      <c r="A399" s="45" t="str">
        <f>IF(I399&lt;&gt;"",1+MAX($A$9:A398),"")</f>
        <v/>
      </c>
      <c r="B399" s="46"/>
      <c r="C399" s="46"/>
      <c r="D399" s="47"/>
      <c r="E399" s="57" t="s">
        <v>350</v>
      </c>
      <c r="F399" s="116"/>
      <c r="G399" s="116"/>
      <c r="H399" s="116"/>
      <c r="I399" s="116"/>
      <c r="J399" s="53"/>
      <c r="K399" s="53"/>
      <c r="L399" s="70"/>
      <c r="M399" s="68"/>
      <c r="N399" s="54"/>
      <c r="O399" s="54"/>
      <c r="P399" s="55"/>
      <c r="Q399" s="56"/>
      <c r="R399" s="44"/>
    </row>
    <row r="400" spans="1:18" s="3" customFormat="1">
      <c r="A400" s="45">
        <f>IF(I400&lt;&gt;"",1+MAX($A$9:A399),"")</f>
        <v>300</v>
      </c>
      <c r="B400" s="46"/>
      <c r="C400" s="46"/>
      <c r="D400" s="47"/>
      <c r="E400" s="117" t="s">
        <v>351</v>
      </c>
      <c r="F400" s="116">
        <v>1</v>
      </c>
      <c r="G400" s="50">
        <v>0</v>
      </c>
      <c r="H400" s="51">
        <f t="shared" ref="H400" si="309">(1+G400)*F400</f>
        <v>1</v>
      </c>
      <c r="I400" s="116" t="s">
        <v>28</v>
      </c>
      <c r="J400" s="53">
        <v>10524</v>
      </c>
      <c r="K400" s="53">
        <f>J400*H400</f>
        <v>10524</v>
      </c>
      <c r="L400" s="70">
        <v>106</v>
      </c>
      <c r="M400" s="68">
        <f>L400*H400</f>
        <v>106</v>
      </c>
      <c r="N400" s="54">
        <f>N$440</f>
        <v>106</v>
      </c>
      <c r="O400" s="54">
        <f>M400*N400</f>
        <v>11236</v>
      </c>
      <c r="P400" s="101">
        <f>O400+K400</f>
        <v>21760</v>
      </c>
      <c r="Q400" s="56"/>
      <c r="R400" s="44"/>
    </row>
    <row r="401" spans="1:18" s="3" customFormat="1" ht="21">
      <c r="A401" s="35" t="str">
        <f>IF(I401&lt;&gt;"",1+MAX($A$9:A400),"")</f>
        <v/>
      </c>
      <c r="B401" s="36"/>
      <c r="C401" s="36"/>
      <c r="D401" s="37" t="s">
        <v>352</v>
      </c>
      <c r="E401" s="38" t="s">
        <v>353</v>
      </c>
      <c r="F401" s="36"/>
      <c r="G401" s="60"/>
      <c r="H401" s="61"/>
      <c r="I401" s="36"/>
      <c r="J401" s="41"/>
      <c r="K401" s="41"/>
      <c r="L401" s="71"/>
      <c r="M401" s="41"/>
      <c r="N401" s="62">
        <v>95.3</v>
      </c>
      <c r="O401" s="63"/>
      <c r="P401" s="64"/>
      <c r="Q401" s="43">
        <f>SUM(P402:P439)</f>
        <v>63863.962083605998</v>
      </c>
      <c r="R401" s="44"/>
    </row>
    <row r="402" spans="1:18" s="3" customFormat="1">
      <c r="A402" s="45" t="str">
        <f>IF(I402&lt;&gt;"",1+MAX($A$9:A401),"")</f>
        <v/>
      </c>
      <c r="B402" s="46"/>
      <c r="C402" s="46"/>
      <c r="D402" s="47"/>
      <c r="E402" s="57" t="s">
        <v>354</v>
      </c>
      <c r="F402" s="116"/>
      <c r="G402" s="116"/>
      <c r="H402" s="116"/>
      <c r="I402" s="116"/>
      <c r="J402" s="53"/>
      <c r="K402" s="53"/>
      <c r="L402" s="73" t="s">
        <v>61</v>
      </c>
      <c r="M402" s="54" t="str">
        <f t="shared" ref="M402" si="310">IF(F402=0,"",K402*H402)</f>
        <v/>
      </c>
      <c r="N402" s="54"/>
      <c r="O402" s="54" t="str">
        <f t="shared" ref="O402" si="311">IF(F402=0,"",L402+M402)</f>
        <v/>
      </c>
      <c r="P402" s="55"/>
      <c r="Q402" s="56"/>
      <c r="R402" s="44"/>
    </row>
    <row r="403" spans="1:18" s="3" customFormat="1">
      <c r="A403" s="45">
        <f>IF(I403&lt;&gt;"",1+MAX($A$9:A402),"")</f>
        <v>301</v>
      </c>
      <c r="B403" s="46"/>
      <c r="C403" s="46"/>
      <c r="D403" s="47"/>
      <c r="E403" s="117" t="s">
        <v>355</v>
      </c>
      <c r="F403" s="118">
        <v>7.97</v>
      </c>
      <c r="G403" s="50">
        <v>0.1</v>
      </c>
      <c r="H403" s="51">
        <f t="shared" ref="H403:H418" si="312">(1+G403)*F403</f>
        <v>8.7669999999999995</v>
      </c>
      <c r="I403" s="116" t="s">
        <v>45</v>
      </c>
      <c r="J403" s="53">
        <v>5.84</v>
      </c>
      <c r="K403" s="53">
        <f t="shared" ref="K403" si="313">J403*H403</f>
        <v>51.199280000000002</v>
      </c>
      <c r="L403" s="70">
        <v>0.314</v>
      </c>
      <c r="M403" s="68">
        <f t="shared" ref="M403" si="314">L403*H403</f>
        <v>2.7528380000000001</v>
      </c>
      <c r="N403" s="54">
        <f>N$401</f>
        <v>95.3</v>
      </c>
      <c r="O403" s="54">
        <f t="shared" ref="O403" si="315">M403*N403</f>
        <v>262.34546139999998</v>
      </c>
      <c r="P403" s="55">
        <f t="shared" ref="P403" si="316">O403+K403</f>
        <v>313.54474140000002</v>
      </c>
      <c r="Q403" s="56"/>
      <c r="R403" s="44"/>
    </row>
    <row r="404" spans="1:18" s="3" customFormat="1">
      <c r="A404" s="45">
        <f>IF(I404&lt;&gt;"",1+MAX($A$9:A403),"")</f>
        <v>302</v>
      </c>
      <c r="B404" s="46"/>
      <c r="C404" s="46"/>
      <c r="D404" s="47"/>
      <c r="E404" s="117" t="s">
        <v>356</v>
      </c>
      <c r="F404" s="118">
        <v>90.17</v>
      </c>
      <c r="G404" s="50">
        <v>0.1</v>
      </c>
      <c r="H404" s="51">
        <f t="shared" si="312"/>
        <v>99.186999999999998</v>
      </c>
      <c r="I404" s="116" t="s">
        <v>45</v>
      </c>
      <c r="J404" s="53">
        <v>12</v>
      </c>
      <c r="K404" s="53">
        <f>J404*H404</f>
        <v>1190.2439999999999</v>
      </c>
      <c r="L404" s="70">
        <v>0.4</v>
      </c>
      <c r="M404" s="68">
        <f t="shared" ref="M404:M437" si="317">L404*H404</f>
        <v>39.674799999999998</v>
      </c>
      <c r="N404" s="54">
        <f t="shared" ref="N404:N437" si="318">N$401</f>
        <v>95.3</v>
      </c>
      <c r="O404" s="54">
        <f t="shared" ref="O404:O437" si="319">M404*N404</f>
        <v>3781.0084400000001</v>
      </c>
      <c r="P404" s="55">
        <f t="shared" ref="P404:P437" si="320">O404+K404</f>
        <v>4971.2524400000002</v>
      </c>
      <c r="Q404" s="56"/>
      <c r="R404" s="44"/>
    </row>
    <row r="405" spans="1:18" s="3" customFormat="1">
      <c r="A405" s="45">
        <f>IF(I405&lt;&gt;"",1+MAX($A$9:A404),"")</f>
        <v>303</v>
      </c>
      <c r="B405" s="46"/>
      <c r="C405" s="46"/>
      <c r="D405" s="47"/>
      <c r="E405" s="117" t="s">
        <v>357</v>
      </c>
      <c r="F405" s="118">
        <v>12.76</v>
      </c>
      <c r="G405" s="50">
        <v>0.1</v>
      </c>
      <c r="H405" s="51">
        <f t="shared" si="312"/>
        <v>14.036</v>
      </c>
      <c r="I405" s="116" t="s">
        <v>45</v>
      </c>
      <c r="J405" s="53">
        <v>9.6</v>
      </c>
      <c r="K405" s="53">
        <f t="shared" ref="K405:K412" si="321">J405*H405</f>
        <v>134.7456</v>
      </c>
      <c r="L405" s="70">
        <v>0.36</v>
      </c>
      <c r="M405" s="68">
        <f t="shared" si="317"/>
        <v>5.0529599999999997</v>
      </c>
      <c r="N405" s="54">
        <f t="shared" si="318"/>
        <v>95.3</v>
      </c>
      <c r="O405" s="54">
        <f t="shared" si="319"/>
        <v>481.54708799999997</v>
      </c>
      <c r="P405" s="55">
        <f t="shared" si="320"/>
        <v>616.292688</v>
      </c>
      <c r="Q405" s="56"/>
      <c r="R405" s="44"/>
    </row>
    <row r="406" spans="1:18" s="3" customFormat="1">
      <c r="A406" s="45">
        <f>IF(I406&lt;&gt;"",1+MAX($A$9:A405),"")</f>
        <v>304</v>
      </c>
      <c r="B406" s="46"/>
      <c r="C406" s="46"/>
      <c r="D406" s="47"/>
      <c r="E406" s="117" t="s">
        <v>358</v>
      </c>
      <c r="F406" s="118">
        <v>19.09</v>
      </c>
      <c r="G406" s="50">
        <v>0.1</v>
      </c>
      <c r="H406" s="51">
        <f t="shared" si="312"/>
        <v>20.998999999999999</v>
      </c>
      <c r="I406" s="116" t="s">
        <v>45</v>
      </c>
      <c r="J406" s="53">
        <v>23.52</v>
      </c>
      <c r="K406" s="53">
        <f t="shared" si="321"/>
        <v>493.89648</v>
      </c>
      <c r="L406" s="70">
        <v>0.56000000000000005</v>
      </c>
      <c r="M406" s="68">
        <f t="shared" si="317"/>
        <v>11.75944</v>
      </c>
      <c r="N406" s="54">
        <f t="shared" si="318"/>
        <v>95.3</v>
      </c>
      <c r="O406" s="54">
        <f t="shared" si="319"/>
        <v>1120.674632</v>
      </c>
      <c r="P406" s="55">
        <f t="shared" si="320"/>
        <v>1614.5711120000001</v>
      </c>
      <c r="Q406" s="56"/>
      <c r="R406" s="44"/>
    </row>
    <row r="407" spans="1:18" s="3" customFormat="1">
      <c r="A407" s="45">
        <f>IF(I407&lt;&gt;"",1+MAX($A$9:A406),"")</f>
        <v>305</v>
      </c>
      <c r="B407" s="46"/>
      <c r="C407" s="46"/>
      <c r="D407" s="47"/>
      <c r="E407" s="117" t="s">
        <v>359</v>
      </c>
      <c r="F407" s="118">
        <v>15.07</v>
      </c>
      <c r="G407" s="50">
        <v>0.1</v>
      </c>
      <c r="H407" s="51">
        <f t="shared" si="312"/>
        <v>16.577000000000002</v>
      </c>
      <c r="I407" s="116" t="s">
        <v>45</v>
      </c>
      <c r="J407" s="53">
        <v>13.44</v>
      </c>
      <c r="K407" s="53">
        <f t="shared" si="321"/>
        <v>222.79488000000001</v>
      </c>
      <c r="L407" s="70">
        <v>0.44</v>
      </c>
      <c r="M407" s="68">
        <f t="shared" si="317"/>
        <v>7.2938799999999997</v>
      </c>
      <c r="N407" s="54">
        <f t="shared" si="318"/>
        <v>95.3</v>
      </c>
      <c r="O407" s="54">
        <f t="shared" si="319"/>
        <v>695.106764</v>
      </c>
      <c r="P407" s="55">
        <f t="shared" si="320"/>
        <v>917.90164400000003</v>
      </c>
      <c r="Q407" s="56"/>
      <c r="R407" s="44"/>
    </row>
    <row r="408" spans="1:18" s="3" customFormat="1">
      <c r="A408" s="45">
        <f>IF(I408&lt;&gt;"",1+MAX($A$9:A407),"")</f>
        <v>306</v>
      </c>
      <c r="B408" s="46"/>
      <c r="C408" s="46"/>
      <c r="D408" s="47"/>
      <c r="E408" s="117" t="s">
        <v>360</v>
      </c>
      <c r="F408" s="118">
        <v>32.74</v>
      </c>
      <c r="G408" s="50">
        <v>0.1</v>
      </c>
      <c r="H408" s="51">
        <f t="shared" si="312"/>
        <v>36.014000000000003</v>
      </c>
      <c r="I408" s="116" t="s">
        <v>45</v>
      </c>
      <c r="J408" s="53">
        <v>19.2</v>
      </c>
      <c r="K408" s="53">
        <f t="shared" si="321"/>
        <v>691.46879999999999</v>
      </c>
      <c r="L408" s="70">
        <v>0.52</v>
      </c>
      <c r="M408" s="68">
        <f t="shared" si="317"/>
        <v>18.72728</v>
      </c>
      <c r="N408" s="54">
        <f t="shared" si="318"/>
        <v>95.3</v>
      </c>
      <c r="O408" s="54">
        <f t="shared" si="319"/>
        <v>1784.7097839999999</v>
      </c>
      <c r="P408" s="55">
        <f t="shared" si="320"/>
        <v>2476.1785839999998</v>
      </c>
      <c r="Q408" s="56"/>
      <c r="R408" s="44"/>
    </row>
    <row r="409" spans="1:18" s="3" customFormat="1">
      <c r="A409" s="45">
        <f>IF(I409&lt;&gt;"",1+MAX($A$9:A408),"")</f>
        <v>307</v>
      </c>
      <c r="B409" s="46"/>
      <c r="C409" s="46"/>
      <c r="D409" s="47"/>
      <c r="E409" s="117" t="s">
        <v>361</v>
      </c>
      <c r="F409" s="118">
        <v>4.59</v>
      </c>
      <c r="G409" s="50">
        <v>0.1</v>
      </c>
      <c r="H409" s="51">
        <f t="shared" si="312"/>
        <v>5.0490000000000004</v>
      </c>
      <c r="I409" s="116" t="s">
        <v>45</v>
      </c>
      <c r="J409" s="53">
        <v>26.88</v>
      </c>
      <c r="K409" s="53">
        <f t="shared" si="321"/>
        <v>135.71711999999999</v>
      </c>
      <c r="L409" s="70">
        <v>0.6</v>
      </c>
      <c r="M409" s="68">
        <f t="shared" si="317"/>
        <v>3.0293999999999999</v>
      </c>
      <c r="N409" s="54">
        <f t="shared" si="318"/>
        <v>95.3</v>
      </c>
      <c r="O409" s="54">
        <f t="shared" si="319"/>
        <v>288.70182</v>
      </c>
      <c r="P409" s="55">
        <f t="shared" si="320"/>
        <v>424.41894000000002</v>
      </c>
      <c r="Q409" s="56"/>
      <c r="R409" s="44"/>
    </row>
    <row r="410" spans="1:18" s="3" customFormat="1">
      <c r="A410" s="45">
        <f>IF(I410&lt;&gt;"",1+MAX($A$9:A409),"")</f>
        <v>308</v>
      </c>
      <c r="B410" s="46"/>
      <c r="C410" s="46"/>
      <c r="D410" s="47"/>
      <c r="E410" s="117" t="s">
        <v>362</v>
      </c>
      <c r="F410" s="118">
        <v>26.9</v>
      </c>
      <c r="G410" s="50">
        <v>0.1</v>
      </c>
      <c r="H410" s="51">
        <f t="shared" si="312"/>
        <v>29.59</v>
      </c>
      <c r="I410" s="116" t="s">
        <v>45</v>
      </c>
      <c r="J410" s="53">
        <v>30.72</v>
      </c>
      <c r="K410" s="53">
        <f t="shared" si="321"/>
        <v>909.00480000000005</v>
      </c>
      <c r="L410" s="70">
        <v>0.64</v>
      </c>
      <c r="M410" s="68">
        <f t="shared" si="317"/>
        <v>18.9376</v>
      </c>
      <c r="N410" s="54">
        <f t="shared" si="318"/>
        <v>95.3</v>
      </c>
      <c r="O410" s="54">
        <f t="shared" si="319"/>
        <v>1804.7532799999999</v>
      </c>
      <c r="P410" s="55">
        <f t="shared" si="320"/>
        <v>2713.7580800000001</v>
      </c>
      <c r="Q410" s="56"/>
      <c r="R410" s="44"/>
    </row>
    <row r="411" spans="1:18" s="3" customFormat="1">
      <c r="A411" s="45">
        <f>IF(I411&lt;&gt;"",1+MAX($A$9:A410),"")</f>
        <v>309</v>
      </c>
      <c r="B411" s="46"/>
      <c r="C411" s="46"/>
      <c r="D411" s="47"/>
      <c r="E411" s="117" t="s">
        <v>363</v>
      </c>
      <c r="F411" s="118">
        <v>3.52</v>
      </c>
      <c r="G411" s="50">
        <v>0.1</v>
      </c>
      <c r="H411" s="51">
        <f t="shared" si="312"/>
        <v>3.8719999999999999</v>
      </c>
      <c r="I411" s="116" t="s">
        <v>45</v>
      </c>
      <c r="J411" s="53">
        <v>33.6</v>
      </c>
      <c r="K411" s="53">
        <f t="shared" si="321"/>
        <v>130.0992</v>
      </c>
      <c r="L411" s="70">
        <v>0.68</v>
      </c>
      <c r="M411" s="68">
        <f t="shared" si="317"/>
        <v>2.6329600000000002</v>
      </c>
      <c r="N411" s="54">
        <f t="shared" si="318"/>
        <v>95.3</v>
      </c>
      <c r="O411" s="54">
        <f t="shared" si="319"/>
        <v>250.921088</v>
      </c>
      <c r="P411" s="55">
        <f t="shared" si="320"/>
        <v>381.02028799999999</v>
      </c>
      <c r="Q411" s="56"/>
      <c r="R411" s="44"/>
    </row>
    <row r="412" spans="1:18" s="3" customFormat="1">
      <c r="A412" s="45">
        <f>IF(I412&lt;&gt;"",1+MAX($A$9:A411),"")</f>
        <v>310</v>
      </c>
      <c r="B412" s="46"/>
      <c r="C412" s="46"/>
      <c r="D412" s="47"/>
      <c r="E412" s="117" t="s">
        <v>364</v>
      </c>
      <c r="F412" s="118">
        <v>126.65</v>
      </c>
      <c r="G412" s="50">
        <v>0.1</v>
      </c>
      <c r="H412" s="51">
        <f t="shared" si="312"/>
        <v>139.315</v>
      </c>
      <c r="I412" s="116" t="s">
        <v>45</v>
      </c>
      <c r="J412" s="53">
        <v>3.73</v>
      </c>
      <c r="K412" s="53">
        <f t="shared" si="321"/>
        <v>519.64494999999999</v>
      </c>
      <c r="L412" s="70">
        <v>0.18840000000000001</v>
      </c>
      <c r="M412" s="68">
        <f t="shared" si="317"/>
        <v>26.246946000000001</v>
      </c>
      <c r="N412" s="54">
        <f t="shared" si="318"/>
        <v>95.3</v>
      </c>
      <c r="O412" s="54">
        <f t="shared" si="319"/>
        <v>2501.3339538</v>
      </c>
      <c r="P412" s="55">
        <f t="shared" si="320"/>
        <v>3020.9789037999999</v>
      </c>
      <c r="Q412" s="56"/>
      <c r="R412" s="44"/>
    </row>
    <row r="413" spans="1:18" s="3" customFormat="1">
      <c r="A413" s="45">
        <f>IF(I413&lt;&gt;"",1+MAX($A$9:A412),"")</f>
        <v>311</v>
      </c>
      <c r="B413" s="46"/>
      <c r="C413" s="46"/>
      <c r="D413" s="47"/>
      <c r="E413" s="117" t="s">
        <v>365</v>
      </c>
      <c r="F413" s="118">
        <v>7.37</v>
      </c>
      <c r="G413" s="50">
        <v>0.1</v>
      </c>
      <c r="H413" s="51">
        <f t="shared" si="312"/>
        <v>8.1069999999999993</v>
      </c>
      <c r="I413" s="116" t="s">
        <v>45</v>
      </c>
      <c r="J413" s="53">
        <v>4.32</v>
      </c>
      <c r="K413" s="53">
        <f t="shared" ref="K413:K416" si="322">J413*H413</f>
        <v>35.022239999999996</v>
      </c>
      <c r="L413" s="70">
        <v>0.24</v>
      </c>
      <c r="M413" s="68">
        <f t="shared" si="317"/>
        <v>1.9456800000000001</v>
      </c>
      <c r="N413" s="54">
        <f t="shared" si="318"/>
        <v>95.3</v>
      </c>
      <c r="O413" s="54">
        <f t="shared" si="319"/>
        <v>185.423304</v>
      </c>
      <c r="P413" s="55">
        <f t="shared" si="320"/>
        <v>220.44554400000001</v>
      </c>
      <c r="Q413" s="56"/>
      <c r="R413" s="44"/>
    </row>
    <row r="414" spans="1:18" s="3" customFormat="1">
      <c r="A414" s="45">
        <f>IF(I414&lt;&gt;"",1+MAX($A$9:A413),"")</f>
        <v>312</v>
      </c>
      <c r="B414" s="46"/>
      <c r="C414" s="46"/>
      <c r="D414" s="47"/>
      <c r="E414" s="117" t="s">
        <v>366</v>
      </c>
      <c r="F414" s="118">
        <v>9.9</v>
      </c>
      <c r="G414" s="50">
        <v>0.1</v>
      </c>
      <c r="H414" s="51">
        <f t="shared" si="312"/>
        <v>10.89</v>
      </c>
      <c r="I414" s="116" t="s">
        <v>45</v>
      </c>
      <c r="J414" s="53">
        <v>5.76</v>
      </c>
      <c r="K414" s="53">
        <f t="shared" si="322"/>
        <v>62.726399999999998</v>
      </c>
      <c r="L414" s="70">
        <v>0.28000000000000003</v>
      </c>
      <c r="M414" s="68">
        <f t="shared" si="317"/>
        <v>3.0491999999999999</v>
      </c>
      <c r="N414" s="54">
        <f t="shared" si="318"/>
        <v>95.3</v>
      </c>
      <c r="O414" s="54">
        <f t="shared" si="319"/>
        <v>290.58875999999998</v>
      </c>
      <c r="P414" s="55">
        <f t="shared" si="320"/>
        <v>353.31515999999999</v>
      </c>
      <c r="Q414" s="56"/>
      <c r="R414" s="44"/>
    </row>
    <row r="415" spans="1:18" s="3" customFormat="1">
      <c r="A415" s="45">
        <f>IF(I415&lt;&gt;"",1+MAX($A$9:A414),"")</f>
        <v>313</v>
      </c>
      <c r="B415" s="46"/>
      <c r="C415" s="46"/>
      <c r="D415" s="47"/>
      <c r="E415" s="117" t="s">
        <v>367</v>
      </c>
      <c r="F415" s="118">
        <v>28.73</v>
      </c>
      <c r="G415" s="50">
        <v>0.1</v>
      </c>
      <c r="H415" s="51">
        <f t="shared" si="312"/>
        <v>31.603000000000002</v>
      </c>
      <c r="I415" s="116" t="s">
        <v>45</v>
      </c>
      <c r="J415" s="53">
        <v>7.68</v>
      </c>
      <c r="K415" s="53">
        <f t="shared" si="322"/>
        <v>242.71104</v>
      </c>
      <c r="L415" s="70">
        <v>0.32</v>
      </c>
      <c r="M415" s="68">
        <f t="shared" si="317"/>
        <v>10.112959999999999</v>
      </c>
      <c r="N415" s="54">
        <f t="shared" si="318"/>
        <v>95.3</v>
      </c>
      <c r="O415" s="54">
        <f t="shared" si="319"/>
        <v>963.76508799999999</v>
      </c>
      <c r="P415" s="55">
        <f t="shared" si="320"/>
        <v>1206.476128</v>
      </c>
      <c r="Q415" s="56"/>
      <c r="R415" s="44"/>
    </row>
    <row r="416" spans="1:18" s="3" customFormat="1">
      <c r="A416" s="45">
        <f>IF(I416&lt;&gt;"",1+MAX($A$9:A415),"")</f>
        <v>314</v>
      </c>
      <c r="B416" s="46"/>
      <c r="C416" s="46"/>
      <c r="D416" s="47"/>
      <c r="E416" s="117" t="s">
        <v>368</v>
      </c>
      <c r="F416" s="118">
        <v>8.43</v>
      </c>
      <c r="G416" s="50">
        <v>0.1</v>
      </c>
      <c r="H416" s="51">
        <f t="shared" si="312"/>
        <v>9.2729999999999997</v>
      </c>
      <c r="I416" s="116" t="s">
        <v>45</v>
      </c>
      <c r="J416" s="53">
        <v>5.5912499999999996</v>
      </c>
      <c r="K416" s="53">
        <f t="shared" si="322"/>
        <v>51.847661250000002</v>
      </c>
      <c r="L416" s="70">
        <v>0.28260000000000002</v>
      </c>
      <c r="M416" s="68">
        <f t="shared" si="317"/>
        <v>2.6205498</v>
      </c>
      <c r="N416" s="54">
        <f t="shared" si="318"/>
        <v>95.3</v>
      </c>
      <c r="O416" s="54">
        <f t="shared" si="319"/>
        <v>249.73839594</v>
      </c>
      <c r="P416" s="55">
        <f t="shared" si="320"/>
        <v>301.58605719000002</v>
      </c>
      <c r="Q416" s="56"/>
      <c r="R416" s="44"/>
    </row>
    <row r="417" spans="1:18" s="3" customFormat="1">
      <c r="A417" s="45">
        <f>IF(I417&lt;&gt;"",1+MAX($A$9:A416),"")</f>
        <v>315</v>
      </c>
      <c r="B417" s="46"/>
      <c r="C417" s="46"/>
      <c r="D417" s="47"/>
      <c r="E417" s="117" t="s">
        <v>369</v>
      </c>
      <c r="F417" s="118">
        <v>4.41</v>
      </c>
      <c r="G417" s="50">
        <v>0.1</v>
      </c>
      <c r="H417" s="51">
        <f t="shared" si="312"/>
        <v>4.851</v>
      </c>
      <c r="I417" s="116" t="s">
        <v>45</v>
      </c>
      <c r="J417" s="53">
        <v>3.2</v>
      </c>
      <c r="K417" s="53">
        <f>J417*H417</f>
        <v>15.523199999999999</v>
      </c>
      <c r="L417" s="70">
        <v>0.15071999999999999</v>
      </c>
      <c r="M417" s="68">
        <f t="shared" si="317"/>
        <v>0.73114272000000002</v>
      </c>
      <c r="N417" s="54">
        <f t="shared" si="318"/>
        <v>95.3</v>
      </c>
      <c r="O417" s="54">
        <f t="shared" si="319"/>
        <v>69.677901215999995</v>
      </c>
      <c r="P417" s="55">
        <f t="shared" si="320"/>
        <v>85.201101215999998</v>
      </c>
      <c r="Q417" s="56"/>
      <c r="R417" s="44"/>
    </row>
    <row r="418" spans="1:18" s="3" customFormat="1">
      <c r="A418" s="45">
        <f>IF(I418&lt;&gt;"",1+MAX($A$9:A417),"")</f>
        <v>316</v>
      </c>
      <c r="B418" s="46"/>
      <c r="C418" s="46"/>
      <c r="D418" s="47"/>
      <c r="E418" s="117" t="s">
        <v>370</v>
      </c>
      <c r="F418" s="118">
        <v>36.21</v>
      </c>
      <c r="G418" s="50">
        <v>0.1</v>
      </c>
      <c r="H418" s="51">
        <f t="shared" si="312"/>
        <v>39.831000000000003</v>
      </c>
      <c r="I418" s="116" t="s">
        <v>45</v>
      </c>
      <c r="J418" s="53">
        <v>30.72</v>
      </c>
      <c r="K418" s="53">
        <f t="shared" ref="K418" si="323">J418*H418</f>
        <v>1223.60832</v>
      </c>
      <c r="L418" s="70">
        <v>0.64</v>
      </c>
      <c r="M418" s="68">
        <f t="shared" si="317"/>
        <v>25.49184</v>
      </c>
      <c r="N418" s="54">
        <f t="shared" si="318"/>
        <v>95.3</v>
      </c>
      <c r="O418" s="54">
        <f t="shared" si="319"/>
        <v>2429.3723519999999</v>
      </c>
      <c r="P418" s="55">
        <f t="shared" si="320"/>
        <v>3652.9806720000001</v>
      </c>
      <c r="Q418" s="56"/>
      <c r="R418" s="44"/>
    </row>
    <row r="419" spans="1:18" s="3" customFormat="1">
      <c r="A419" s="45" t="str">
        <f>IF(I419&lt;&gt;"",1+MAX($A$9:A418),"")</f>
        <v/>
      </c>
      <c r="B419" s="46"/>
      <c r="C419" s="46"/>
      <c r="D419" s="47"/>
      <c r="E419" s="57" t="s">
        <v>371</v>
      </c>
      <c r="F419" s="116"/>
      <c r="G419" s="116"/>
      <c r="H419" s="116"/>
      <c r="I419" s="116"/>
      <c r="J419" s="53"/>
      <c r="K419" s="53"/>
      <c r="L419" s="70"/>
      <c r="M419" s="68"/>
      <c r="N419" s="54"/>
      <c r="O419" s="54"/>
      <c r="P419" s="55"/>
      <c r="Q419" s="56"/>
      <c r="R419" s="44"/>
    </row>
    <row r="420" spans="1:18" s="3" customFormat="1" ht="63">
      <c r="A420" s="45">
        <f>IF(I420&lt;&gt;"",1+MAX($A$9:A419),"")</f>
        <v>317</v>
      </c>
      <c r="B420" s="46"/>
      <c r="C420" s="46"/>
      <c r="D420" s="47"/>
      <c r="E420" s="119" t="s">
        <v>372</v>
      </c>
      <c r="F420" s="116">
        <v>3</v>
      </c>
      <c r="G420" s="50">
        <v>0</v>
      </c>
      <c r="H420" s="51">
        <f t="shared" ref="H420:H426" si="324">(1+G420)*F420</f>
        <v>3</v>
      </c>
      <c r="I420" s="116" t="s">
        <v>92</v>
      </c>
      <c r="J420" s="53">
        <v>123.99</v>
      </c>
      <c r="K420" s="53">
        <f t="shared" ref="K420:K425" si="325">J420*H420</f>
        <v>371.97</v>
      </c>
      <c r="L420" s="70">
        <v>1.6</v>
      </c>
      <c r="M420" s="68">
        <f t="shared" si="317"/>
        <v>4.8</v>
      </c>
      <c r="N420" s="54">
        <f t="shared" si="318"/>
        <v>95.3</v>
      </c>
      <c r="O420" s="54">
        <f t="shared" si="319"/>
        <v>457.44</v>
      </c>
      <c r="P420" s="55">
        <f t="shared" si="320"/>
        <v>829.41</v>
      </c>
      <c r="Q420" s="56"/>
      <c r="R420" s="44"/>
    </row>
    <row r="421" spans="1:18" s="3" customFormat="1" ht="63">
      <c r="A421" s="45">
        <f>IF(I421&lt;&gt;"",1+MAX($A$9:A420),"")</f>
        <v>318</v>
      </c>
      <c r="B421" s="46"/>
      <c r="C421" s="46"/>
      <c r="D421" s="47"/>
      <c r="E421" s="119" t="s">
        <v>373</v>
      </c>
      <c r="F421" s="116">
        <v>14</v>
      </c>
      <c r="G421" s="50">
        <v>0</v>
      </c>
      <c r="H421" s="51">
        <f t="shared" si="324"/>
        <v>14</v>
      </c>
      <c r="I421" s="116" t="s">
        <v>92</v>
      </c>
      <c r="J421" s="53">
        <v>123.99</v>
      </c>
      <c r="K421" s="53">
        <f t="shared" si="325"/>
        <v>1735.86</v>
      </c>
      <c r="L421" s="70">
        <v>1.6</v>
      </c>
      <c r="M421" s="68">
        <f t="shared" si="317"/>
        <v>22.4</v>
      </c>
      <c r="N421" s="54">
        <f t="shared" si="318"/>
        <v>95.3</v>
      </c>
      <c r="O421" s="54">
        <f t="shared" si="319"/>
        <v>2134.7199999999998</v>
      </c>
      <c r="P421" s="55">
        <f t="shared" si="320"/>
        <v>3870.58</v>
      </c>
      <c r="Q421" s="56"/>
      <c r="R421" s="44"/>
    </row>
    <row r="422" spans="1:18" s="3" customFormat="1" ht="63">
      <c r="A422" s="45">
        <f>IF(I422&lt;&gt;"",1+MAX($A$9:A421),"")</f>
        <v>319</v>
      </c>
      <c r="B422" s="46"/>
      <c r="C422" s="46"/>
      <c r="D422" s="47"/>
      <c r="E422" s="119" t="s">
        <v>374</v>
      </c>
      <c r="F422" s="116">
        <v>7</v>
      </c>
      <c r="G422" s="50">
        <v>0</v>
      </c>
      <c r="H422" s="51">
        <f t="shared" si="324"/>
        <v>7</v>
      </c>
      <c r="I422" s="116" t="s">
        <v>92</v>
      </c>
      <c r="J422" s="53">
        <v>123.99</v>
      </c>
      <c r="K422" s="53">
        <f t="shared" si="325"/>
        <v>867.93</v>
      </c>
      <c r="L422" s="70">
        <v>1.6</v>
      </c>
      <c r="M422" s="68">
        <f t="shared" si="317"/>
        <v>11.2</v>
      </c>
      <c r="N422" s="54">
        <f t="shared" si="318"/>
        <v>95.3</v>
      </c>
      <c r="O422" s="54">
        <f t="shared" si="319"/>
        <v>1067.3599999999999</v>
      </c>
      <c r="P422" s="55">
        <f t="shared" si="320"/>
        <v>1935.29</v>
      </c>
      <c r="Q422" s="56"/>
      <c r="R422" s="44"/>
    </row>
    <row r="423" spans="1:18" s="3" customFormat="1" ht="63">
      <c r="A423" s="45">
        <f>IF(I423&lt;&gt;"",1+MAX($A$9:A422),"")</f>
        <v>320</v>
      </c>
      <c r="B423" s="46"/>
      <c r="C423" s="46"/>
      <c r="D423" s="47"/>
      <c r="E423" s="119" t="s">
        <v>375</v>
      </c>
      <c r="F423" s="116">
        <v>2</v>
      </c>
      <c r="G423" s="50">
        <v>0</v>
      </c>
      <c r="H423" s="51">
        <f t="shared" si="324"/>
        <v>2</v>
      </c>
      <c r="I423" s="116" t="s">
        <v>92</v>
      </c>
      <c r="J423" s="53">
        <v>123.99</v>
      </c>
      <c r="K423" s="53">
        <f t="shared" si="325"/>
        <v>247.98</v>
      </c>
      <c r="L423" s="70">
        <v>1.6</v>
      </c>
      <c r="M423" s="68">
        <f t="shared" si="317"/>
        <v>3.2</v>
      </c>
      <c r="N423" s="54">
        <f t="shared" si="318"/>
        <v>95.3</v>
      </c>
      <c r="O423" s="54">
        <f t="shared" si="319"/>
        <v>304.95999999999998</v>
      </c>
      <c r="P423" s="55">
        <f t="shared" si="320"/>
        <v>552.94000000000005</v>
      </c>
      <c r="Q423" s="56"/>
      <c r="R423" s="44"/>
    </row>
    <row r="424" spans="1:18" s="3" customFormat="1" ht="63">
      <c r="A424" s="45">
        <f>IF(I424&lt;&gt;"",1+MAX($A$9:A423),"")</f>
        <v>321</v>
      </c>
      <c r="B424" s="46"/>
      <c r="C424" s="46"/>
      <c r="D424" s="47"/>
      <c r="E424" s="119" t="s">
        <v>376</v>
      </c>
      <c r="F424" s="116">
        <v>2</v>
      </c>
      <c r="G424" s="50">
        <v>0</v>
      </c>
      <c r="H424" s="51">
        <f t="shared" si="324"/>
        <v>2</v>
      </c>
      <c r="I424" s="116" t="s">
        <v>92</v>
      </c>
      <c r="J424" s="53">
        <v>247.98</v>
      </c>
      <c r="K424" s="53">
        <f t="shared" si="325"/>
        <v>495.96</v>
      </c>
      <c r="L424" s="70">
        <v>2.4</v>
      </c>
      <c r="M424" s="68">
        <f t="shared" si="317"/>
        <v>4.8</v>
      </c>
      <c r="N424" s="54">
        <f t="shared" si="318"/>
        <v>95.3</v>
      </c>
      <c r="O424" s="54">
        <f t="shared" si="319"/>
        <v>457.44</v>
      </c>
      <c r="P424" s="55">
        <f t="shared" si="320"/>
        <v>953.4</v>
      </c>
      <c r="Q424" s="56"/>
      <c r="R424" s="44"/>
    </row>
    <row r="425" spans="1:18" s="3" customFormat="1" ht="63">
      <c r="A425" s="45">
        <f>IF(I425&lt;&gt;"",1+MAX($A$9:A424),"")</f>
        <v>322</v>
      </c>
      <c r="B425" s="46"/>
      <c r="C425" s="46"/>
      <c r="D425" s="47"/>
      <c r="E425" s="119" t="s">
        <v>377</v>
      </c>
      <c r="F425" s="116">
        <v>2</v>
      </c>
      <c r="G425" s="50">
        <v>0</v>
      </c>
      <c r="H425" s="51">
        <f t="shared" si="324"/>
        <v>2</v>
      </c>
      <c r="I425" s="116" t="s">
        <v>92</v>
      </c>
      <c r="J425" s="53">
        <v>247.98</v>
      </c>
      <c r="K425" s="53">
        <f t="shared" si="325"/>
        <v>495.96</v>
      </c>
      <c r="L425" s="70">
        <v>2.4</v>
      </c>
      <c r="M425" s="68">
        <f t="shared" si="317"/>
        <v>4.8</v>
      </c>
      <c r="N425" s="54">
        <f t="shared" si="318"/>
        <v>95.3</v>
      </c>
      <c r="O425" s="54">
        <f t="shared" si="319"/>
        <v>457.44</v>
      </c>
      <c r="P425" s="55">
        <f t="shared" si="320"/>
        <v>953.4</v>
      </c>
      <c r="Q425" s="56"/>
      <c r="R425" s="44"/>
    </row>
    <row r="426" spans="1:18" s="3" customFormat="1" ht="63">
      <c r="A426" s="45">
        <f>IF(I426&lt;&gt;"",1+MAX($A$9:A425),"")</f>
        <v>323</v>
      </c>
      <c r="B426" s="46"/>
      <c r="C426" s="46"/>
      <c r="D426" s="47"/>
      <c r="E426" s="119" t="s">
        <v>378</v>
      </c>
      <c r="F426" s="116">
        <v>2</v>
      </c>
      <c r="G426" s="50">
        <v>0</v>
      </c>
      <c r="H426" s="51">
        <f t="shared" si="324"/>
        <v>2</v>
      </c>
      <c r="I426" s="116" t="s">
        <v>92</v>
      </c>
      <c r="J426" s="53">
        <v>247.98</v>
      </c>
      <c r="K426" s="53">
        <f t="shared" ref="K426" si="326">J426*H426</f>
        <v>495.96</v>
      </c>
      <c r="L426" s="70">
        <v>2.4</v>
      </c>
      <c r="M426" s="68">
        <f t="shared" si="317"/>
        <v>4.8</v>
      </c>
      <c r="N426" s="54">
        <f t="shared" si="318"/>
        <v>95.3</v>
      </c>
      <c r="O426" s="54">
        <f t="shared" si="319"/>
        <v>457.44</v>
      </c>
      <c r="P426" s="55">
        <f t="shared" si="320"/>
        <v>953.4</v>
      </c>
      <c r="Q426" s="56"/>
      <c r="R426" s="44"/>
    </row>
    <row r="427" spans="1:18" s="3" customFormat="1">
      <c r="A427" s="45" t="str">
        <f>IF(I427&lt;&gt;"",1+MAX($A$9:A426),"")</f>
        <v/>
      </c>
      <c r="B427" s="46"/>
      <c r="C427" s="46"/>
      <c r="D427" s="47"/>
      <c r="E427" s="57" t="s">
        <v>379</v>
      </c>
      <c r="F427" s="116"/>
      <c r="G427" s="116"/>
      <c r="H427" s="116"/>
      <c r="I427" s="116"/>
      <c r="J427" s="53"/>
      <c r="K427" s="53"/>
      <c r="L427" s="70"/>
      <c r="M427" s="68"/>
      <c r="N427" s="54"/>
      <c r="O427" s="54"/>
      <c r="P427" s="55"/>
      <c r="Q427" s="56"/>
      <c r="R427" s="44"/>
    </row>
    <row r="428" spans="1:18" s="3" customFormat="1" ht="78.75">
      <c r="A428" s="45">
        <f>IF(I428&lt;&gt;"",1+MAX($A$9:A427),"")</f>
        <v>324</v>
      </c>
      <c r="B428" s="46"/>
      <c r="C428" s="46"/>
      <c r="D428" s="47"/>
      <c r="E428" s="119" t="s">
        <v>380</v>
      </c>
      <c r="F428" s="116">
        <v>1</v>
      </c>
      <c r="G428" s="50">
        <v>0</v>
      </c>
      <c r="H428" s="51">
        <f t="shared" ref="H428:H429" si="327">(1+G428)*F428</f>
        <v>1</v>
      </c>
      <c r="I428" s="116" t="s">
        <v>92</v>
      </c>
      <c r="J428" s="53">
        <v>1470</v>
      </c>
      <c r="K428" s="53">
        <f>J428*H428</f>
        <v>1470</v>
      </c>
      <c r="L428" s="70">
        <v>4.8</v>
      </c>
      <c r="M428" s="68">
        <f t="shared" si="317"/>
        <v>4.8</v>
      </c>
      <c r="N428" s="54">
        <f t="shared" si="318"/>
        <v>95.3</v>
      </c>
      <c r="O428" s="54">
        <f t="shared" si="319"/>
        <v>457.44</v>
      </c>
      <c r="P428" s="55">
        <f t="shared" si="320"/>
        <v>1927.44</v>
      </c>
      <c r="Q428" s="56"/>
      <c r="R428" s="44"/>
    </row>
    <row r="429" spans="1:18" s="3" customFormat="1" ht="78.75">
      <c r="A429" s="45">
        <f>IF(I429&lt;&gt;"",1+MAX($A$9:A428),"")</f>
        <v>325</v>
      </c>
      <c r="B429" s="46"/>
      <c r="C429" s="46"/>
      <c r="D429" s="47"/>
      <c r="E429" s="119" t="s">
        <v>381</v>
      </c>
      <c r="F429" s="116">
        <v>1</v>
      </c>
      <c r="G429" s="50">
        <v>0</v>
      </c>
      <c r="H429" s="51">
        <f t="shared" si="327"/>
        <v>1</v>
      </c>
      <c r="I429" s="116" t="s">
        <v>92</v>
      </c>
      <c r="J429" s="53">
        <v>1470</v>
      </c>
      <c r="K429" s="53">
        <f t="shared" ref="K429" si="328">J429*H429</f>
        <v>1470</v>
      </c>
      <c r="L429" s="70">
        <v>4.8</v>
      </c>
      <c r="M429" s="68">
        <f t="shared" si="317"/>
        <v>4.8</v>
      </c>
      <c r="N429" s="54">
        <f t="shared" si="318"/>
        <v>95.3</v>
      </c>
      <c r="O429" s="54">
        <f t="shared" si="319"/>
        <v>457.44</v>
      </c>
      <c r="P429" s="55">
        <f t="shared" si="320"/>
        <v>1927.44</v>
      </c>
      <c r="Q429" s="56"/>
      <c r="R429" s="44"/>
    </row>
    <row r="430" spans="1:18" s="3" customFormat="1">
      <c r="A430" s="45" t="str">
        <f>IF(I430&lt;&gt;"",1+MAX($A$9:A429),"")</f>
        <v/>
      </c>
      <c r="B430" s="46"/>
      <c r="C430" s="46"/>
      <c r="D430" s="47"/>
      <c r="E430" s="57" t="s">
        <v>382</v>
      </c>
      <c r="F430" s="116"/>
      <c r="G430" s="116"/>
      <c r="H430" s="116"/>
      <c r="I430" s="116"/>
      <c r="J430" s="53"/>
      <c r="K430" s="53"/>
      <c r="L430" s="70"/>
      <c r="M430" s="68"/>
      <c r="N430" s="54"/>
      <c r="O430" s="54"/>
      <c r="P430" s="55"/>
      <c r="Q430" s="56"/>
      <c r="R430" s="44"/>
    </row>
    <row r="431" spans="1:18" s="3" customFormat="1" ht="63">
      <c r="A431" s="45">
        <f>IF(I431&lt;&gt;"",1+MAX($A$9:A430),"")</f>
        <v>326</v>
      </c>
      <c r="B431" s="46"/>
      <c r="C431" s="46"/>
      <c r="D431" s="47"/>
      <c r="E431" s="119" t="s">
        <v>383</v>
      </c>
      <c r="F431" s="116">
        <v>1</v>
      </c>
      <c r="G431" s="50">
        <v>0</v>
      </c>
      <c r="H431" s="51">
        <f t="shared" ref="H431:H432" si="329">(1+G431)*F431</f>
        <v>1</v>
      </c>
      <c r="I431" s="116" t="s">
        <v>92</v>
      </c>
      <c r="J431" s="53">
        <v>1416</v>
      </c>
      <c r="K431" s="53">
        <f>J431*H431</f>
        <v>1416</v>
      </c>
      <c r="L431" s="70">
        <v>6.8</v>
      </c>
      <c r="M431" s="68">
        <f t="shared" si="317"/>
        <v>6.8</v>
      </c>
      <c r="N431" s="54">
        <f t="shared" si="318"/>
        <v>95.3</v>
      </c>
      <c r="O431" s="54">
        <f t="shared" si="319"/>
        <v>648.04</v>
      </c>
      <c r="P431" s="55">
        <f t="shared" si="320"/>
        <v>2064.04</v>
      </c>
      <c r="Q431" s="56"/>
      <c r="R431" s="44"/>
    </row>
    <row r="432" spans="1:18" s="3" customFormat="1" ht="63">
      <c r="A432" s="45">
        <f>IF(I432&lt;&gt;"",1+MAX($A$9:A431),"")</f>
        <v>327</v>
      </c>
      <c r="B432" s="46"/>
      <c r="C432" s="46"/>
      <c r="D432" s="47"/>
      <c r="E432" s="119" t="s">
        <v>384</v>
      </c>
      <c r="F432" s="116">
        <v>1</v>
      </c>
      <c r="G432" s="50">
        <v>0</v>
      </c>
      <c r="H432" s="51">
        <f t="shared" si="329"/>
        <v>1</v>
      </c>
      <c r="I432" s="116" t="s">
        <v>92</v>
      </c>
      <c r="J432" s="53">
        <v>1416</v>
      </c>
      <c r="K432" s="53">
        <f t="shared" ref="K432" si="330">J432*H432</f>
        <v>1416</v>
      </c>
      <c r="L432" s="70">
        <v>6.8</v>
      </c>
      <c r="M432" s="68">
        <f t="shared" si="317"/>
        <v>6.8</v>
      </c>
      <c r="N432" s="54">
        <f t="shared" si="318"/>
        <v>95.3</v>
      </c>
      <c r="O432" s="54">
        <f t="shared" si="319"/>
        <v>648.04</v>
      </c>
      <c r="P432" s="55">
        <f t="shared" si="320"/>
        <v>2064.04</v>
      </c>
      <c r="Q432" s="56"/>
      <c r="R432" s="44"/>
    </row>
    <row r="433" spans="1:18" s="3" customFormat="1">
      <c r="A433" s="45" t="str">
        <f>IF(I433&lt;&gt;"",1+MAX($A$9:A432),"")</f>
        <v/>
      </c>
      <c r="B433" s="46"/>
      <c r="C433" s="46"/>
      <c r="D433" s="47"/>
      <c r="E433" s="57" t="s">
        <v>342</v>
      </c>
      <c r="F433" s="116"/>
      <c r="G433" s="116"/>
      <c r="H433" s="116"/>
      <c r="I433" s="116"/>
      <c r="J433" s="53"/>
      <c r="K433" s="53"/>
      <c r="L433" s="70"/>
      <c r="M433" s="68"/>
      <c r="N433" s="54"/>
      <c r="O433" s="54"/>
      <c r="P433" s="55"/>
      <c r="Q433" s="56"/>
      <c r="R433" s="44"/>
    </row>
    <row r="434" spans="1:18" s="3" customFormat="1" ht="31.5">
      <c r="A434" s="45">
        <f>IF(I434&lt;&gt;"",1+MAX($A$9:A433),"")</f>
        <v>328</v>
      </c>
      <c r="B434" s="46"/>
      <c r="C434" s="46"/>
      <c r="D434" s="47"/>
      <c r="E434" s="119" t="s">
        <v>385</v>
      </c>
      <c r="F434" s="116">
        <v>4</v>
      </c>
      <c r="G434" s="50">
        <v>0</v>
      </c>
      <c r="H434" s="51">
        <f t="shared" ref="H434:H437" si="331">(1+G434)*F434</f>
        <v>4</v>
      </c>
      <c r="I434" s="116" t="s">
        <v>92</v>
      </c>
      <c r="J434" s="53">
        <v>1150</v>
      </c>
      <c r="K434" s="53">
        <f t="shared" ref="K434:K439" si="332">J434*H434</f>
        <v>4600</v>
      </c>
      <c r="L434" s="70">
        <v>3.2</v>
      </c>
      <c r="M434" s="68">
        <f t="shared" si="317"/>
        <v>12.8</v>
      </c>
      <c r="N434" s="54">
        <f t="shared" si="318"/>
        <v>95.3</v>
      </c>
      <c r="O434" s="54">
        <f t="shared" si="319"/>
        <v>1219.8399999999999</v>
      </c>
      <c r="P434" s="55">
        <f t="shared" si="320"/>
        <v>5819.84</v>
      </c>
      <c r="Q434" s="56"/>
      <c r="R434" s="44"/>
    </row>
    <row r="435" spans="1:18" s="3" customFormat="1">
      <c r="A435" s="45">
        <f>IF(I435&lt;&gt;"",1+MAX($A$9:A434),"")</f>
        <v>329</v>
      </c>
      <c r="B435" s="46"/>
      <c r="C435" s="46"/>
      <c r="D435" s="47"/>
      <c r="E435" s="117" t="s">
        <v>386</v>
      </c>
      <c r="F435" s="116">
        <v>4</v>
      </c>
      <c r="G435" s="50">
        <v>0</v>
      </c>
      <c r="H435" s="51">
        <f t="shared" si="331"/>
        <v>4</v>
      </c>
      <c r="I435" s="116" t="s">
        <v>92</v>
      </c>
      <c r="J435" s="53">
        <v>75.989999999999995</v>
      </c>
      <c r="K435" s="53">
        <f t="shared" si="332"/>
        <v>303.95999999999998</v>
      </c>
      <c r="L435" s="70">
        <v>1.2</v>
      </c>
      <c r="M435" s="68">
        <f t="shared" si="317"/>
        <v>4.8</v>
      </c>
      <c r="N435" s="54">
        <f t="shared" si="318"/>
        <v>95.3</v>
      </c>
      <c r="O435" s="54">
        <f t="shared" si="319"/>
        <v>457.44</v>
      </c>
      <c r="P435" s="55">
        <f t="shared" si="320"/>
        <v>761.4</v>
      </c>
      <c r="Q435" s="56"/>
      <c r="R435" s="44"/>
    </row>
    <row r="436" spans="1:18" s="3" customFormat="1">
      <c r="A436" s="45">
        <f>IF(I436&lt;&gt;"",1+MAX($A$9:A435),"")</f>
        <v>330</v>
      </c>
      <c r="B436" s="46"/>
      <c r="C436" s="46"/>
      <c r="D436" s="47"/>
      <c r="E436" s="117" t="s">
        <v>387</v>
      </c>
      <c r="F436" s="116">
        <v>19</v>
      </c>
      <c r="G436" s="50">
        <v>0</v>
      </c>
      <c r="H436" s="51">
        <f t="shared" si="331"/>
        <v>19</v>
      </c>
      <c r="I436" s="116" t="s">
        <v>92</v>
      </c>
      <c r="J436" s="53">
        <v>34.6</v>
      </c>
      <c r="K436" s="53">
        <f t="shared" si="332"/>
        <v>657.4</v>
      </c>
      <c r="L436" s="70">
        <v>0.8</v>
      </c>
      <c r="M436" s="68">
        <f t="shared" si="317"/>
        <v>15.2</v>
      </c>
      <c r="N436" s="54">
        <f t="shared" si="318"/>
        <v>95.3</v>
      </c>
      <c r="O436" s="54">
        <f t="shared" si="319"/>
        <v>1448.56</v>
      </c>
      <c r="P436" s="55">
        <f t="shared" si="320"/>
        <v>2105.96</v>
      </c>
      <c r="Q436" s="56"/>
      <c r="R436" s="44"/>
    </row>
    <row r="437" spans="1:18" s="3" customFormat="1">
      <c r="A437" s="45">
        <f>IF(I437&lt;&gt;"",1+MAX($A$9:A436),"")</f>
        <v>331</v>
      </c>
      <c r="B437" s="46"/>
      <c r="C437" s="46"/>
      <c r="D437" s="47"/>
      <c r="E437" s="117" t="s">
        <v>388</v>
      </c>
      <c r="F437" s="116">
        <v>3</v>
      </c>
      <c r="G437" s="50">
        <v>0</v>
      </c>
      <c r="H437" s="51">
        <f t="shared" si="331"/>
        <v>3</v>
      </c>
      <c r="I437" s="116" t="s">
        <v>92</v>
      </c>
      <c r="J437" s="53">
        <v>176.16</v>
      </c>
      <c r="K437" s="53">
        <f t="shared" si="332"/>
        <v>528.48</v>
      </c>
      <c r="L437" s="70">
        <v>2.2000000000000002</v>
      </c>
      <c r="M437" s="68">
        <f t="shared" si="317"/>
        <v>6.6</v>
      </c>
      <c r="N437" s="54">
        <f t="shared" si="318"/>
        <v>95.3</v>
      </c>
      <c r="O437" s="54">
        <f t="shared" si="319"/>
        <v>628.98</v>
      </c>
      <c r="P437" s="55">
        <f t="shared" si="320"/>
        <v>1157.46</v>
      </c>
      <c r="Q437" s="56"/>
      <c r="R437" s="44"/>
    </row>
    <row r="438" spans="1:18" s="3" customFormat="1">
      <c r="A438" s="45" t="str">
        <f>IF(I438&lt;&gt;"",1+MAX($A$9:A437),"")</f>
        <v/>
      </c>
      <c r="B438" s="46"/>
      <c r="C438" s="46"/>
      <c r="D438" s="47"/>
      <c r="E438" s="57" t="s">
        <v>350</v>
      </c>
      <c r="F438" s="116"/>
      <c r="G438" s="116"/>
      <c r="H438" s="116"/>
      <c r="I438" s="116"/>
      <c r="J438" s="53"/>
      <c r="K438" s="53"/>
      <c r="L438" s="70"/>
      <c r="M438" s="68"/>
      <c r="N438" s="54"/>
      <c r="O438" s="54"/>
      <c r="P438" s="55"/>
      <c r="Q438" s="56"/>
      <c r="R438" s="44"/>
    </row>
    <row r="439" spans="1:18" s="3" customFormat="1">
      <c r="A439" s="45">
        <f>IF(I439&lt;&gt;"",1+MAX($A$9:A438),"")</f>
        <v>332</v>
      </c>
      <c r="B439" s="46"/>
      <c r="C439" s="46"/>
      <c r="D439" s="47"/>
      <c r="E439" s="117" t="s">
        <v>389</v>
      </c>
      <c r="F439" s="116">
        <v>1</v>
      </c>
      <c r="G439" s="50">
        <v>0</v>
      </c>
      <c r="H439" s="51">
        <f t="shared" ref="H439" si="333">(1+G439)*F439</f>
        <v>1</v>
      </c>
      <c r="I439" s="116" t="s">
        <v>28</v>
      </c>
      <c r="J439" s="53">
        <v>5722</v>
      </c>
      <c r="K439" s="53">
        <f t="shared" si="332"/>
        <v>5722</v>
      </c>
      <c r="L439" s="70">
        <v>66</v>
      </c>
      <c r="M439" s="68">
        <f>L439*H439</f>
        <v>66</v>
      </c>
      <c r="N439" s="54">
        <f>N$440</f>
        <v>106</v>
      </c>
      <c r="O439" s="54">
        <f>M439*N439</f>
        <v>6996</v>
      </c>
      <c r="P439" s="101">
        <f>O439+K439</f>
        <v>12718</v>
      </c>
      <c r="Q439" s="56"/>
      <c r="R439" s="44"/>
    </row>
    <row r="440" spans="1:18" s="3" customFormat="1" ht="21">
      <c r="A440" s="35" t="str">
        <f>IF(I440&lt;&gt;"",1+MAX($A$9:A439),"")</f>
        <v/>
      </c>
      <c r="B440" s="36"/>
      <c r="C440" s="36"/>
      <c r="D440" s="37" t="s">
        <v>390</v>
      </c>
      <c r="E440" s="38" t="s">
        <v>391</v>
      </c>
      <c r="F440" s="36"/>
      <c r="G440" s="60"/>
      <c r="H440" s="61"/>
      <c r="I440" s="36"/>
      <c r="J440" s="41"/>
      <c r="K440" s="41"/>
      <c r="L440" s="71"/>
      <c r="M440" s="41"/>
      <c r="N440" s="62">
        <v>106</v>
      </c>
      <c r="O440" s="63"/>
      <c r="P440" s="64"/>
      <c r="Q440" s="43">
        <f>SUM(P441:P462)</f>
        <v>100842.11</v>
      </c>
      <c r="R440" s="44"/>
    </row>
    <row r="441" spans="1:18" s="3" customFormat="1">
      <c r="A441" s="45" t="str">
        <f>IF(I441&lt;&gt;"",1+MAX($A$9:A440),"")</f>
        <v/>
      </c>
      <c r="B441" s="46"/>
      <c r="C441" s="46"/>
      <c r="D441" s="47"/>
      <c r="E441" s="57" t="s">
        <v>392</v>
      </c>
      <c r="F441" s="116"/>
      <c r="G441" s="116"/>
      <c r="H441" s="116"/>
      <c r="I441" s="116"/>
      <c r="J441" s="53"/>
      <c r="K441" s="53"/>
      <c r="L441" s="73" t="s">
        <v>61</v>
      </c>
      <c r="M441" s="54" t="str">
        <f t="shared" ref="M441" si="334">IF(F441=0,"",K441*H441)</f>
        <v/>
      </c>
      <c r="N441" s="54"/>
      <c r="O441" s="54" t="str">
        <f t="shared" ref="O441" si="335">IF(F441=0,"",L441+M441)</f>
        <v/>
      </c>
      <c r="P441" s="55"/>
      <c r="Q441" s="56"/>
      <c r="R441" s="44"/>
    </row>
    <row r="442" spans="1:18" s="3" customFormat="1" ht="47.25">
      <c r="A442" s="45">
        <f>IF(I442&lt;&gt;"",1+MAX($A$9:A441),"")</f>
        <v>333</v>
      </c>
      <c r="B442" s="46"/>
      <c r="C442" s="46"/>
      <c r="D442" s="47"/>
      <c r="E442" s="119" t="s">
        <v>393</v>
      </c>
      <c r="F442" s="116">
        <v>39</v>
      </c>
      <c r="G442" s="50">
        <v>0</v>
      </c>
      <c r="H442" s="51">
        <f t="shared" ref="H442:H445" si="336">(1+G442)*F442</f>
        <v>39</v>
      </c>
      <c r="I442" s="116" t="s">
        <v>92</v>
      </c>
      <c r="J442" s="53">
        <v>420</v>
      </c>
      <c r="K442" s="53">
        <f t="shared" ref="K442" si="337">J442*H442</f>
        <v>16380</v>
      </c>
      <c r="L442" s="70">
        <v>2.2000000000000002</v>
      </c>
      <c r="M442" s="68">
        <f t="shared" ref="M442" si="338">L442*H442</f>
        <v>85.8</v>
      </c>
      <c r="N442" s="54">
        <f>N$440</f>
        <v>106</v>
      </c>
      <c r="O442" s="54">
        <f t="shared" ref="O442" si="339">M442*N442</f>
        <v>9094.7999999999993</v>
      </c>
      <c r="P442" s="55">
        <f t="shared" ref="P442" si="340">O442+K442</f>
        <v>25474.799999999999</v>
      </c>
      <c r="Q442" s="56"/>
      <c r="R442" s="44"/>
    </row>
    <row r="443" spans="1:18" s="3" customFormat="1" ht="63">
      <c r="A443" s="45">
        <f>IF(I443&lt;&gt;"",1+MAX($A$9:A442),"")</f>
        <v>334</v>
      </c>
      <c r="B443" s="46"/>
      <c r="C443" s="46"/>
      <c r="D443" s="47"/>
      <c r="E443" s="119" t="s">
        <v>394</v>
      </c>
      <c r="F443" s="116">
        <v>26</v>
      </c>
      <c r="G443" s="50">
        <v>0</v>
      </c>
      <c r="H443" s="51">
        <f t="shared" si="336"/>
        <v>26</v>
      </c>
      <c r="I443" s="116" t="s">
        <v>92</v>
      </c>
      <c r="J443" s="53">
        <v>620</v>
      </c>
      <c r="K443" s="53">
        <f t="shared" ref="K443:K462" si="341">J443*H443</f>
        <v>16120</v>
      </c>
      <c r="L443" s="70">
        <v>2.8</v>
      </c>
      <c r="M443" s="68">
        <f t="shared" ref="M443:M462" si="342">L443*H443</f>
        <v>72.8</v>
      </c>
      <c r="N443" s="54">
        <f t="shared" ref="N443:N462" si="343">N$440</f>
        <v>106</v>
      </c>
      <c r="O443" s="54">
        <f t="shared" ref="O443:O462" si="344">M443*N443</f>
        <v>7716.8</v>
      </c>
      <c r="P443" s="55">
        <f t="shared" ref="P443:P462" si="345">O443+K443</f>
        <v>23836.799999999999</v>
      </c>
      <c r="Q443" s="56"/>
      <c r="R443" s="44"/>
    </row>
    <row r="444" spans="1:18" s="3" customFormat="1" ht="63">
      <c r="A444" s="45">
        <f>IF(I444&lt;&gt;"",1+MAX($A$9:A443),"")</f>
        <v>335</v>
      </c>
      <c r="B444" s="46"/>
      <c r="C444" s="46"/>
      <c r="D444" s="47"/>
      <c r="E444" s="119" t="s">
        <v>395</v>
      </c>
      <c r="F444" s="116">
        <v>4</v>
      </c>
      <c r="G444" s="50">
        <v>0</v>
      </c>
      <c r="H444" s="51">
        <f t="shared" si="336"/>
        <v>4</v>
      </c>
      <c r="I444" s="116" t="s">
        <v>92</v>
      </c>
      <c r="J444" s="53">
        <v>480</v>
      </c>
      <c r="K444" s="53">
        <f t="shared" si="341"/>
        <v>1920</v>
      </c>
      <c r="L444" s="70">
        <v>2.2000000000000002</v>
      </c>
      <c r="M444" s="68">
        <f t="shared" si="342"/>
        <v>8.8000000000000007</v>
      </c>
      <c r="N444" s="54">
        <f t="shared" si="343"/>
        <v>106</v>
      </c>
      <c r="O444" s="54">
        <f t="shared" si="344"/>
        <v>932.8</v>
      </c>
      <c r="P444" s="55">
        <f t="shared" si="345"/>
        <v>2852.8</v>
      </c>
      <c r="Q444" s="56"/>
      <c r="R444" s="44"/>
    </row>
    <row r="445" spans="1:18" s="3" customFormat="1" ht="47.25">
      <c r="A445" s="45">
        <f>IF(I445&lt;&gt;"",1+MAX($A$9:A444),"")</f>
        <v>336</v>
      </c>
      <c r="B445" s="46"/>
      <c r="C445" s="46"/>
      <c r="D445" s="47"/>
      <c r="E445" s="119" t="s">
        <v>396</v>
      </c>
      <c r="F445" s="116">
        <v>9</v>
      </c>
      <c r="G445" s="50">
        <v>0</v>
      </c>
      <c r="H445" s="51">
        <f t="shared" si="336"/>
        <v>9</v>
      </c>
      <c r="I445" s="116" t="s">
        <v>92</v>
      </c>
      <c r="J445" s="53">
        <v>540</v>
      </c>
      <c r="K445" s="53">
        <f t="shared" si="341"/>
        <v>4860</v>
      </c>
      <c r="L445" s="70">
        <v>1.8</v>
      </c>
      <c r="M445" s="68">
        <f t="shared" si="342"/>
        <v>16.2</v>
      </c>
      <c r="N445" s="54">
        <f t="shared" si="343"/>
        <v>106</v>
      </c>
      <c r="O445" s="54">
        <f t="shared" si="344"/>
        <v>1717.2</v>
      </c>
      <c r="P445" s="55">
        <f t="shared" si="345"/>
        <v>6577.2</v>
      </c>
      <c r="Q445" s="56"/>
      <c r="R445" s="44"/>
    </row>
    <row r="446" spans="1:18" s="3" customFormat="1">
      <c r="A446" s="45" t="str">
        <f>IF(I446&lt;&gt;"",1+MAX($A$9:A445),"")</f>
        <v/>
      </c>
      <c r="B446" s="46"/>
      <c r="C446" s="46"/>
      <c r="D446" s="47"/>
      <c r="E446" s="57" t="s">
        <v>397</v>
      </c>
      <c r="F446" s="116"/>
      <c r="G446" s="116"/>
      <c r="H446" s="116"/>
      <c r="I446" s="116"/>
      <c r="J446" s="53"/>
      <c r="K446" s="53"/>
      <c r="L446" s="70"/>
      <c r="M446" s="68"/>
      <c r="N446" s="54"/>
      <c r="O446" s="54"/>
      <c r="P446" s="55"/>
      <c r="Q446" s="56"/>
      <c r="R446" s="44"/>
    </row>
    <row r="447" spans="1:18" s="3" customFormat="1">
      <c r="A447" s="45">
        <f>IF(I447&lt;&gt;"",1+MAX($A$9:A446),"")</f>
        <v>337</v>
      </c>
      <c r="B447" s="46"/>
      <c r="C447" s="46"/>
      <c r="D447" s="47"/>
      <c r="E447" s="117" t="s">
        <v>398</v>
      </c>
      <c r="F447" s="116">
        <v>4</v>
      </c>
      <c r="G447" s="50">
        <v>0</v>
      </c>
      <c r="H447" s="51">
        <f t="shared" ref="H447:H448" si="346">(1+G447)*F447</f>
        <v>4</v>
      </c>
      <c r="I447" s="116" t="s">
        <v>92</v>
      </c>
      <c r="J447" s="53">
        <v>4.5</v>
      </c>
      <c r="K447" s="53">
        <f t="shared" si="341"/>
        <v>18</v>
      </c>
      <c r="L447" s="70">
        <v>0.4</v>
      </c>
      <c r="M447" s="68">
        <f t="shared" si="342"/>
        <v>1.6</v>
      </c>
      <c r="N447" s="54">
        <f t="shared" si="343"/>
        <v>106</v>
      </c>
      <c r="O447" s="54">
        <f t="shared" si="344"/>
        <v>169.6</v>
      </c>
      <c r="P447" s="55">
        <f t="shared" si="345"/>
        <v>187.6</v>
      </c>
      <c r="Q447" s="56"/>
      <c r="R447" s="44"/>
    </row>
    <row r="448" spans="1:18" s="3" customFormat="1">
      <c r="A448" s="45">
        <f>IF(I448&lt;&gt;"",1+MAX($A$9:A447),"")</f>
        <v>338</v>
      </c>
      <c r="B448" s="46"/>
      <c r="C448" s="46"/>
      <c r="D448" s="47"/>
      <c r="E448" s="117" t="s">
        <v>399</v>
      </c>
      <c r="F448" s="116">
        <v>12</v>
      </c>
      <c r="G448" s="50">
        <v>0</v>
      </c>
      <c r="H448" s="51">
        <f t="shared" si="346"/>
        <v>12</v>
      </c>
      <c r="I448" s="116" t="s">
        <v>92</v>
      </c>
      <c r="J448" s="53">
        <v>2</v>
      </c>
      <c r="K448" s="53">
        <f t="shared" si="341"/>
        <v>24</v>
      </c>
      <c r="L448" s="70">
        <v>0.4</v>
      </c>
      <c r="M448" s="68">
        <f t="shared" si="342"/>
        <v>4.8</v>
      </c>
      <c r="N448" s="54">
        <f t="shared" si="343"/>
        <v>106</v>
      </c>
      <c r="O448" s="54">
        <f t="shared" si="344"/>
        <v>508.8</v>
      </c>
      <c r="P448" s="55">
        <f t="shared" si="345"/>
        <v>532.79999999999995</v>
      </c>
      <c r="Q448" s="56"/>
      <c r="R448" s="44"/>
    </row>
    <row r="449" spans="1:18" s="3" customFormat="1">
      <c r="A449" s="45" t="str">
        <f>IF(I449&lt;&gt;"",1+MAX($A$9:A448),"")</f>
        <v/>
      </c>
      <c r="B449" s="46"/>
      <c r="C449" s="46"/>
      <c r="D449" s="47"/>
      <c r="E449" s="57" t="s">
        <v>342</v>
      </c>
      <c r="F449" s="116"/>
      <c r="G449" s="116"/>
      <c r="H449" s="116"/>
      <c r="I449" s="116"/>
      <c r="J449" s="53"/>
      <c r="K449" s="53"/>
      <c r="L449" s="70"/>
      <c r="M449" s="68"/>
      <c r="N449" s="54"/>
      <c r="O449" s="54"/>
      <c r="P449" s="55"/>
      <c r="Q449" s="56"/>
      <c r="R449" s="44"/>
    </row>
    <row r="450" spans="1:18" s="3" customFormat="1" ht="47.25">
      <c r="A450" s="45">
        <f>IF(I450&lt;&gt;"",1+MAX($A$9:A449),"")</f>
        <v>339</v>
      </c>
      <c r="B450" s="46"/>
      <c r="C450" s="46"/>
      <c r="D450" s="47"/>
      <c r="E450" s="119" t="s">
        <v>400</v>
      </c>
      <c r="F450" s="116">
        <v>18</v>
      </c>
      <c r="G450" s="50">
        <v>0</v>
      </c>
      <c r="H450" s="51">
        <f t="shared" ref="H450:H451" si="347">(1+G450)*F450</f>
        <v>18</v>
      </c>
      <c r="I450" s="116" t="s">
        <v>92</v>
      </c>
      <c r="J450" s="53">
        <v>229.99</v>
      </c>
      <c r="K450" s="53">
        <f t="shared" si="341"/>
        <v>4139.82</v>
      </c>
      <c r="L450" s="70">
        <v>1.2</v>
      </c>
      <c r="M450" s="68">
        <f t="shared" si="342"/>
        <v>21.6</v>
      </c>
      <c r="N450" s="54">
        <f t="shared" si="343"/>
        <v>106</v>
      </c>
      <c r="O450" s="54">
        <f t="shared" si="344"/>
        <v>2289.6</v>
      </c>
      <c r="P450" s="55">
        <f t="shared" si="345"/>
        <v>6429.42</v>
      </c>
      <c r="Q450" s="56"/>
      <c r="R450" s="44"/>
    </row>
    <row r="451" spans="1:18" s="3" customFormat="1" ht="31.5">
      <c r="A451" s="45">
        <f>IF(I451&lt;&gt;"",1+MAX($A$9:A450),"")</f>
        <v>340</v>
      </c>
      <c r="B451" s="46"/>
      <c r="C451" s="46"/>
      <c r="D451" s="47"/>
      <c r="E451" s="119" t="s">
        <v>401</v>
      </c>
      <c r="F451" s="116">
        <v>1</v>
      </c>
      <c r="G451" s="50">
        <v>0</v>
      </c>
      <c r="H451" s="51">
        <f t="shared" si="347"/>
        <v>1</v>
      </c>
      <c r="I451" s="116" t="s">
        <v>92</v>
      </c>
      <c r="J451" s="53">
        <v>853.75</v>
      </c>
      <c r="K451" s="53">
        <f t="shared" si="341"/>
        <v>853.75</v>
      </c>
      <c r="L451" s="70">
        <v>3.2</v>
      </c>
      <c r="M451" s="68">
        <f t="shared" si="342"/>
        <v>3.2</v>
      </c>
      <c r="N451" s="54">
        <f t="shared" si="343"/>
        <v>106</v>
      </c>
      <c r="O451" s="54">
        <f t="shared" si="344"/>
        <v>339.2</v>
      </c>
      <c r="P451" s="55">
        <f t="shared" si="345"/>
        <v>1192.95</v>
      </c>
      <c r="Q451" s="56"/>
      <c r="R451" s="44"/>
    </row>
    <row r="452" spans="1:18" s="3" customFormat="1">
      <c r="A452" s="45" t="str">
        <f>IF(I452&lt;&gt;"",1+MAX($A$9:A451),"")</f>
        <v/>
      </c>
      <c r="B452" s="46"/>
      <c r="C452" s="46"/>
      <c r="D452" s="47"/>
      <c r="E452" s="57" t="s">
        <v>402</v>
      </c>
      <c r="F452" s="116"/>
      <c r="G452" s="116"/>
      <c r="H452" s="116"/>
      <c r="I452" s="116"/>
      <c r="J452" s="53"/>
      <c r="K452" s="53"/>
      <c r="L452" s="70"/>
      <c r="M452" s="68"/>
      <c r="N452" s="54"/>
      <c r="O452" s="54"/>
      <c r="P452" s="55"/>
      <c r="Q452" s="56"/>
      <c r="R452" s="44"/>
    </row>
    <row r="453" spans="1:18" s="3" customFormat="1">
      <c r="A453" s="45">
        <f>IF(I453&lt;&gt;"",1+MAX($A$9:A452),"")</f>
        <v>341</v>
      </c>
      <c r="B453" s="46"/>
      <c r="C453" s="46"/>
      <c r="D453" s="47"/>
      <c r="E453" s="117" t="s">
        <v>403</v>
      </c>
      <c r="F453" s="116">
        <v>33</v>
      </c>
      <c r="G453" s="50">
        <v>0</v>
      </c>
      <c r="H453" s="51">
        <f t="shared" ref="H453:H460" si="348">(1+G453)*F453</f>
        <v>33</v>
      </c>
      <c r="I453" s="116" t="s">
        <v>92</v>
      </c>
      <c r="J453" s="53">
        <v>22.4</v>
      </c>
      <c r="K453" s="53">
        <f t="shared" si="341"/>
        <v>739.2</v>
      </c>
      <c r="L453" s="70">
        <v>0.6</v>
      </c>
      <c r="M453" s="68">
        <f t="shared" si="342"/>
        <v>19.8</v>
      </c>
      <c r="N453" s="54">
        <f t="shared" si="343"/>
        <v>106</v>
      </c>
      <c r="O453" s="54">
        <f t="shared" si="344"/>
        <v>2098.8000000000002</v>
      </c>
      <c r="P453" s="55">
        <f t="shared" si="345"/>
        <v>2838</v>
      </c>
      <c r="Q453" s="56"/>
      <c r="R453" s="44"/>
    </row>
    <row r="454" spans="1:18" s="3" customFormat="1">
      <c r="A454" s="45">
        <f>IF(I454&lt;&gt;"",1+MAX($A$9:A453),"")</f>
        <v>342</v>
      </c>
      <c r="B454" s="46"/>
      <c r="C454" s="46"/>
      <c r="D454" s="47"/>
      <c r="E454" s="117" t="s">
        <v>404</v>
      </c>
      <c r="F454" s="116">
        <v>3</v>
      </c>
      <c r="G454" s="50">
        <v>0</v>
      </c>
      <c r="H454" s="51">
        <f t="shared" si="348"/>
        <v>3</v>
      </c>
      <c r="I454" s="116" t="s">
        <v>92</v>
      </c>
      <c r="J454" s="53">
        <v>34.6</v>
      </c>
      <c r="K454" s="53">
        <f t="shared" si="341"/>
        <v>103.8</v>
      </c>
      <c r="L454" s="70">
        <v>0.6</v>
      </c>
      <c r="M454" s="68">
        <f t="shared" si="342"/>
        <v>1.8</v>
      </c>
      <c r="N454" s="54">
        <f t="shared" si="343"/>
        <v>106</v>
      </c>
      <c r="O454" s="54">
        <f t="shared" si="344"/>
        <v>190.8</v>
      </c>
      <c r="P454" s="55">
        <f t="shared" si="345"/>
        <v>294.60000000000002</v>
      </c>
      <c r="Q454" s="56"/>
      <c r="R454" s="44"/>
    </row>
    <row r="455" spans="1:18" s="3" customFormat="1">
      <c r="A455" s="45">
        <f>IF(I455&lt;&gt;"",1+MAX($A$9:A454),"")</f>
        <v>343</v>
      </c>
      <c r="B455" s="46"/>
      <c r="C455" s="46"/>
      <c r="D455" s="47"/>
      <c r="E455" s="117" t="s">
        <v>405</v>
      </c>
      <c r="F455" s="116">
        <v>18</v>
      </c>
      <c r="G455" s="50">
        <v>0</v>
      </c>
      <c r="H455" s="51">
        <f t="shared" si="348"/>
        <v>18</v>
      </c>
      <c r="I455" s="116" t="s">
        <v>92</v>
      </c>
      <c r="J455" s="53">
        <v>10.98</v>
      </c>
      <c r="K455" s="53">
        <f t="shared" si="341"/>
        <v>197.64</v>
      </c>
      <c r="L455" s="70">
        <v>0.4</v>
      </c>
      <c r="M455" s="68">
        <f t="shared" si="342"/>
        <v>7.2</v>
      </c>
      <c r="N455" s="54">
        <f t="shared" si="343"/>
        <v>106</v>
      </c>
      <c r="O455" s="54">
        <f t="shared" si="344"/>
        <v>763.2</v>
      </c>
      <c r="P455" s="55">
        <f t="shared" si="345"/>
        <v>960.84</v>
      </c>
      <c r="Q455" s="56"/>
      <c r="R455" s="44"/>
    </row>
    <row r="456" spans="1:18" s="3" customFormat="1">
      <c r="A456" s="45">
        <f>IF(I456&lt;&gt;"",1+MAX($A$9:A455),"")</f>
        <v>344</v>
      </c>
      <c r="B456" s="46"/>
      <c r="C456" s="46"/>
      <c r="D456" s="47"/>
      <c r="E456" s="117" t="s">
        <v>406</v>
      </c>
      <c r="F456" s="116">
        <v>16</v>
      </c>
      <c r="G456" s="50">
        <v>0</v>
      </c>
      <c r="H456" s="51">
        <f t="shared" si="348"/>
        <v>16</v>
      </c>
      <c r="I456" s="116" t="s">
        <v>92</v>
      </c>
      <c r="J456" s="53">
        <v>5.8</v>
      </c>
      <c r="K456" s="53">
        <f t="shared" si="341"/>
        <v>92.8</v>
      </c>
      <c r="L456" s="70">
        <v>0.6</v>
      </c>
      <c r="M456" s="68">
        <f t="shared" si="342"/>
        <v>9.6</v>
      </c>
      <c r="N456" s="54">
        <f t="shared" si="343"/>
        <v>106</v>
      </c>
      <c r="O456" s="54">
        <f t="shared" si="344"/>
        <v>1017.6</v>
      </c>
      <c r="P456" s="55">
        <f t="shared" si="345"/>
        <v>1110.4000000000001</v>
      </c>
      <c r="Q456" s="56"/>
      <c r="R456" s="44"/>
    </row>
    <row r="457" spans="1:18" s="3" customFormat="1">
      <c r="A457" s="45">
        <f>IF(I457&lt;&gt;"",1+MAX($A$9:A456),"")</f>
        <v>345</v>
      </c>
      <c r="B457" s="46"/>
      <c r="C457" s="46"/>
      <c r="D457" s="47"/>
      <c r="E457" s="117" t="s">
        <v>407</v>
      </c>
      <c r="F457" s="116">
        <v>2</v>
      </c>
      <c r="G457" s="50">
        <v>0</v>
      </c>
      <c r="H457" s="51">
        <f t="shared" si="348"/>
        <v>2</v>
      </c>
      <c r="I457" s="116" t="s">
        <v>92</v>
      </c>
      <c r="J457" s="53">
        <v>60</v>
      </c>
      <c r="K457" s="53">
        <f t="shared" si="341"/>
        <v>120</v>
      </c>
      <c r="L457" s="70">
        <v>1.2</v>
      </c>
      <c r="M457" s="68">
        <f t="shared" si="342"/>
        <v>2.4</v>
      </c>
      <c r="N457" s="54">
        <f t="shared" si="343"/>
        <v>106</v>
      </c>
      <c r="O457" s="54">
        <f t="shared" si="344"/>
        <v>254.4</v>
      </c>
      <c r="P457" s="55">
        <f t="shared" si="345"/>
        <v>374.4</v>
      </c>
      <c r="Q457" s="56"/>
      <c r="R457" s="44"/>
    </row>
    <row r="458" spans="1:18" s="3" customFormat="1">
      <c r="A458" s="45">
        <f>IF(I458&lt;&gt;"",1+MAX($A$9:A457),"")</f>
        <v>346</v>
      </c>
      <c r="B458" s="46"/>
      <c r="C458" s="46"/>
      <c r="D458" s="47"/>
      <c r="E458" s="117" t="s">
        <v>408</v>
      </c>
      <c r="F458" s="116">
        <v>1</v>
      </c>
      <c r="G458" s="50">
        <v>0</v>
      </c>
      <c r="H458" s="51">
        <f t="shared" si="348"/>
        <v>1</v>
      </c>
      <c r="I458" s="116" t="s">
        <v>92</v>
      </c>
      <c r="J458" s="53">
        <v>497.1</v>
      </c>
      <c r="K458" s="53">
        <f t="shared" si="341"/>
        <v>497.1</v>
      </c>
      <c r="L458" s="70">
        <v>4.4000000000000004</v>
      </c>
      <c r="M458" s="68">
        <f t="shared" si="342"/>
        <v>4.4000000000000004</v>
      </c>
      <c r="N458" s="54">
        <f t="shared" si="343"/>
        <v>106</v>
      </c>
      <c r="O458" s="54">
        <f t="shared" si="344"/>
        <v>466.4</v>
      </c>
      <c r="P458" s="55">
        <f t="shared" si="345"/>
        <v>963.5</v>
      </c>
      <c r="Q458" s="56"/>
      <c r="R458" s="44"/>
    </row>
    <row r="459" spans="1:18" s="3" customFormat="1" ht="31.5">
      <c r="A459" s="45">
        <f>IF(I459&lt;&gt;"",1+MAX($A$9:A458),"")</f>
        <v>347</v>
      </c>
      <c r="B459" s="46"/>
      <c r="C459" s="46"/>
      <c r="D459" s="47"/>
      <c r="E459" s="119" t="s">
        <v>409</v>
      </c>
      <c r="F459" s="116">
        <v>1</v>
      </c>
      <c r="G459" s="50">
        <v>0</v>
      </c>
      <c r="H459" s="51">
        <f t="shared" si="348"/>
        <v>1</v>
      </c>
      <c r="I459" s="116" t="s">
        <v>92</v>
      </c>
      <c r="J459" s="53">
        <v>1376</v>
      </c>
      <c r="K459" s="53">
        <f t="shared" si="341"/>
        <v>1376</v>
      </c>
      <c r="L459" s="70">
        <v>9</v>
      </c>
      <c r="M459" s="68">
        <f t="shared" si="342"/>
        <v>9</v>
      </c>
      <c r="N459" s="54">
        <f t="shared" si="343"/>
        <v>106</v>
      </c>
      <c r="O459" s="54">
        <f t="shared" si="344"/>
        <v>954</v>
      </c>
      <c r="P459" s="55">
        <f t="shared" si="345"/>
        <v>2330</v>
      </c>
      <c r="Q459" s="56"/>
      <c r="R459" s="44"/>
    </row>
    <row r="460" spans="1:18" s="3" customFormat="1" ht="31.5">
      <c r="A460" s="45">
        <f>IF(I460&lt;&gt;"",1+MAX($A$9:A459),"")</f>
        <v>348</v>
      </c>
      <c r="B460" s="46"/>
      <c r="C460" s="46"/>
      <c r="D460" s="47"/>
      <c r="E460" s="119" t="s">
        <v>410</v>
      </c>
      <c r="F460" s="116">
        <v>1</v>
      </c>
      <c r="G460" s="50">
        <v>0</v>
      </c>
      <c r="H460" s="51">
        <f t="shared" si="348"/>
        <v>1</v>
      </c>
      <c r="I460" s="116" t="s">
        <v>92</v>
      </c>
      <c r="J460" s="53">
        <v>951</v>
      </c>
      <c r="K460" s="53">
        <f t="shared" si="341"/>
        <v>951</v>
      </c>
      <c r="L460" s="70">
        <v>8</v>
      </c>
      <c r="M460" s="68">
        <f t="shared" si="342"/>
        <v>8</v>
      </c>
      <c r="N460" s="54">
        <f t="shared" si="343"/>
        <v>106</v>
      </c>
      <c r="O460" s="54">
        <f t="shared" si="344"/>
        <v>848</v>
      </c>
      <c r="P460" s="55">
        <f t="shared" si="345"/>
        <v>1799</v>
      </c>
      <c r="Q460" s="56"/>
      <c r="R460" s="44"/>
    </row>
    <row r="461" spans="1:18" s="3" customFormat="1">
      <c r="A461" s="45" t="str">
        <f>IF(I461&lt;&gt;"",1+MAX($A$9:A460),"")</f>
        <v/>
      </c>
      <c r="B461" s="46"/>
      <c r="C461" s="46"/>
      <c r="D461" s="47"/>
      <c r="E461" s="57" t="s">
        <v>350</v>
      </c>
      <c r="F461" s="116"/>
      <c r="G461" s="116"/>
      <c r="H461" s="116"/>
      <c r="I461" s="116"/>
      <c r="J461" s="53"/>
      <c r="K461" s="53"/>
      <c r="L461" s="70"/>
      <c r="M461" s="68"/>
      <c r="N461" s="54"/>
      <c r="O461" s="54"/>
      <c r="P461" s="55"/>
      <c r="Q461" s="56"/>
      <c r="R461" s="44"/>
    </row>
    <row r="462" spans="1:18" s="3" customFormat="1">
      <c r="A462" s="45">
        <f>IF(I462&lt;&gt;"",1+MAX($A$9:A461),"")</f>
        <v>349</v>
      </c>
      <c r="B462" s="46"/>
      <c r="C462" s="46"/>
      <c r="D462" s="47"/>
      <c r="E462" s="117" t="s">
        <v>411</v>
      </c>
      <c r="F462" s="116">
        <v>1</v>
      </c>
      <c r="G462" s="50">
        <v>0</v>
      </c>
      <c r="H462" s="51">
        <f t="shared" ref="H462" si="349">(1+G462)*F462</f>
        <v>1</v>
      </c>
      <c r="I462" s="116" t="s">
        <v>28</v>
      </c>
      <c r="J462" s="53">
        <v>11215</v>
      </c>
      <c r="K462" s="53">
        <f t="shared" si="341"/>
        <v>11215</v>
      </c>
      <c r="L462" s="70">
        <v>112</v>
      </c>
      <c r="M462" s="68">
        <f t="shared" si="342"/>
        <v>112</v>
      </c>
      <c r="N462" s="54">
        <f t="shared" si="343"/>
        <v>106</v>
      </c>
      <c r="O462" s="54">
        <f t="shared" si="344"/>
        <v>11872</v>
      </c>
      <c r="P462" s="101">
        <f t="shared" si="345"/>
        <v>23087</v>
      </c>
      <c r="Q462" s="56"/>
      <c r="R462" s="44"/>
    </row>
    <row r="463" spans="1:18" s="3" customFormat="1" ht="18" customHeight="1">
      <c r="A463" s="35" t="str">
        <f>IF(I463&lt;&gt;"",1+MAX($A$9:A462),"")</f>
        <v/>
      </c>
      <c r="B463" s="36"/>
      <c r="C463" s="36"/>
      <c r="D463" s="37" t="s">
        <v>412</v>
      </c>
      <c r="E463" s="38" t="s">
        <v>413</v>
      </c>
      <c r="F463" s="36"/>
      <c r="G463" s="60"/>
      <c r="H463" s="61"/>
      <c r="I463" s="36"/>
      <c r="J463" s="41"/>
      <c r="K463" s="41"/>
      <c r="L463" s="71"/>
      <c r="M463" s="41"/>
      <c r="N463" s="62">
        <v>80</v>
      </c>
      <c r="O463" s="63"/>
      <c r="P463" s="64"/>
      <c r="Q463" s="43">
        <f>SUM(P464:P465)</f>
        <v>9196</v>
      </c>
      <c r="R463" s="44"/>
    </row>
    <row r="464" spans="1:18" s="3" customFormat="1">
      <c r="A464" s="45" t="str">
        <f>IF(I464&lt;&gt;"",1+MAX($A$9:A463),"")</f>
        <v/>
      </c>
      <c r="B464" s="46"/>
      <c r="C464" s="46"/>
      <c r="D464" s="47"/>
      <c r="E464" s="57" t="s">
        <v>414</v>
      </c>
      <c r="F464" s="72"/>
      <c r="G464" s="72"/>
      <c r="H464" s="72"/>
      <c r="I464" s="67"/>
      <c r="J464" s="53"/>
      <c r="K464" s="53"/>
      <c r="L464" s="73" t="s">
        <v>61</v>
      </c>
      <c r="M464" s="54" t="str">
        <f t="shared" ref="M464" si="350">IF(F464=0,"",K464*H464)</f>
        <v/>
      </c>
      <c r="N464" s="54"/>
      <c r="O464" s="54" t="str">
        <f t="shared" ref="O464" si="351">IF(F464=0,"",L464+M464)</f>
        <v/>
      </c>
      <c r="P464" s="55"/>
      <c r="Q464" s="56"/>
      <c r="R464" s="44"/>
    </row>
    <row r="465" spans="1:25" s="3" customFormat="1" ht="47.25">
      <c r="A465" s="45">
        <f>IF(I465&lt;&gt;"",1+MAX($A$9:A464),"")</f>
        <v>350</v>
      </c>
      <c r="B465" s="46"/>
      <c r="C465" s="46"/>
      <c r="D465" s="47"/>
      <c r="E465" s="69" t="s">
        <v>415</v>
      </c>
      <c r="F465" s="102">
        <v>800</v>
      </c>
      <c r="G465" s="50">
        <v>0.1</v>
      </c>
      <c r="H465" s="51">
        <f t="shared" ref="H465" si="352">(1+G465)*F465</f>
        <v>880</v>
      </c>
      <c r="I465" s="67" t="s">
        <v>49</v>
      </c>
      <c r="J465" s="53">
        <v>6.21</v>
      </c>
      <c r="K465" s="53">
        <f t="shared" ref="K465" si="353">J465*H465</f>
        <v>5464.8</v>
      </c>
      <c r="L465" s="70">
        <v>5.2999999999999999E-2</v>
      </c>
      <c r="M465" s="68">
        <f t="shared" ref="M465" si="354">L465*H465</f>
        <v>46.64</v>
      </c>
      <c r="N465" s="54">
        <f>N$463</f>
        <v>80</v>
      </c>
      <c r="O465" s="54">
        <f t="shared" ref="O465" si="355">M465*N465</f>
        <v>3731.2</v>
      </c>
      <c r="P465" s="55">
        <f t="shared" ref="P465" si="356">O465+K465</f>
        <v>9196</v>
      </c>
      <c r="Q465" s="56"/>
      <c r="R465" s="44"/>
    </row>
    <row r="466" spans="1:25">
      <c r="A466" s="123" t="s">
        <v>1</v>
      </c>
      <c r="B466" s="124"/>
      <c r="C466" s="74"/>
      <c r="D466" s="75"/>
      <c r="E466" s="76"/>
      <c r="F466" s="77"/>
      <c r="G466" s="78"/>
      <c r="H466" s="77"/>
      <c r="I466" s="74"/>
      <c r="J466" s="79"/>
      <c r="K466" s="79"/>
      <c r="L466" s="79"/>
      <c r="M466" s="79"/>
      <c r="N466" s="79"/>
      <c r="O466" s="80"/>
      <c r="P466" s="80">
        <f>SUM(P9:P465)</f>
        <v>934029.84675770486</v>
      </c>
      <c r="Q466" s="80">
        <f>SUM(Q9:Q465)</f>
        <v>934029.84675770567</v>
      </c>
      <c r="R466" s="81"/>
      <c r="S466" s="81"/>
      <c r="T466" s="81"/>
      <c r="U466" s="81"/>
      <c r="V466" s="81"/>
      <c r="W466" s="81"/>
      <c r="X466" s="81"/>
      <c r="Y466" s="81"/>
    </row>
    <row r="467" spans="1:25">
      <c r="A467" s="125" t="s">
        <v>2</v>
      </c>
      <c r="B467" s="126"/>
      <c r="C467" s="84"/>
      <c r="D467" s="85"/>
      <c r="E467" s="86"/>
      <c r="F467" s="87"/>
      <c r="G467" s="88"/>
      <c r="H467" s="87"/>
      <c r="I467" s="84"/>
      <c r="J467" s="89">
        <v>0</v>
      </c>
      <c r="K467" s="89"/>
      <c r="L467" s="89"/>
      <c r="M467" s="89"/>
      <c r="N467" s="89"/>
      <c r="O467" s="90"/>
      <c r="P467" s="90">
        <f>P466*J467</f>
        <v>0</v>
      </c>
      <c r="Q467" s="91">
        <f>Q466*J467</f>
        <v>0</v>
      </c>
      <c r="R467" s="81"/>
      <c r="S467" s="81"/>
      <c r="T467" s="81"/>
      <c r="U467" s="81"/>
      <c r="V467" s="81"/>
      <c r="W467" s="81"/>
      <c r="X467" s="81"/>
      <c r="Y467" s="81"/>
    </row>
    <row r="468" spans="1:25">
      <c r="A468" s="82" t="s">
        <v>3</v>
      </c>
      <c r="B468" s="83"/>
      <c r="C468" s="92"/>
      <c r="D468" s="85"/>
      <c r="E468" s="86"/>
      <c r="F468" s="87"/>
      <c r="G468" s="88"/>
      <c r="H468" s="87"/>
      <c r="I468" s="84"/>
      <c r="J468" s="89">
        <v>0.1</v>
      </c>
      <c r="K468" s="89"/>
      <c r="L468" s="89"/>
      <c r="M468" s="89"/>
      <c r="N468" s="89"/>
      <c r="O468" s="90"/>
      <c r="P468" s="90">
        <f>P466*J468</f>
        <v>93402.984675770495</v>
      </c>
      <c r="Q468" s="91">
        <f>Q466*J468</f>
        <v>93402.984675770567</v>
      </c>
      <c r="R468" s="81"/>
      <c r="S468" s="81"/>
      <c r="T468" s="81"/>
      <c r="U468" s="81"/>
      <c r="V468" s="81"/>
      <c r="W468" s="81"/>
      <c r="X468" s="81"/>
      <c r="Y468" s="81"/>
    </row>
    <row r="469" spans="1:25">
      <c r="A469" s="82" t="s">
        <v>416</v>
      </c>
      <c r="B469" s="83"/>
      <c r="C469" s="92"/>
      <c r="D469" s="85"/>
      <c r="E469" s="86"/>
      <c r="F469" s="87"/>
      <c r="G469" s="88"/>
      <c r="H469" s="87"/>
      <c r="I469" s="84"/>
      <c r="J469" s="89">
        <v>0</v>
      </c>
      <c r="K469" s="89"/>
      <c r="L469" s="89"/>
      <c r="M469" s="89"/>
      <c r="N469" s="89"/>
      <c r="O469" s="93"/>
      <c r="P469" s="90">
        <f>P466*J469</f>
        <v>0</v>
      </c>
      <c r="Q469" s="91">
        <f>Q466*J469</f>
        <v>0</v>
      </c>
      <c r="R469" s="81"/>
      <c r="S469" s="81"/>
      <c r="T469" s="81"/>
      <c r="U469" s="81"/>
      <c r="V469" s="81"/>
      <c r="W469" s="81"/>
      <c r="X469" s="81"/>
      <c r="Y469" s="81"/>
    </row>
    <row r="470" spans="1:25">
      <c r="A470" s="125" t="s">
        <v>417</v>
      </c>
      <c r="B470" s="126"/>
      <c r="C470" s="84"/>
      <c r="D470" s="85"/>
      <c r="E470" s="86"/>
      <c r="F470" s="87"/>
      <c r="G470" s="88"/>
      <c r="H470" s="87"/>
      <c r="I470" s="84"/>
      <c r="J470" s="94"/>
      <c r="K470" s="94"/>
      <c r="L470" s="94"/>
      <c r="M470" s="94"/>
      <c r="N470" s="94"/>
      <c r="O470" s="90"/>
      <c r="P470" s="90">
        <f>P466*J470</f>
        <v>0</v>
      </c>
      <c r="Q470" s="91">
        <f>SUM(Q466:Q469)</f>
        <v>1027432.8314334762</v>
      </c>
    </row>
    <row r="471" spans="1:25" ht="18.75">
      <c r="M471" s="95">
        <f>SUM(M27:M465)</f>
        <v>5677.7955506574144</v>
      </c>
      <c r="N471" s="96" t="s">
        <v>418</v>
      </c>
    </row>
    <row r="472" spans="1:25" ht="18">
      <c r="M472" s="97">
        <v>4</v>
      </c>
      <c r="N472" s="98" t="s">
        <v>419</v>
      </c>
    </row>
    <row r="473" spans="1:25" ht="18">
      <c r="M473" s="99">
        <f>M471/M472/8</f>
        <v>177.4311109580442</v>
      </c>
      <c r="N473" s="98" t="s">
        <v>420</v>
      </c>
    </row>
    <row r="474" spans="1:25" ht="18">
      <c r="M474" s="99">
        <f>M473/20</f>
        <v>8.8715555479022097</v>
      </c>
      <c r="N474" s="98" t="s">
        <v>421</v>
      </c>
    </row>
  </sheetData>
  <sortState xmlns:xlrd2="http://schemas.microsoft.com/office/spreadsheetml/2017/richdata2" ref="E878:L894">
    <sortCondition ref="E878"/>
  </sortState>
  <mergeCells count="4">
    <mergeCell ref="A1:Q1"/>
    <mergeCell ref="A466:B466"/>
    <mergeCell ref="A467:B467"/>
    <mergeCell ref="A470:B470"/>
  </mergeCells>
  <printOptions horizontalCentered="1"/>
  <pageMargins left="0.43307086614173201" right="0.43307086614173201" top="0.39370078740157499" bottom="0.39370078740157499" header="0.196850393700787" footer="0.196850393700787"/>
  <pageSetup paperSize="9" scale="41" orientation="portrait"/>
  <headerFooter>
    <oddFooter>&amp;C&amp;P of &amp;N</oddFooter>
  </headerFooter>
  <rowBreaks count="1" manualBreakCount="1">
    <brk id="25" max="12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i = " h t t p : / / w w w . w 3 . o r g / 2 0 0 1 / X M L S c h e m a - i n s t a n c e "   x m l n s : x s d = " h t t p : / / w w w . w 3 . o r g / 2 0 0 1 / X M L S c h e m a " > < T o k e n s / > < / S w i f t T o k e n s > 
</file>

<file path=customXml/itemProps1.xml><?xml version="1.0" encoding="utf-8"?>
<ds:datastoreItem xmlns:ds="http://schemas.openxmlformats.org/officeDocument/2006/customXml" ds:itemID="{50AFFD39-A0A9-4C2C-9E61-701B729DB60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BASEBID</vt:lpstr>
      <vt:lpstr>BASEBID!Print_Area</vt:lpstr>
      <vt:lpstr>BASEBID!Print_Titles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zeeshan meraj</cp:lastModifiedBy>
  <dcterms:created xsi:type="dcterms:W3CDTF">2013-07-08T09:36:00Z</dcterms:created>
  <dcterms:modified xsi:type="dcterms:W3CDTF">2026-06-09T17:46:36Z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{50AFFD39-A0A9-4C2C-9E61-701B729DB609}</vt:lpwstr>
  </property>
  <property fmtid="{D5CDD505-2E9C-101B-9397-08002B2CF9AE}" pid="6" name="ICV">
    <vt:lpwstr>7AD750999DC3465285ED44D3F7696040_12</vt:lpwstr>
  </property>
  <property fmtid="{D5CDD505-2E9C-101B-9397-08002B2CF9AE}" pid="7" name="KSOProductBuildVer">
    <vt:lpwstr>1033-12.1.0.26372</vt:lpwstr>
  </property>
  <property fmtid="{D5CDD505-2E9C-101B-9397-08002B2CF9AE}" pid="8" name="CalculationRule">
    <vt:i4>0</vt:i4>
  </property>
</Properties>
</file>